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88" firstSheet="11"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7" i="9" l="1"/>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BE39" i="9"/>
  <c r="AM39" i="9"/>
  <c r="U39" i="9"/>
  <c r="C39" i="9"/>
  <c r="BE38" i="9"/>
  <c r="AM38" i="9"/>
  <c r="U38" i="9"/>
  <c r="C38" i="9"/>
  <c r="AM37" i="9"/>
  <c r="AM36" i="9"/>
  <c r="BW35" i="9"/>
  <c r="BW36" i="9" s="1"/>
  <c r="BW37" i="9" s="1"/>
  <c r="BW38" i="9" s="1"/>
  <c r="BW39" i="9" s="1"/>
  <c r="BW40" i="9" s="1"/>
  <c r="BW41" i="9" s="1"/>
  <c r="BW42" i="9" s="1"/>
  <c r="BW43" i="9" s="1"/>
  <c r="BW34" i="9"/>
  <c r="C34" i="9"/>
  <c r="CO34" i="9" l="1"/>
  <c r="CO35" i="9" s="1"/>
  <c r="CO36" i="9" s="1"/>
  <c r="CO37" i="9" s="1"/>
  <c r="CO38" i="9" s="1"/>
  <c r="CO39" i="9" s="1"/>
  <c r="CO40" i="9" s="1"/>
  <c r="C35" i="9"/>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l="1"/>
  <c r="BE34" i="9"/>
  <c r="BE35" i="9" s="1"/>
  <c r="BE36" i="9" s="1"/>
  <c r="BE37" i="9" s="1"/>
</calcChain>
</file>

<file path=xl/sharedStrings.xml><?xml version="1.0" encoding="utf-8"?>
<sst xmlns="http://schemas.openxmlformats.org/spreadsheetml/2006/main" count="1099" uniqueCount="593">
  <si>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</si>
  <si>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</si>
  <si>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</si>
  <si>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</si>
  <si>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</si>
  <si>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</si>
  <si>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</si>
  <si>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</si>
  <si>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</si>
  <si>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</si>
  <si>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</si>
  <si>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</si>
  <si>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</si>
  <si>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</si>
  <si>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</si>
  <si>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</si>
  <si>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</si>
  <si>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</si>
  <si>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</si>
  <si>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</si>
  <si>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</si>
  <si>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</si>
  <si>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</si>
  <si>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</si>
  <si>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</si>
  <si>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</si>
  <si>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</si>
  <si>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</si>
  <si>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</si>
  <si>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</si>
  <si>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</si>
  <si>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</si>
  <si>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</si>
  <si>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</si>
  <si>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</si>
  <si>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</si>
  <si>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</si>
  <si>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</si>
  <si>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</si>
  <si>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</si>
  <si>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</si>
  <si>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</si>
  <si>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</si>
  <si>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</si>
  <si>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</si>
  <si>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</si>
  <si>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</si>
  <si>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</si>
  <si>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</si>
  <si>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</si>
  <si>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</si>
  <si>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</si>
  <si>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</si>
  <si>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</si>
  <si>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</si>
  <si>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</si>
  <si>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</si>
  <si>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</si>
  <si>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</si>
  <si>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</si>
  <si>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</si>
  <si>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</si>
  <si>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</si>
  <si>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</si>
  <si>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</si>
  <si>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</si>
  <si>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</si>
  <si>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</si>
  <si>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</si>
  <si>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</si>
  <si>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</si>
  <si>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</si>
  <si>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</si>
  <si>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</si>
  <si>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</si>
  <si>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</si>
  <si>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</si>
  <si>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</si>
  <si>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</si>
  <si>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</si>
  <si>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</si>
  <si>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</si>
  <si>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鏡野町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</si>
  <si>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</si>
  <si>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</si>
  <si>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</si>
  <si>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</si>
  <si>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</si>
  <si>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</si>
  <si>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</si>
  <si>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</si>
  <si>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</si>
  <si>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</si>
  <si>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</si>
  <si>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</si>
  <si>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</si>
  <si>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</si>
  <si>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</si>
  <si>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</si>
  <si>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</si>
  <si>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</si>
  <si>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</si>
  <si>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</si>
  <si>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</si>
  <si>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</si>
  <si>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</si>
  <si>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</si>
  <si>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</si>
  <si>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</si>
  <si>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</si>
  <si>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</si>
  <si>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</si>
  <si>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</si>
  <si>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</si>
  <si>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</si>
  <si>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</si>
  <si>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</si>
  <si>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</si>
  <si>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</si>
  <si>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</si>
  <si>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</si>
  <si>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</si>
  <si>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</si>
  <si>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</si>
  <si>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</si>
  <si>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</si>
  <si>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</si>
  <si>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</si>
  <si>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</si>
  <si>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</si>
  <si>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</si>
  <si>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</si>
  <si>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</si>
  <si>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</si>
  <si>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</si>
  <si>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</si>
  <si>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</si>
  <si>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</si>
  <si>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</si>
  <si>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</si>
  <si>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</si>
  <si>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</si>
  <si>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</si>
  <si>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</si>
  <si>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</si>
  <si>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</si>
  <si>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</si>
  <si>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</si>
  <si>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</si>
  <si>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</si>
  <si>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</si>
  <si>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</si>
  <si>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</si>
  <si>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</si>
  <si>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</si>
  <si>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</si>
  <si>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</si>
  <si>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</si>
  <si>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</si>
  <si>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</si>
  <si>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</si>
  <si>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</si>
  <si>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</si>
  <si>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</si>
  <si>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</si>
  <si>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</si>
  <si>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</si>
  <si>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</si>
  <si>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</si>
  <si>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</si>
  <si>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</si>
  <si>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</si>
  <si>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</si>
  <si>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</si>
  <si>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</si>
  <si>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</si>
  <si>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</si>
  <si>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</si>
  <si>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</si>
  <si>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</si>
  <si>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</si>
  <si>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</si>
  <si>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</si>
  <si>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</si>
  <si>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</si>
  <si>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</si>
  <si>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</si>
  <si>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</si>
  <si>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</si>
  <si>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</si>
  <si>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</si>
  <si>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</si>
  <si>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</si>
  <si>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</si>
  <si>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</si>
  <si>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</si>
  <si>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</si>
  <si>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</si>
  <si>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岡山県鏡野町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</si>
  <si>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</si>
  <si>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</si>
  <si>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</si>
  <si>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</si>
  <si>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</si>
  <si>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</si>
  <si>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</si>
  <si>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</si>
  <si>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</si>
  <si>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</si>
  <si>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</si>
  <si>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</si>
  <si>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</si>
  <si>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</si>
  <si>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</si>
  <si>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</si>
  <si>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</si>
  <si>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</si>
  <si>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</si>
  <si>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</si>
  <si>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</si>
  <si>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</si>
  <si>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</si>
  <si>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</si>
  <si>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</si>
  <si>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</si>
  <si>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</si>
  <si>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</si>
  <si>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</si>
  <si>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</si>
  <si>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</si>
  <si>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</si>
  <si>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</si>
  <si>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</si>
  <si>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</si>
  <si>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</si>
  <si>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</si>
  <si>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</si>
  <si>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</si>
  <si>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</si>
  <si>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</si>
  <si>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</si>
  <si>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</si>
  <si>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</si>
  <si>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</si>
  <si>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</si>
  <si>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</si>
  <si>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</si>
  <si>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</si>
  <si>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</si>
  <si>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</si>
  <si>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</si>
  <si>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</si>
  <si>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</si>
  <si>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</si>
  <si>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</si>
  <si>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</si>
  <si>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</si>
  <si>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</si>
  <si>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</si>
  <si>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</si>
  <si>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</si>
  <si>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</si>
  <si>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</si>
  <si>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</si>
  <si>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</si>
  <si>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</si>
  <si>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</si>
  <si>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</si>
  <si>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</si>
  <si>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</si>
  <si>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</si>
  <si>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</si>
  <si>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</si>
  <si>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</si>
  <si>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</si>
  <si>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</si>
  <si>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</si>
  <si>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</si>
  <si>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</si>
  <si>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</si>
  <si>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</si>
  <si>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</si>
  <si>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</si>
  <si>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</si>
  <si>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</si>
  <si>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</si>
  <si>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</si>
  <si>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</si>
  <si>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</si>
  <si>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</si>
  <si>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</si>
  <si>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</si>
  <si>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</si>
  <si>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</si>
  <si>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</si>
  <si>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</si>
  <si>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</si>
  <si>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</si>
  <si>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</si>
  <si>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</si>
  <si>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</si>
  <si>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</si>
  <si>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</si>
  <si>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</si>
  <si>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</si>
  <si>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</si>
  <si>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</si>
  <si>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</si>
  <si>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</si>
  <si>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</si>
  <si>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</si>
  <si>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</si>
  <si>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</si>
  <si>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</si>
  <si>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</si>
  <si>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</si>
  <si>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</si>
  <si>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</si>
  <si>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</si>
  <si>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</si>
  <si>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</si>
  <si>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</si>
  <si>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病院</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</si>
  <si>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</si>
  <si>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</si>
  <si>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</si>
  <si>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</si>
  <si>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</si>
  <si>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</si>
  <si>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</si>
  <si>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</si>
  <si>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</si>
  <si>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</si>
  <si>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</si>
  <si>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</si>
  <si>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</si>
  <si>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</si>
  <si>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</si>
  <si>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</si>
  <si>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</si>
  <si>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</si>
  <si>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</si>
  <si>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</si>
  <si>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</si>
  <si>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</si>
  <si>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</si>
  <si>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</si>
  <si>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岡山県鏡野町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</si>
  <si>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</si>
  <si>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</si>
  <si>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</si>
  <si>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</si>
  <si>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</si>
  <si>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</si>
  <si>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</si>
  <si>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</si>
  <si>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</si>
  <si>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</si>
  <si>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</si>
  <si>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</si>
  <si>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</si>
  <si>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</si>
  <si>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</si>
  <si>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</si>
  <si>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</si>
  <si>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</si>
  <si>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</si>
  <si>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</si>
  <si>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津山・富線共同バス運行事業特別会計</t>
    <phoneticPr fontId="5"/>
  </si>
  <si>
    <t>奨学会特別会計</t>
    <phoneticPr fontId="5"/>
  </si>
  <si>
    <t>越畑専用水道特別会計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</si>
  <si>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</si>
  <si>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</si>
  <si>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</si>
  <si>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</si>
  <si>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</si>
  <si>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</si>
  <si>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</si>
  <si>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</si>
  <si>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</si>
  <si>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</si>
  <si>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</si>
  <si>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</si>
  <si>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</si>
  <si>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</si>
  <si>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</si>
  <si>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介護保険特別会計（事業勘定）</t>
    <phoneticPr fontId="5"/>
  </si>
  <si>
    <t>後期高齢者医療特別会計</t>
    <phoneticPr fontId="5"/>
  </si>
  <si>
    <t>国民健康保険病院事業会計</t>
    <phoneticPr fontId="5"/>
  </si>
  <si>
    <t>法適用企業</t>
    <phoneticPr fontId="5"/>
  </si>
  <si>
    <t>水道事業会計</t>
    <phoneticPr fontId="5"/>
  </si>
  <si>
    <t>簡易水道特別会計</t>
    <phoneticPr fontId="5"/>
  </si>
  <si>
    <t>法非適用企業</t>
    <phoneticPr fontId="5"/>
  </si>
  <si>
    <t>農業集落排水事業特別会計</t>
    <phoneticPr fontId="5"/>
  </si>
  <si>
    <t>林業集落排水事業特別会計</t>
    <phoneticPr fontId="5"/>
  </si>
  <si>
    <t>-</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</si>
  <si>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</si>
  <si>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</si>
  <si>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</si>
  <si>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</si>
  <si>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</si>
  <si>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</si>
  <si>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</si>
  <si>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</si>
  <si>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</si>
  <si>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</si>
  <si>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</si>
  <si>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</si>
  <si>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</si>
  <si>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</si>
  <si>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</si>
  <si>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</si>
  <si>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</si>
  <si>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</si>
  <si>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</si>
  <si>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</si>
  <si>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</si>
  <si>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</si>
  <si>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</si>
  <si>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</si>
  <si>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</si>
  <si>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</si>
  <si>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</si>
  <si>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</si>
  <si>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</si>
  <si>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</si>
  <si>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</si>
  <si>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</si>
  <si>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</si>
  <si>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</si>
  <si>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</si>
  <si>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</si>
  <si>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</si>
  <si>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</si>
  <si>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</si>
  <si>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</si>
  <si>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</si>
  <si>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</si>
  <si>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</si>
  <si>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</si>
  <si>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</si>
  <si>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</si>
  <si>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</si>
  <si>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</si>
  <si>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</si>
  <si>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</si>
  <si>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</si>
  <si>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</si>
  <si>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</si>
  <si>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</si>
  <si>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</si>
  <si>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</si>
  <si>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</si>
  <si>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</si>
  <si>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</si>
  <si>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</si>
  <si>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</si>
  <si>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</si>
  <si>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</si>
  <si>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簡易水道特別会計</t>
    <phoneticPr fontId="5"/>
  </si>
  <si>
    <t>(Ｆ)</t>
    <phoneticPr fontId="5"/>
  </si>
  <si>
    <t>国民健康保険病院事業会計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</si>
  <si>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</si>
  <si>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</si>
  <si>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</si>
  <si>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</si>
  <si>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</si>
  <si>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</si>
  <si>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</si>
  <si>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</si>
  <si>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</si>
  <si>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</si>
  <si>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</si>
  <si>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</si>
  <si>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</si>
  <si>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</si>
  <si>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</si>
  <si>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</si>
  <si>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</si>
  <si>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</si>
  <si>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</si>
  <si>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</si>
  <si>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</si>
  <si>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</si>
  <si>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</si>
  <si>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</si>
  <si>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</si>
  <si>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</si>
  <si>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</si>
  <si>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</si>
  <si>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</si>
  <si>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</si>
  <si>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</si>
  <si>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</si>
  <si>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</si>
  <si>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</si>
  <si>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</si>
  <si>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</si>
  <si>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</si>
  <si>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</si>
  <si>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</si>
  <si>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</si>
  <si>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</si>
  <si>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</si>
  <si>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</si>
  <si>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</si>
  <si>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</si>
  <si>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</si>
  <si>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</si>
  <si>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</si>
  <si>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</si>
  <si>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</si>
  <si>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</si>
  <si>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</si>
  <si>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</si>
  <si>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</si>
  <si>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</si>
  <si>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</si>
  <si>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</si>
  <si>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</si>
  <si>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</si>
  <si>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</si>
  <si>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</si>
  <si>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</si>
  <si>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</si>
  <si>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</si>
  <si>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</si>
  <si>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</si>
  <si>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</si>
  <si>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</si>
  <si>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</si>
  <si>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</si>
  <si>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</si>
  <si>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</si>
  <si>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</si>
  <si>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</si>
  <si>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</si>
  <si>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</si>
  <si>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</si>
  <si>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</si>
  <si>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</si>
  <si>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</si>
  <si>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</si>
  <si>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</si>
  <si>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9.82</t>
  </si>
  <si>
    <t>国民健康保険病院事業会計</t>
  </si>
  <si>
    <t>水道事業会計</t>
  </si>
  <si>
    <t>一般会計</t>
  </si>
  <si>
    <t>国民健康保険特別会計（事業勘定）</t>
  </si>
  <si>
    <t>介護保険特別会計（事業勘定）</t>
  </si>
  <si>
    <t>簡易水道特別会計</t>
  </si>
  <si>
    <t>農業集落排水事業特別会計</t>
  </si>
  <si>
    <t>国民健康保険特別会計（直診勘定）</t>
  </si>
  <si>
    <t>その他会計（赤字）</t>
  </si>
  <si>
    <t>その他会計（黒字）</t>
  </si>
  <si>
    <t>岡山県市町村総合事務組合　一般会計</t>
    <rPh sb="0" eb="3">
      <t>オカヤマケン</t>
    </rPh>
    <rPh sb="3" eb="6">
      <t>シチョウソン</t>
    </rPh>
    <rPh sb="6" eb="8">
      <t>ソウゴウ</t>
    </rPh>
    <rPh sb="8" eb="10">
      <t>ジム</t>
    </rPh>
    <rPh sb="10" eb="12">
      <t>クミアイ</t>
    </rPh>
    <rPh sb="13" eb="15">
      <t>イッパン</t>
    </rPh>
    <rPh sb="15" eb="17">
      <t>カイケイ</t>
    </rPh>
    <phoneticPr fontId="2"/>
  </si>
  <si>
    <t>岡山県市町村総合事務組合　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
  </si>
  <si>
    <t>岡山県後期高齢者医療広域連合　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
  </si>
  <si>
    <t>津山広域事務組合　一般会計</t>
    <rPh sb="0" eb="2">
      <t>ツヤマ</t>
    </rPh>
    <rPh sb="2" eb="4">
      <t>コウイキ</t>
    </rPh>
    <rPh sb="4" eb="6">
      <t>ジム</t>
    </rPh>
    <rPh sb="6" eb="8">
      <t>クミアイ</t>
    </rPh>
    <rPh sb="9" eb="11">
      <t>イッパン</t>
    </rPh>
    <rPh sb="11" eb="13">
      <t>カイケイ</t>
    </rPh>
    <phoneticPr fontId="2"/>
  </si>
  <si>
    <t>津山広域事務組合　ふるさと振興事業特別会計</t>
    <rPh sb="0" eb="2">
      <t>ツヤマ</t>
    </rPh>
    <rPh sb="2" eb="4">
      <t>コウイキ</t>
    </rPh>
    <rPh sb="4" eb="6">
      <t>ジム</t>
    </rPh>
    <rPh sb="6" eb="8">
      <t>クミアイ</t>
    </rPh>
    <rPh sb="13" eb="15">
      <t>シンコウ</t>
    </rPh>
    <rPh sb="15" eb="17">
      <t>ジギョウ</t>
    </rPh>
    <rPh sb="17" eb="19">
      <t>トクベツ</t>
    </rPh>
    <rPh sb="19" eb="21">
      <t>カイケイ</t>
    </rPh>
    <phoneticPr fontId="2"/>
  </si>
  <si>
    <t>津山圏域資源循環施設組合　一般会計</t>
    <rPh sb="0" eb="2">
      <t>ツヤマ</t>
    </rPh>
    <rPh sb="2" eb="4">
      <t>ケンイキ</t>
    </rPh>
    <rPh sb="4" eb="6">
      <t>シゲン</t>
    </rPh>
    <rPh sb="6" eb="8">
      <t>ジュンカン</t>
    </rPh>
    <rPh sb="8" eb="10">
      <t>シセツ</t>
    </rPh>
    <rPh sb="10" eb="12">
      <t>クミアイ</t>
    </rPh>
    <rPh sb="13" eb="15">
      <t>イッパン</t>
    </rPh>
    <rPh sb="15" eb="17">
      <t>カイケイ</t>
    </rPh>
    <phoneticPr fontId="2"/>
  </si>
  <si>
    <t>津山圏域衛生処理組合　一般会計</t>
    <rPh sb="0" eb="2">
      <t>ツヤマ</t>
    </rPh>
    <rPh sb="2" eb="4">
      <t>ケンイキ</t>
    </rPh>
    <rPh sb="4" eb="6">
      <t>エイセイ</t>
    </rPh>
    <rPh sb="6" eb="8">
      <t>ショリ</t>
    </rPh>
    <rPh sb="8" eb="10">
      <t>クミアイ</t>
    </rPh>
    <rPh sb="11" eb="13">
      <t>イッパン</t>
    </rPh>
    <rPh sb="13" eb="15">
      <t>カイケイ</t>
    </rPh>
    <phoneticPr fontId="2"/>
  </si>
  <si>
    <t>津山圏域消防組合　一般会計</t>
    <rPh sb="0" eb="2">
      <t>ツヤマ</t>
    </rPh>
    <rPh sb="2" eb="4">
      <t>ケンイキ</t>
    </rPh>
    <rPh sb="4" eb="6">
      <t>ショウボウ</t>
    </rPh>
    <rPh sb="6" eb="8">
      <t>クミアイ</t>
    </rPh>
    <rPh sb="9" eb="11">
      <t>イッパン</t>
    </rPh>
    <rPh sb="11" eb="13">
      <t>カイケイ</t>
    </rPh>
    <phoneticPr fontId="2"/>
  </si>
  <si>
    <t>津山地区農業共済事務組合　農業共済事業会計</t>
    <rPh sb="0" eb="2">
      <t>ツヤマ</t>
    </rPh>
    <rPh sb="2" eb="4">
      <t>チク</t>
    </rPh>
    <rPh sb="4" eb="6">
      <t>ノウギョウ</t>
    </rPh>
    <rPh sb="6" eb="8">
      <t>キョウサイ</t>
    </rPh>
    <rPh sb="8" eb="10">
      <t>ジム</t>
    </rPh>
    <rPh sb="10" eb="12">
      <t>クミアイ</t>
    </rPh>
    <rPh sb="13" eb="15">
      <t>ノウギョウ</t>
    </rPh>
    <rPh sb="15" eb="17">
      <t>キョウサイ</t>
    </rPh>
    <rPh sb="17" eb="19">
      <t>ジギョウ</t>
    </rPh>
    <rPh sb="19" eb="21">
      <t>カイケイ</t>
    </rPh>
    <phoneticPr fontId="2"/>
  </si>
  <si>
    <t>鏡野町振興公社</t>
    <rPh sb="0" eb="3">
      <t>カガミノチョウ</t>
    </rPh>
    <rPh sb="3" eb="5">
      <t>シンコウ</t>
    </rPh>
    <rPh sb="5" eb="7">
      <t>コウシャ</t>
    </rPh>
    <phoneticPr fontId="2"/>
  </si>
  <si>
    <t>夢アグリ鏡野</t>
    <rPh sb="0" eb="1">
      <t>ユメ</t>
    </rPh>
    <rPh sb="4" eb="6">
      <t>カガミノ</t>
    </rPh>
    <phoneticPr fontId="2"/>
  </si>
  <si>
    <t>未来奥津</t>
    <rPh sb="0" eb="2">
      <t>ミライ</t>
    </rPh>
    <rPh sb="2" eb="4">
      <t>オクツ</t>
    </rPh>
    <phoneticPr fontId="2"/>
  </si>
  <si>
    <t>花美人の里</t>
    <rPh sb="0" eb="1">
      <t>ハナ</t>
    </rPh>
    <rPh sb="1" eb="3">
      <t>ビジン</t>
    </rPh>
    <rPh sb="4" eb="5">
      <t>サト</t>
    </rPh>
    <phoneticPr fontId="2"/>
  </si>
  <si>
    <t>上齋原振興公社</t>
    <rPh sb="0" eb="3">
      <t>カミサイバラ</t>
    </rPh>
    <rPh sb="3" eb="5">
      <t>シンコウ</t>
    </rPh>
    <rPh sb="5" eb="7">
      <t>コウシャ</t>
    </rPh>
    <phoneticPr fontId="2"/>
  </si>
  <si>
    <t>人形峠原子力産業</t>
    <rPh sb="0" eb="2">
      <t>ニンギョウ</t>
    </rPh>
    <rPh sb="2" eb="3">
      <t>トウゲ</t>
    </rPh>
    <rPh sb="3" eb="6">
      <t>ゲンシリョク</t>
    </rPh>
    <rPh sb="6" eb="8">
      <t>サンギョウ</t>
    </rPh>
    <phoneticPr fontId="2"/>
  </si>
  <si>
    <t>ファーム登美</t>
    <rPh sb="4" eb="6">
      <t>トミ</t>
    </rPh>
    <phoneticPr fontId="2"/>
  </si>
  <si>
    <t>-</t>
    <phoneticPr fontId="2"/>
  </si>
  <si>
    <t>-</t>
    <phoneticPr fontId="2"/>
  </si>
  <si>
    <t>-</t>
    <phoneticPr fontId="2"/>
  </si>
  <si>
    <t>-</t>
    <phoneticPr fontId="2"/>
  </si>
  <si>
    <t>-</t>
    <phoneticPr fontId="2"/>
  </si>
  <si>
    <t>岡山県市町村総合事務組合　拠出金事業特別会計</t>
    <rPh sb="0" eb="3">
      <t>オカヤマケン</t>
    </rPh>
    <rPh sb="3" eb="6">
      <t>シチョウソン</t>
    </rPh>
    <rPh sb="6" eb="8">
      <t>ソウゴウ</t>
    </rPh>
    <rPh sb="8" eb="10">
      <t>ジム</t>
    </rPh>
    <rPh sb="10" eb="12">
      <t>クミアイ</t>
    </rPh>
    <rPh sb="13" eb="15">
      <t>キョシュツ</t>
    </rPh>
    <rPh sb="15" eb="16">
      <t>キン</t>
    </rPh>
    <rPh sb="16" eb="18">
      <t>ジギョウ</t>
    </rPh>
    <rPh sb="18" eb="20">
      <t>トクベツ</t>
    </rPh>
    <rPh sb="20" eb="22">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</si>
  <si>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</si>
  <si>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岡山県市町村税整理組合</t>
    <rPh sb="0" eb="3">
      <t>オカヤマケン</t>
    </rPh>
    <rPh sb="3" eb="6">
      <t>シチョウソン</t>
    </rPh>
    <rPh sb="6" eb="7">
      <t>ゼイ</t>
    </rPh>
    <rPh sb="7" eb="9">
      <t>セイリ</t>
    </rPh>
    <rPh sb="9" eb="11">
      <t>クミアイ</t>
    </rPh>
    <phoneticPr fontId="2"/>
  </si>
  <si>
    <t>岡山県広域水道企業団　</t>
    <rPh sb="0" eb="3">
      <t>オカヤマケン</t>
    </rPh>
    <rPh sb="3" eb="5">
      <t>コウイキ</t>
    </rPh>
    <rPh sb="5" eb="7">
      <t>スイドウ</t>
    </rPh>
    <rPh sb="7" eb="9">
      <t>キギョウ</t>
    </rPh>
    <rPh sb="9" eb="10">
      <t>ダン</t>
    </rPh>
    <phoneticPr fontId="2"/>
  </si>
  <si>
    <t>法適用</t>
    <rPh sb="0" eb="1">
      <t>ホウ</t>
    </rPh>
    <rPh sb="1" eb="3">
      <t>テキヨウ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</si>
  <si>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</si>
  <si>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</si>
  <si>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</si>
  <si>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</si>
  <si>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</si>
  <si>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</si>
  <si>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</si>
  <si>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</si>
  <si>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</si>
  <si>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平成24年度に鏡野町地域情報通信施設整備事業にかかる債務負担行為を設定し、当該事業に係る地方債を平成25年度からの2か年で発行したため、類似団体と比較して高くなっている。実質公債費比率は、平成１７年の合併以降、公債費の適正化に取り組んできたため低下傾向にある。しかし、鏡野町地域情報通信施設整備事業のほか中央こども園整備事業などの大型事業により発行した地方債の償還や、簡易水道整備事業及び公共下水道整備事業に伴う公営企業会計への公営企業債の元利償還金に係る繰出金の増加により、実質公債費比率の上昇が見込まれるため、これまで以上に公債費の適正化に取り組む必要がある。</t>
    <rPh sb="160" eb="162">
      <t>チュウオウ</t>
    </rPh>
    <rPh sb="165" eb="166">
      <t>エン</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</si>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</sst>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106092</c:v>
                </c:pt>
                <c:pt idx="4">
                  <c:v>78903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144079</c:v>
                </c:pt>
                <c:pt idx="1">
                  <c:v>236156</c:v>
                </c:pt>
                <c:pt idx="2">
                  <c:v>355835</c:v>
                </c:pt>
                <c:pt idx="3">
                  <c:v>180314</c:v>
                </c:pt>
                <c:pt idx="4">
                  <c:v>191167</c:v>
                </c:pt>
              </c:numCache>
            </c:numRef>
          </c:val>
          <c:smooth val="0"/>
        </c:ser>
        <c:dLbls>
          <c:showLegendKey val="0"/>
          <c:showVal val="0"/>
          <c:showCatName val="0"/>
          <c:showSerName val="0"/>
          <c:showPercent val="0"/>
          <c:showBubbleSize val="0"/>
        </c:dLbls>
        <c:marker val="1"/>
        <c:smooth val="0"/>
        <c:axId val="108151552"/>
        <c:axId val="108153472"/>
      </c:lineChart>
      <c:catAx>
        <c:axId val="108151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153472"/>
        <c:crosses val="autoZero"/>
        <c:auto val="1"/>
        <c:lblAlgn val="ctr"/>
        <c:lblOffset val="100"/>
        <c:tickLblSkip val="1"/>
        <c:tickMarkSkip val="1"/>
        <c:noMultiLvlLbl val="0"/>
      </c:catAx>
      <c:valAx>
        <c:axId val="10815347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151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9.16</c:v>
                </c:pt>
                <c:pt idx="1">
                  <c:v>8.82</c:v>
                </c:pt>
                <c:pt idx="2">
                  <c:v>12.65</c:v>
                </c:pt>
                <c:pt idx="3">
                  <c:v>15.78</c:v>
                </c:pt>
                <c:pt idx="4">
                  <c:v>9.74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65.08</c:v>
                </c:pt>
                <c:pt idx="1">
                  <c:v>78.790000000000006</c:v>
                </c:pt>
                <c:pt idx="2">
                  <c:v>84.95</c:v>
                </c:pt>
                <c:pt idx="3">
                  <c:v>94.31</c:v>
                </c:pt>
                <c:pt idx="4">
                  <c:v>99.82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542592"/>
        <c:axId val="2544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3.08</c:v>
                </c:pt>
                <c:pt idx="1">
                  <c:v>8.8800000000000008</c:v>
                </c:pt>
                <c:pt idx="2">
                  <c:v>4.6399999999999997</c:v>
                </c:pt>
                <c:pt idx="3">
                  <c:v>3.9</c:v>
                </c:pt>
                <c:pt idx="4">
                  <c:v>-9.82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542592"/>
        <c:axId val="2544768"/>
      </c:lineChart>
      <c:catAx>
        <c:axId val="254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44768"/>
        <c:crosses val="autoZero"/>
        <c:auto val="1"/>
        <c:lblAlgn val="ctr"/>
        <c:lblOffset val="100"/>
        <c:tickLblSkip val="1"/>
        <c:tickMarkSkip val="1"/>
        <c:noMultiLvlLbl val="0"/>
      </c:catAx>
      <c:valAx>
        <c:axId val="2544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0.33</c:v>
                </c:pt>
                <c:pt idx="2">
                  <c:v>#N/A</c:v>
                </c:pt>
                <c:pt idx="3">
                  <c:v>0.16</c:v>
                </c:pt>
                <c:pt idx="4">
                  <c:v>#N/A</c:v>
                </c:pt>
                <c:pt idx="5">
                  <c:v>0.23</c:v>
                </c:pt>
                <c:pt idx="6">
                  <c:v>#N/A</c:v>
                </c:pt>
                <c:pt idx="7">
                  <c:v>0.06</c:v>
                </c:pt>
                <c:pt idx="8">
                  <c:v>#N/A</c:v>
                </c:pt>
                <c:pt idx="9">
                  <c:v>0.04</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国民健康保険特別会計（直診勘定）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c:v>
                </c:pt>
                <c:pt idx="2">
                  <c:v>#N/A</c:v>
                </c:pt>
                <c:pt idx="3">
                  <c:v>0.08</c:v>
                </c:pt>
                <c:pt idx="4">
                  <c:v>#N/A</c:v>
                </c:pt>
                <c:pt idx="5">
                  <c:v>0.08</c:v>
                </c:pt>
                <c:pt idx="6">
                  <c:v>#N/A</c:v>
                </c:pt>
                <c:pt idx="7">
                  <c:v>0.08</c:v>
                </c:pt>
                <c:pt idx="8">
                  <c:v>#N/A</c:v>
                </c:pt>
                <c:pt idx="9">
                  <c:v>7.0000000000000007E-2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0.2</c:v>
                </c:pt>
                <c:pt idx="4">
                  <c:v>#N/A</c:v>
                </c:pt>
                <c:pt idx="5">
                  <c:v>2.0299999999999998</c:v>
                </c:pt>
                <c:pt idx="6">
                  <c:v>#N/A</c:v>
                </c:pt>
                <c:pt idx="7">
                  <c:v>0.41</c:v>
                </c:pt>
                <c:pt idx="8">
                  <c:v>#N/A</c:v>
                </c:pt>
                <c:pt idx="9">
                  <c:v>0.41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0.14000000000000001</c:v>
                </c:pt>
                <c:pt idx="4">
                  <c:v>#N/A</c:v>
                </c:pt>
                <c:pt idx="5">
                  <c:v>0.06</c:v>
                </c:pt>
                <c:pt idx="6">
                  <c:v>#N/A</c:v>
                </c:pt>
                <c:pt idx="7">
                  <c:v>0.89</c:v>
                </c:pt>
                <c:pt idx="8">
                  <c:v>#N/A</c:v>
                </c:pt>
                <c:pt idx="9">
                  <c:v>0.63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0.34</c:v>
                </c:pt>
                <c:pt idx="2">
                  <c:v>#N/A</c:v>
                </c:pt>
                <c:pt idx="3">
                  <c:v>0.25</c:v>
                </c:pt>
                <c:pt idx="4">
                  <c:v>#N/A</c:v>
                </c:pt>
                <c:pt idx="5">
                  <c:v>0.49</c:v>
                </c:pt>
                <c:pt idx="6">
                  <c:v>#N/A</c:v>
                </c:pt>
                <c:pt idx="7">
                  <c:v>0.28999999999999998</c:v>
                </c:pt>
                <c:pt idx="8">
                  <c:v>#N/A</c:v>
                </c:pt>
                <c:pt idx="9">
                  <c:v>0.7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0.9</c:v>
                </c:pt>
                <c:pt idx="2">
                  <c:v>#N/A</c:v>
                </c:pt>
                <c:pt idx="3">
                  <c:v>1.02</c:v>
                </c:pt>
                <c:pt idx="4">
                  <c:v>#N/A</c:v>
                </c:pt>
                <c:pt idx="5">
                  <c:v>0.48</c:v>
                </c:pt>
                <c:pt idx="6">
                  <c:v>#N/A</c:v>
                </c:pt>
                <c:pt idx="7">
                  <c:v>0.56000000000000005</c:v>
                </c:pt>
                <c:pt idx="8">
                  <c:v>#N/A</c:v>
                </c:pt>
                <c:pt idx="9">
                  <c:v>1.05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9.06</c:v>
                </c:pt>
                <c:pt idx="2">
                  <c:v>#N/A</c:v>
                </c:pt>
                <c:pt idx="3">
                  <c:v>8.74</c:v>
                </c:pt>
                <c:pt idx="4">
                  <c:v>#N/A</c:v>
                </c:pt>
                <c:pt idx="5">
                  <c:v>12.57</c:v>
                </c:pt>
                <c:pt idx="6">
                  <c:v>#N/A</c:v>
                </c:pt>
                <c:pt idx="7">
                  <c:v>15.71</c:v>
                </c:pt>
                <c:pt idx="8">
                  <c:v>#N/A</c:v>
                </c:pt>
                <c:pt idx="9">
                  <c:v>9.6999999999999993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7.64</c:v>
                </c:pt>
                <c:pt idx="2">
                  <c:v>#N/A</c:v>
                </c:pt>
                <c:pt idx="3">
                  <c:v>8.15</c:v>
                </c:pt>
                <c:pt idx="4">
                  <c:v>#N/A</c:v>
                </c:pt>
                <c:pt idx="5">
                  <c:v>9.08</c:v>
                </c:pt>
                <c:pt idx="6">
                  <c:v>#N/A</c:v>
                </c:pt>
                <c:pt idx="7">
                  <c:v>9.86</c:v>
                </c:pt>
                <c:pt idx="8">
                  <c:v>#N/A</c:v>
                </c:pt>
                <c:pt idx="9">
                  <c:v>10.44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18.63</c:v>
                </c:pt>
                <c:pt idx="2">
                  <c:v>#N/A</c:v>
                </c:pt>
                <c:pt idx="3">
                  <c:v>19.079999999999998</c:v>
                </c:pt>
                <c:pt idx="4">
                  <c:v>#N/A</c:v>
                </c:pt>
                <c:pt idx="5">
                  <c:v>20.49</c:v>
                </c:pt>
                <c:pt idx="6">
                  <c:v>#N/A</c:v>
                </c:pt>
                <c:pt idx="7">
                  <c:v>22.45</c:v>
                </c:pt>
                <c:pt idx="8">
                  <c:v>#N/A</c:v>
                </c:pt>
                <c:pt idx="9">
                  <c:v>23.48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0483328"/>
        <c:axId val="130484864"/>
      </c:barChart>
      <c:catAx>
        <c:axId val="13048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484864"/>
        <c:crosses val="autoZero"/>
        <c:auto val="1"/>
        <c:lblAlgn val="ctr"/>
        <c:lblOffset val="100"/>
        <c:tickLblSkip val="1"/>
        <c:tickMarkSkip val="1"/>
        <c:noMultiLvlLbl val="0"/>
      </c:catAx>
      <c:valAx>
        <c:axId val="130484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483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1515</c:v>
                </c:pt>
                <c:pt idx="5">
                  <c:v>1526</c:v>
                </c:pt>
                <c:pt idx="8">
                  <c:v>1555</c:v>
                </c:pt>
                <c:pt idx="11">
                  <c:v>1530</c:v>
                </c:pt>
                <c:pt idx="14">
                  <c:v>1620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306</c:v>
                </c:pt>
                <c:pt idx="6">
                  <c:v>152</c:v>
                </c:pt>
                <c:pt idx="9">
                  <c:v>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42</c:v>
                </c:pt>
                <c:pt idx="3">
                  <c:v>40</c:v>
                </c:pt>
                <c:pt idx="6">
                  <c:v>32</c:v>
                </c:pt>
                <c:pt idx="9">
                  <c:v>25</c:v>
                </c:pt>
                <c:pt idx="12">
                  <c:v>31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558</c:v>
                </c:pt>
                <c:pt idx="3">
                  <c:v>528</c:v>
                </c:pt>
                <c:pt idx="6">
                  <c:v>558</c:v>
                </c:pt>
                <c:pt idx="9">
                  <c:v>538</c:v>
                </c:pt>
                <c:pt idx="12">
                  <c:v>568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1582</c:v>
                </c:pt>
                <c:pt idx="3">
                  <c:v>1423</c:v>
                </c:pt>
                <c:pt idx="6">
                  <c:v>1381</c:v>
                </c:pt>
                <c:pt idx="9">
                  <c:v>1333</c:v>
                </c:pt>
                <c:pt idx="12">
                  <c:v>1459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8572928"/>
        <c:axId val="118587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668</c:v>
                </c:pt>
                <c:pt idx="2">
                  <c:v>#N/A</c:v>
                </c:pt>
                <c:pt idx="3">
                  <c:v>#N/A</c:v>
                </c:pt>
                <c:pt idx="4">
                  <c:v>771</c:v>
                </c:pt>
                <c:pt idx="5">
                  <c:v>#N/A</c:v>
                </c:pt>
                <c:pt idx="6">
                  <c:v>#N/A</c:v>
                </c:pt>
                <c:pt idx="7">
                  <c:v>568</c:v>
                </c:pt>
                <c:pt idx="8">
                  <c:v>#N/A</c:v>
                </c:pt>
                <c:pt idx="9">
                  <c:v>#N/A</c:v>
                </c:pt>
                <c:pt idx="10">
                  <c:v>367</c:v>
                </c:pt>
                <c:pt idx="11">
                  <c:v>#N/A</c:v>
                </c:pt>
                <c:pt idx="12">
                  <c:v>#N/A</c:v>
                </c:pt>
                <c:pt idx="13">
                  <c:v>439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8572928"/>
        <c:axId val="118587392"/>
      </c:lineChart>
      <c:catAx>
        <c:axId val="11857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587392"/>
        <c:crosses val="autoZero"/>
        <c:auto val="1"/>
        <c:lblAlgn val="ctr"/>
        <c:lblOffset val="100"/>
        <c:tickLblSkip val="1"/>
        <c:tickMarkSkip val="1"/>
        <c:noMultiLvlLbl val="0"/>
      </c:catAx>
      <c:valAx>
        <c:axId val="118587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57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13889</c:v>
                </c:pt>
                <c:pt idx="5">
                  <c:v>14634</c:v>
                </c:pt>
                <c:pt idx="8">
                  <c:v>16687</c:v>
                </c:pt>
                <c:pt idx="11">
                  <c:v>16925</c:v>
                </c:pt>
                <c:pt idx="14">
                  <c:v>16673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1061</c:v>
                </c:pt>
                <c:pt idx="5">
                  <c:v>918</c:v>
                </c:pt>
                <c:pt idx="8">
                  <c:v>794</c:v>
                </c:pt>
                <c:pt idx="11">
                  <c:v>682</c:v>
                </c:pt>
                <c:pt idx="14">
                  <c:v>572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6581</c:v>
                </c:pt>
                <c:pt idx="5">
                  <c:v>7483</c:v>
                </c:pt>
                <c:pt idx="8">
                  <c:v>7965</c:v>
                </c:pt>
                <c:pt idx="11">
                  <c:v>8241</c:v>
                </c:pt>
                <c:pt idx="14">
                  <c:v>8803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1455</c:v>
                </c:pt>
                <c:pt idx="3">
                  <c:v>1304</c:v>
                </c:pt>
                <c:pt idx="6">
                  <c:v>1178</c:v>
                </c:pt>
                <c:pt idx="9">
                  <c:v>1042</c:v>
                </c:pt>
                <c:pt idx="12">
                  <c:v>954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203</c:v>
                </c:pt>
                <c:pt idx="3">
                  <c:v>306</c:v>
                </c:pt>
                <c:pt idx="6">
                  <c:v>594</c:v>
                </c:pt>
                <c:pt idx="9">
                  <c:v>957</c:v>
                </c:pt>
                <c:pt idx="12">
                  <c:v>960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8039</c:v>
                </c:pt>
                <c:pt idx="3">
                  <c:v>7651</c:v>
                </c:pt>
                <c:pt idx="6">
                  <c:v>7833</c:v>
                </c:pt>
                <c:pt idx="9">
                  <c:v>8354</c:v>
                </c:pt>
                <c:pt idx="12">
                  <c:v>9080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8612</c:v>
                </c:pt>
                <c:pt idx="3">
                  <c:v>7044</c:v>
                </c:pt>
                <c:pt idx="6">
                  <c:v>3697</c:v>
                </c:pt>
                <c:pt idx="9">
                  <c:v>3565</c:v>
                </c:pt>
                <c:pt idx="12">
                  <c:v>3141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12006</c:v>
                </c:pt>
                <c:pt idx="3">
                  <c:v>13014</c:v>
                </c:pt>
                <c:pt idx="6">
                  <c:v>15583</c:v>
                </c:pt>
                <c:pt idx="9">
                  <c:v>15622</c:v>
                </c:pt>
                <c:pt idx="12">
                  <c:v>15532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1629824"/>
        <c:axId val="131631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8784</c:v>
                </c:pt>
                <c:pt idx="2">
                  <c:v>#N/A</c:v>
                </c:pt>
                <c:pt idx="3">
                  <c:v>#N/A</c:v>
                </c:pt>
                <c:pt idx="4">
                  <c:v>6284</c:v>
                </c:pt>
                <c:pt idx="5">
                  <c:v>#N/A</c:v>
                </c:pt>
                <c:pt idx="6">
                  <c:v>#N/A</c:v>
                </c:pt>
                <c:pt idx="7">
                  <c:v>3439</c:v>
                </c:pt>
                <c:pt idx="8">
                  <c:v>#N/A</c:v>
                </c:pt>
                <c:pt idx="9">
                  <c:v>#N/A</c:v>
                </c:pt>
                <c:pt idx="10">
                  <c:v>3692</c:v>
                </c:pt>
                <c:pt idx="11">
                  <c:v>#N/A</c:v>
                </c:pt>
                <c:pt idx="12">
                  <c:v>#N/A</c:v>
                </c:pt>
                <c:pt idx="13">
                  <c:v>3619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1629824"/>
        <c:axId val="131631744"/>
      </c:lineChart>
      <c:catAx>
        <c:axId val="13162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631744"/>
        <c:crosses val="autoZero"/>
        <c:auto val="1"/>
        <c:lblAlgn val="ctr"/>
        <c:lblOffset val="100"/>
        <c:tickLblSkip val="1"/>
        <c:tickMarkSkip val="1"/>
        <c:noMultiLvlLbl val="0"/>
      </c:catAx>
      <c:valAx>
        <c:axId val="131631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629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{6C6E2BF9-F08F-4F5C-A5C1-D5489527A169}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{FDE55918-97F4-49DB-AEDF-82DD931ED975}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{78E294F5-3350-4A47-A253-003E50A4DF46}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{742CCA28-E0A4-4982-8263-87A112AF4124}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{AA4D5993-C512-4335-93F4-8702455421ED}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{444798D6-6A79-4B98-A8D2-74A38D7EF5F9}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{F4022D8D-AC45-4AFB-BAB1-DC6A029BEEEF}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{93168FE2-FA85-4173-8D81-4B40C27B6D65}</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{B20CDDFE-14D5-4EA5-B173-13381EE712DE}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{08A01AD0-78BD-403A-A833-CEAAD0DF6549}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1506176"/>
        <c:axId val="131508096"/>
      </c:scatterChart>
      <c:valAx>
        <c:axId val="1315061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508096"/>
        <c:crosses val="autoZero"/>
        <c:crossBetween val="midCat"/>
      </c:valAx>
      <c:valAx>
        <c:axId val="1315080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5061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{238E53C4-F192-4997-A382-348DB5FFC24B}</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{40D43F10-C8D3-4312-B5F6-B61791DE0F46}</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{5D9E2138-6467-461F-A854-B955FE292861}</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{37393D53-A742-456C-9A38-FED956945AAA}</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{C537E087-5106-44C5-968E-D79A4536CF35}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13.7</c:v>
                </c:pt>
                <c:pt idx="1">
                  <c:v>12.6</c:v>
                </c:pt>
                <c:pt idx="2">
                  <c:v>9.6999999999999993</c:v>
                </c:pt>
                <c:pt idx="3">
                  <c:v>8.1</c:v>
                </c:pt>
                <c:pt idx="4">
                  <c:v>7.8</c:v>
                </c:pt>
              </c:numCache>
            </c:numRef>
          </c:xVal>
          <c:yVal>
            <c:numRef>
              <c:f>公会計指標分析・財政指標組合せ分析表!$K$73:$O$73</c:f>
              <c:numCache>
                <c:formatCode>#,##0.0;"▲ "#,##0.0</c:formatCode>
                <c:ptCount val="5"/>
                <c:pt idx="0">
                  <c:v>143.80000000000001</c:v>
                </c:pt>
                <c:pt idx="1">
                  <c:v>103</c:v>
                </c:pt>
                <c:pt idx="2">
                  <c:v>57.5</c:v>
                </c:pt>
                <c:pt idx="3">
                  <c:v>63.2</c:v>
                </c:pt>
                <c:pt idx="4">
                  <c:v>63.7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{ACA3FC8A-1A81-4D01-8D5D-3D3E23E88C70}</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{6DC93DBE-75C8-414E-8F48-1C7B3C8B165A}</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{1D4EC58E-71E1-46D3-BA42-0C454AF21DEC}</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{98D4D5C2-6F62-4F8D-ADF1-1592758150AC}</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{6DA4FF57-B6E8-4CFB-8129-BA0204B7B08D}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9.3000000000000007</c:v>
                </c:pt>
                <c:pt idx="4">
                  <c:v>9.1999999999999993</c:v>
                </c:pt>
              </c:numCache>
            </c:numRef>
          </c:xVal>
          <c:yVal>
            <c:numRef>
              <c:f>公会計指標分析・財政指標組合せ分析表!$K$77:$O$77</c:f>
              <c:numCache>
                <c:formatCode>#,##0.0;"▲ "#,##0.0</c:formatCode>
                <c:ptCount val="5"/>
                <c:pt idx="0">
                  <c:v>29.4</c:v>
                </c:pt>
                <c:pt idx="1">
                  <c:v>18.899999999999999</c:v>
                </c:pt>
                <c:pt idx="2">
                  <c:v>10.199999999999999</c:v>
                </c:pt>
                <c:pt idx="3">
                  <c:v>20.2</c:v>
                </c:pt>
                <c:pt idx="4">
                  <c:v>38.5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1780608"/>
        <c:axId val="131782528"/>
      </c:scatterChart>
      <c:valAx>
        <c:axId val="131780608"/>
        <c:scaling>
          <c:orientation val="minMax"/>
          <c:max val="14.2"/>
          <c:min val="7.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782528"/>
        <c:crosses val="autoZero"/>
        <c:crossBetween val="midCat"/>
      </c:valAx>
      <c:valAx>
        <c:axId val="131782528"/>
        <c:scaling>
          <c:orientation val="minMax"/>
          <c:max val="1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780608"/>
        <c:crosses val="autoZero"/>
        <c:crossBetween val="midCat"/>
        <c:majorUnit val="21.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岡山県鏡野町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２１年度までに繰上償還を行うとともに、新発債の借入抑制により以降着実に減少傾向にあったが、平成２５年度から２か年計画で整備した鏡野地域情報通信施設整備事業に充当した合併特例債や大野保育園整備事業に対する過疎対策事業債などの多額の起債借入及び簡易水道・公共下水道整備事業等に係る公営企業債の償還に対する繰入額が数年間に渡り発生する見込みである。さらに、資源循環施設組合や消防組合への一部事務組合負担金の増加など財政への圧迫が懸念される。これらにより、今後実質公債比率の分子も上昇に転じ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岡山県鏡野町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地方債残高は、平成２５年度からの２か年計画で整備した鏡野町地域情報通信施設整備事業等の地方債借入により増加したが、今後においては、大規模事業の終了により減少する見込みである。また、簡易水道・公共下水道整備事業等に係る公営企業債の残高は、増加するものと考える。</a:t>
          </a:r>
        </a:p>
        <a:p>
          <a:r>
            <a:rPr kumimoji="1" lang="ja-JP" altLang="en-US" sz="1400">
              <a:latin typeface="ＭＳ ゴシック" pitchFamily="49" charset="-128"/>
              <a:ea typeface="ＭＳ ゴシック" pitchFamily="49" charset="-128"/>
            </a:rPr>
            <a:t>　充当可能財源の内、充当可能基金については、決算剰余金の積立てにより財政調整基金を中心に増加しているが、更新時期を迎える各公共施設の改修等の財源として、基金の取崩しも必要となることから、減少すると推測する。</a:t>
          </a:r>
        </a:p>
        <a:p>
          <a:r>
            <a:rPr kumimoji="1" lang="ja-JP" altLang="en-US" sz="1400">
              <a:latin typeface="ＭＳ ゴシック" pitchFamily="49" charset="-128"/>
              <a:ea typeface="ＭＳ ゴシック" pitchFamily="49" charset="-128"/>
            </a:rPr>
            <a:t>　将来負担比率は、充当可能財源は減少すると推測されるが、反面一般会計等の地方債残高も減少するので、現在と同水準で推移すると想定される。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岡山県鏡野町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13,439
13,337
419.68
12,687,253
11,892,473
700,894
7,193,944
15,531,934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63.7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岡山県鏡野町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13,439
13,337
419.68
12,687,253
11,892,473
700,894
7,193,944
15,531,934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63.7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岡山県鏡野町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13,439
13,337
419.68
12,687,253
11,892,473
700,894
7,193,944
15,531,934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63.7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岡山県鏡野町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13,439
13,337
419.68
12,687,253
11,892,473
700,894
7,193,944
15,531,934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63.7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人口の減少と急速な高齢化に加え、町内に基盤となる産業が乏しいことから、税収等の大きな伸びは期待できず、財政基盤が弱く財政力指数は低い水準で推移している。</a:t>
          </a:r>
        </a:p>
        <a:p>
          <a:r>
            <a:rPr kumimoji="1" lang="ja-JP" altLang="en-US" sz="1300">
              <a:latin typeface="ＭＳ Ｐゴシック"/>
            </a:rPr>
            <a:t> 　今後、税等の収納率向上と定員管理・給与の適正化等歳出の抑制に取組み、財政の健全化と財政基盤の強化に努める。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165629</xdr:rowOff>
    </xdr:from>
    <xdr:to>
      <xdr:col>7</xdr:col>
      <xdr:colOff>152400</xdr:colOff>
      <xdr:row>43</xdr:row>
      <xdr:rowOff>165629</xdr:rowOff>
    </xdr:to>
    <xdr:cxnSp macro="">
      <xdr:nvCxnSpPr>
        <xdr:cNvPr id="71" name="直線コネクタ 70"/>
        <xdr:cNvCxnSpPr/>
      </xdr:nvCxnSpPr>
      <xdr:spPr>
        <a:xfrm>
          <a:off x="4114800" y="75379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145521</xdr:rowOff>
    </xdr:from>
    <xdr:to>
      <xdr:col>6</xdr:col>
      <xdr:colOff>0</xdr:colOff>
      <xdr:row>43</xdr:row>
      <xdr:rowOff>165629</xdr:rowOff>
    </xdr:to>
    <xdr:cxnSp macro="">
      <xdr:nvCxnSpPr>
        <xdr:cNvPr id="74" name="直線コネクタ 73"/>
        <xdr:cNvCxnSpPr/>
      </xdr:nvCxnSpPr>
      <xdr:spPr>
        <a:xfrm>
          <a:off x="3225800" y="751787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76" name="テキスト ボックス 75"/>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145521</xdr:rowOff>
    </xdr:from>
    <xdr:to>
      <xdr:col>4</xdr:col>
      <xdr:colOff>482600</xdr:colOff>
      <xdr:row>43</xdr:row>
      <xdr:rowOff>145521</xdr:rowOff>
    </xdr:to>
    <xdr:cxnSp macro="">
      <xdr:nvCxnSpPr>
        <xdr:cNvPr id="77" name="直線コネクタ 76"/>
        <xdr:cNvCxnSpPr/>
      </xdr:nvCxnSpPr>
      <xdr:spPr>
        <a:xfrm>
          <a:off x="2336800" y="7517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78" name="フローチャート : 判断 77"/>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9" name="テキスト ボックス 78"/>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145521</xdr:rowOff>
    </xdr:from>
    <xdr:to>
      <xdr:col>3</xdr:col>
      <xdr:colOff>279400</xdr:colOff>
      <xdr:row>43</xdr:row>
      <xdr:rowOff>145521</xdr:rowOff>
    </xdr:to>
    <xdr:cxnSp macro="">
      <xdr:nvCxnSpPr>
        <xdr:cNvPr id="80" name="直線コネクタ 79"/>
        <xdr:cNvCxnSpPr/>
      </xdr:nvCxnSpPr>
      <xdr:spPr>
        <a:xfrm>
          <a:off x="1447800" y="7517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81" name="フローチャート : 判断 80"/>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126065</xdr:rowOff>
    </xdr:from>
    <xdr:ext cx="762000" cy="259045"/>
    <xdr:sp macro="" textlink="">
      <xdr:nvSpPr>
        <xdr:cNvPr id="82" name="テキスト ボックス 81"/>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83" name="フローチャート : 判断 82"/>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4" name="テキスト ボックス 83"/>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114829</xdr:rowOff>
    </xdr:from>
    <xdr:to>
      <xdr:col>7</xdr:col>
      <xdr:colOff>203200</xdr:colOff>
      <xdr:row>44</xdr:row>
      <xdr:rowOff>44979</xdr:rowOff>
    </xdr:to>
    <xdr:sp macro="" textlink="">
      <xdr:nvSpPr>
        <xdr:cNvPr id="90" name="円/楕円 89"/>
        <xdr:cNvSpPr/>
      </xdr:nvSpPr>
      <xdr:spPr>
        <a:xfrm>
          <a:off x="49022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86906</xdr:rowOff>
    </xdr:from>
    <xdr:ext cx="762000" cy="259045"/>
    <xdr:sp macro="" textlink="">
      <xdr:nvSpPr>
        <xdr:cNvPr id="91" name="財政力該当値テキスト"/>
        <xdr:cNvSpPr txBox="1"/>
      </xdr:nvSpPr>
      <xdr:spPr>
        <a:xfrm>
          <a:off x="5041900" y="74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114829</xdr:rowOff>
    </xdr:from>
    <xdr:to>
      <xdr:col>6</xdr:col>
      <xdr:colOff>50800</xdr:colOff>
      <xdr:row>44</xdr:row>
      <xdr:rowOff>44979</xdr:rowOff>
    </xdr:to>
    <xdr:sp macro="" textlink="">
      <xdr:nvSpPr>
        <xdr:cNvPr id="92" name="円/楕円 91"/>
        <xdr:cNvSpPr/>
      </xdr:nvSpPr>
      <xdr:spPr>
        <a:xfrm>
          <a:off x="4064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29756</xdr:rowOff>
    </xdr:from>
    <xdr:ext cx="736600" cy="259045"/>
    <xdr:sp macro="" textlink="">
      <xdr:nvSpPr>
        <xdr:cNvPr id="93" name="テキスト ボックス 92"/>
        <xdr:cNvSpPr txBox="1"/>
      </xdr:nvSpPr>
      <xdr:spPr>
        <a:xfrm>
          <a:off x="3733800" y="7573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94721</xdr:rowOff>
    </xdr:from>
    <xdr:to>
      <xdr:col>4</xdr:col>
      <xdr:colOff>533400</xdr:colOff>
      <xdr:row>44</xdr:row>
      <xdr:rowOff>24871</xdr:rowOff>
    </xdr:to>
    <xdr:sp macro="" textlink="">
      <xdr:nvSpPr>
        <xdr:cNvPr id="94" name="円/楕円 93"/>
        <xdr:cNvSpPr/>
      </xdr:nvSpPr>
      <xdr:spPr>
        <a:xfrm>
          <a:off x="3175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9648</xdr:rowOff>
    </xdr:from>
    <xdr:ext cx="762000" cy="259045"/>
    <xdr:sp macro="" textlink="">
      <xdr:nvSpPr>
        <xdr:cNvPr id="95" name="テキスト ボックス 94"/>
        <xdr:cNvSpPr txBox="1"/>
      </xdr:nvSpPr>
      <xdr:spPr>
        <a:xfrm>
          <a:off x="2844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94721</xdr:rowOff>
    </xdr:from>
    <xdr:to>
      <xdr:col>3</xdr:col>
      <xdr:colOff>330200</xdr:colOff>
      <xdr:row>44</xdr:row>
      <xdr:rowOff>24871</xdr:rowOff>
    </xdr:to>
    <xdr:sp macro="" textlink="">
      <xdr:nvSpPr>
        <xdr:cNvPr id="96" name="円/楕円 95"/>
        <xdr:cNvSpPr/>
      </xdr:nvSpPr>
      <xdr:spPr>
        <a:xfrm>
          <a:off x="2286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9648</xdr:rowOff>
    </xdr:from>
    <xdr:ext cx="762000" cy="259045"/>
    <xdr:sp macro="" textlink="">
      <xdr:nvSpPr>
        <xdr:cNvPr id="97" name="テキスト ボックス 96"/>
        <xdr:cNvSpPr txBox="1"/>
      </xdr:nvSpPr>
      <xdr:spPr>
        <a:xfrm>
          <a:off x="1955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94721</xdr:rowOff>
    </xdr:from>
    <xdr:to>
      <xdr:col>2</xdr:col>
      <xdr:colOff>127000</xdr:colOff>
      <xdr:row>44</xdr:row>
      <xdr:rowOff>24871</xdr:rowOff>
    </xdr:to>
    <xdr:sp macro="" textlink="">
      <xdr:nvSpPr>
        <xdr:cNvPr id="98" name="円/楕円 97"/>
        <xdr:cNvSpPr/>
      </xdr:nvSpPr>
      <xdr:spPr>
        <a:xfrm>
          <a:off x="1397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9648</xdr:rowOff>
    </xdr:from>
    <xdr:ext cx="762000" cy="259045"/>
    <xdr:sp macro="" textlink="">
      <xdr:nvSpPr>
        <xdr:cNvPr id="99" name="テキスト ボックス 98"/>
        <xdr:cNvSpPr txBox="1"/>
      </xdr:nvSpPr>
      <xdr:spPr>
        <a:xfrm>
          <a:off x="1066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合併後の行財政改革の断行により良好な数値で推移していたが、平成</a:t>
          </a:r>
          <a:r>
            <a:rPr kumimoji="1" lang="en-US" altLang="ja-JP" sz="1300">
              <a:latin typeface="ＭＳ Ｐゴシック"/>
            </a:rPr>
            <a:t>28</a:t>
          </a:r>
          <a:r>
            <a:rPr kumimoji="1" lang="ja-JP" altLang="en-US" sz="1300">
              <a:latin typeface="ＭＳ Ｐゴシック"/>
            </a:rPr>
            <a:t>年度において地方税、地方交付税の減額、大規模な事業による起債の償還等の影響により高い数値となった。</a:t>
          </a:r>
          <a:endParaRPr kumimoji="1" lang="en-US" altLang="ja-JP" sz="1300">
            <a:latin typeface="ＭＳ Ｐゴシック"/>
          </a:endParaRPr>
        </a:p>
        <a:p>
          <a:r>
            <a:rPr kumimoji="1" lang="ja-JP" altLang="en-US" sz="1300">
              <a:latin typeface="ＭＳ Ｐゴシック"/>
            </a:rPr>
            <a:t>　今後について、公共施設の老朽化による維持管理に係る経費の増大も見込まれるため、新たな公債費負担を抑えるとともに、公共施設等総合管理計画を基に個別計画に取り組み、引き続き行財政改革を推進することにより、財政の健全化に努める。</a:t>
          </a: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121920</xdr:rowOff>
    </xdr:from>
    <xdr:to>
      <xdr:col>7</xdr:col>
      <xdr:colOff>152400</xdr:colOff>
      <xdr:row>62</xdr:row>
      <xdr:rowOff>97536</xdr:rowOff>
    </xdr:to>
    <xdr:cxnSp macro="">
      <xdr:nvCxnSpPr>
        <xdr:cNvPr id="132" name="直線コネクタ 131"/>
        <xdr:cNvCxnSpPr/>
      </xdr:nvCxnSpPr>
      <xdr:spPr>
        <a:xfrm>
          <a:off x="4114800" y="10408920"/>
          <a:ext cx="8382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168419</xdr:rowOff>
    </xdr:from>
    <xdr:ext cx="762000" cy="259045"/>
    <xdr:sp macro="" textlink="">
      <xdr:nvSpPr>
        <xdr:cNvPr id="133" name="財政構造の弾力性平均値テキスト"/>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121920</xdr:rowOff>
    </xdr:from>
    <xdr:to>
      <xdr:col>6</xdr:col>
      <xdr:colOff>0</xdr:colOff>
      <xdr:row>60</xdr:row>
      <xdr:rowOff>155702</xdr:rowOff>
    </xdr:to>
    <xdr:cxnSp macro="">
      <xdr:nvCxnSpPr>
        <xdr:cNvPr id="135" name="直線コネクタ 134"/>
        <xdr:cNvCxnSpPr/>
      </xdr:nvCxnSpPr>
      <xdr:spPr>
        <a:xfrm flipV="1">
          <a:off x="3225800" y="1040892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7" name="テキスト ボックス 136"/>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10922</xdr:rowOff>
    </xdr:from>
    <xdr:to>
      <xdr:col>4</xdr:col>
      <xdr:colOff>482600</xdr:colOff>
      <xdr:row>60</xdr:row>
      <xdr:rowOff>155702</xdr:rowOff>
    </xdr:to>
    <xdr:cxnSp macro="">
      <xdr:nvCxnSpPr>
        <xdr:cNvPr id="138" name="直線コネクタ 137"/>
        <xdr:cNvCxnSpPr/>
      </xdr:nvCxnSpPr>
      <xdr:spPr>
        <a:xfrm>
          <a:off x="2336800" y="1029792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9" name="フローチャート : 判断 138"/>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40" name="テキスト ボックス 139"/>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10922</xdr:rowOff>
    </xdr:from>
    <xdr:to>
      <xdr:col>3</xdr:col>
      <xdr:colOff>279400</xdr:colOff>
      <xdr:row>61</xdr:row>
      <xdr:rowOff>100076</xdr:rowOff>
    </xdr:to>
    <xdr:cxnSp macro="">
      <xdr:nvCxnSpPr>
        <xdr:cNvPr id="141" name="直線コネクタ 140"/>
        <xdr:cNvCxnSpPr/>
      </xdr:nvCxnSpPr>
      <xdr:spPr>
        <a:xfrm flipV="1">
          <a:off x="1447800" y="10297922"/>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2" name="フローチャート : 判断 141"/>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72661</xdr:rowOff>
    </xdr:from>
    <xdr:ext cx="762000" cy="259045"/>
    <xdr:sp macro="" textlink="">
      <xdr:nvSpPr>
        <xdr:cNvPr id="143" name="テキスト ボックス 142"/>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4" name="フローチャート : 判断 143"/>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45" name="テキスト ボックス 144"/>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51" name="円/楕円 150"/>
        <xdr:cNvSpPr/>
      </xdr:nvSpPr>
      <xdr:spPr>
        <a:xfrm>
          <a:off x="49022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63263</xdr:rowOff>
    </xdr:from>
    <xdr:ext cx="762000" cy="259045"/>
    <xdr:sp macro="" textlink="">
      <xdr:nvSpPr>
        <xdr:cNvPr id="152" name="財政構造の弾力性該当値テキスト"/>
        <xdr:cNvSpPr txBox="1"/>
      </xdr:nvSpPr>
      <xdr:spPr>
        <a:xfrm>
          <a:off x="50419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71120</xdr:rowOff>
    </xdr:from>
    <xdr:to>
      <xdr:col>6</xdr:col>
      <xdr:colOff>50800</xdr:colOff>
      <xdr:row>61</xdr:row>
      <xdr:rowOff>1270</xdr:rowOff>
    </xdr:to>
    <xdr:sp macro="" textlink="">
      <xdr:nvSpPr>
        <xdr:cNvPr id="153" name="円/楕円 152"/>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11447</xdr:rowOff>
    </xdr:from>
    <xdr:ext cx="736600" cy="259045"/>
    <xdr:sp macro="" textlink="">
      <xdr:nvSpPr>
        <xdr:cNvPr id="154" name="テキスト ボックス 153"/>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104902</xdr:rowOff>
    </xdr:from>
    <xdr:to>
      <xdr:col>4</xdr:col>
      <xdr:colOff>533400</xdr:colOff>
      <xdr:row>61</xdr:row>
      <xdr:rowOff>35052</xdr:rowOff>
    </xdr:to>
    <xdr:sp macro="" textlink="">
      <xdr:nvSpPr>
        <xdr:cNvPr id="155" name="円/楕円 154"/>
        <xdr:cNvSpPr/>
      </xdr:nvSpPr>
      <xdr:spPr>
        <a:xfrm>
          <a:off x="3175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45229</xdr:rowOff>
    </xdr:from>
    <xdr:ext cx="762000" cy="259045"/>
    <xdr:sp macro="" textlink="">
      <xdr:nvSpPr>
        <xdr:cNvPr id="156" name="テキスト ボックス 155"/>
        <xdr:cNvSpPr txBox="1"/>
      </xdr:nvSpPr>
      <xdr:spPr>
        <a:xfrm>
          <a:off x="2844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131572</xdr:rowOff>
    </xdr:from>
    <xdr:to>
      <xdr:col>3</xdr:col>
      <xdr:colOff>330200</xdr:colOff>
      <xdr:row>60</xdr:row>
      <xdr:rowOff>61722</xdr:rowOff>
    </xdr:to>
    <xdr:sp macro="" textlink="">
      <xdr:nvSpPr>
        <xdr:cNvPr id="157" name="円/楕円 156"/>
        <xdr:cNvSpPr/>
      </xdr:nvSpPr>
      <xdr:spPr>
        <a:xfrm>
          <a:off x="2286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71899</xdr:rowOff>
    </xdr:from>
    <xdr:ext cx="762000" cy="259045"/>
    <xdr:sp macro="" textlink="">
      <xdr:nvSpPr>
        <xdr:cNvPr id="158" name="テキスト ボックス 157"/>
        <xdr:cNvSpPr txBox="1"/>
      </xdr:nvSpPr>
      <xdr:spPr>
        <a:xfrm>
          <a:off x="1955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49276</xdr:rowOff>
    </xdr:from>
    <xdr:to>
      <xdr:col>2</xdr:col>
      <xdr:colOff>127000</xdr:colOff>
      <xdr:row>61</xdr:row>
      <xdr:rowOff>150876</xdr:rowOff>
    </xdr:to>
    <xdr:sp macro="" textlink="">
      <xdr:nvSpPr>
        <xdr:cNvPr id="159" name="円/楕円 158"/>
        <xdr:cNvSpPr/>
      </xdr:nvSpPr>
      <xdr:spPr>
        <a:xfrm>
          <a:off x="1397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161053</xdr:rowOff>
    </xdr:from>
    <xdr:ext cx="762000" cy="259045"/>
    <xdr:sp macro="" textlink="">
      <xdr:nvSpPr>
        <xdr:cNvPr id="160" name="テキスト ボックス 159"/>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[282,850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125,578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７年３月の町村合併により、適正規模以上の職員数と公共施設となったことにより、人件費及び物件費の抑制を図るため、「鏡野町定員適正化計画」及び「第２次行財政改革大綱」により、財政引き締め策は行っているものの、未だ類似団体の平均を大きく上回っている状況である。</a:t>
          </a:r>
        </a:p>
        <a:p>
          <a:r>
            <a:rPr kumimoji="1" lang="ja-JP" altLang="en-US" sz="1300">
              <a:latin typeface="ＭＳ Ｐゴシック"/>
            </a:rPr>
            <a:t>　 今後も引き続き、定員管理に努めるとともに、施設管理における指定管理者への適正管理指導を徹底し、公共施設等総合管理計画を基に個別計画を作成し、施設のあり方を見直し、適正な維持管理に努める。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74735</xdr:rowOff>
    </xdr:from>
    <xdr:to>
      <xdr:col>7</xdr:col>
      <xdr:colOff>152400</xdr:colOff>
      <xdr:row>86</xdr:row>
      <xdr:rowOff>18835</xdr:rowOff>
    </xdr:to>
    <xdr:cxnSp macro="">
      <xdr:nvCxnSpPr>
        <xdr:cNvPr id="193" name="直線コネクタ 192"/>
        <xdr:cNvCxnSpPr/>
      </xdr:nvCxnSpPr>
      <xdr:spPr>
        <a:xfrm>
          <a:off x="4114800" y="14647985"/>
          <a:ext cx="838200" cy="11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142045</xdr:rowOff>
    </xdr:from>
    <xdr:ext cx="762000" cy="259045"/>
    <xdr:sp macro="" textlink="">
      <xdr:nvSpPr>
        <xdr:cNvPr id="194" name="人件費・物件費等の状況平均値テキスト"/>
        <xdr:cNvSpPr txBox="1"/>
      </xdr:nvSpPr>
      <xdr:spPr>
        <a:xfrm>
          <a:off x="5041900" y="14029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148386</xdr:rowOff>
    </xdr:from>
    <xdr:to>
      <xdr:col>6</xdr:col>
      <xdr:colOff>0</xdr:colOff>
      <xdr:row>85</xdr:row>
      <xdr:rowOff>74735</xdr:rowOff>
    </xdr:to>
    <xdr:cxnSp macro="">
      <xdr:nvCxnSpPr>
        <xdr:cNvPr id="196" name="直線コネクタ 195"/>
        <xdr:cNvCxnSpPr/>
      </xdr:nvCxnSpPr>
      <xdr:spPr>
        <a:xfrm>
          <a:off x="3225800" y="14550186"/>
          <a:ext cx="889000" cy="9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74015</xdr:rowOff>
    </xdr:from>
    <xdr:ext cx="736600" cy="259045"/>
    <xdr:sp macro="" textlink="">
      <xdr:nvSpPr>
        <xdr:cNvPr id="198" name="テキスト ボックス 197"/>
        <xdr:cNvSpPr txBox="1"/>
      </xdr:nvSpPr>
      <xdr:spPr>
        <a:xfrm>
          <a:off x="3733800" y="13961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85065</xdr:rowOff>
    </xdr:from>
    <xdr:to>
      <xdr:col>4</xdr:col>
      <xdr:colOff>482600</xdr:colOff>
      <xdr:row>84</xdr:row>
      <xdr:rowOff>148386</xdr:rowOff>
    </xdr:to>
    <xdr:cxnSp macro="">
      <xdr:nvCxnSpPr>
        <xdr:cNvPr id="199" name="直線コネクタ 198"/>
        <xdr:cNvCxnSpPr/>
      </xdr:nvCxnSpPr>
      <xdr:spPr>
        <a:xfrm>
          <a:off x="2336800" y="14486865"/>
          <a:ext cx="889000" cy="6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200" name="フローチャート : 判断 199"/>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16392</xdr:rowOff>
    </xdr:from>
    <xdr:ext cx="762000" cy="259045"/>
    <xdr:sp macro="" textlink="">
      <xdr:nvSpPr>
        <xdr:cNvPr id="201" name="テキスト ボックス 200"/>
        <xdr:cNvSpPr txBox="1"/>
      </xdr:nvSpPr>
      <xdr:spPr>
        <a:xfrm>
          <a:off x="2844800" y="1390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58979</xdr:rowOff>
    </xdr:from>
    <xdr:to>
      <xdr:col>3</xdr:col>
      <xdr:colOff>279400</xdr:colOff>
      <xdr:row>84</xdr:row>
      <xdr:rowOff>85065</xdr:rowOff>
    </xdr:to>
    <xdr:cxnSp macro="">
      <xdr:nvCxnSpPr>
        <xdr:cNvPr id="202" name="直線コネクタ 201"/>
        <xdr:cNvCxnSpPr/>
      </xdr:nvCxnSpPr>
      <xdr:spPr>
        <a:xfrm>
          <a:off x="1447800" y="14460779"/>
          <a:ext cx="889000" cy="2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3" name="フローチャート : 判断 202"/>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151928</xdr:rowOff>
    </xdr:from>
    <xdr:ext cx="762000" cy="259045"/>
    <xdr:sp macro="" textlink="">
      <xdr:nvSpPr>
        <xdr:cNvPr id="204" name="テキスト ボックス 203"/>
        <xdr:cNvSpPr txBox="1"/>
      </xdr:nvSpPr>
      <xdr:spPr>
        <a:xfrm>
          <a:off x="1955800" y="138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5" name="フローチャート : 判断 204"/>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145933</xdr:rowOff>
    </xdr:from>
    <xdr:ext cx="762000" cy="259045"/>
    <xdr:sp macro="" textlink="">
      <xdr:nvSpPr>
        <xdr:cNvPr id="206" name="テキスト ボックス 205"/>
        <xdr:cNvSpPr txBox="1"/>
      </xdr:nvSpPr>
      <xdr:spPr>
        <a:xfrm>
          <a:off x="1066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139485</xdr:rowOff>
    </xdr:from>
    <xdr:to>
      <xdr:col>7</xdr:col>
      <xdr:colOff>203200</xdr:colOff>
      <xdr:row>86</xdr:row>
      <xdr:rowOff>69635</xdr:rowOff>
    </xdr:to>
    <xdr:sp macro="" textlink="">
      <xdr:nvSpPr>
        <xdr:cNvPr id="212" name="円/楕円 211"/>
        <xdr:cNvSpPr/>
      </xdr:nvSpPr>
      <xdr:spPr>
        <a:xfrm>
          <a:off x="4902200" y="1471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111562</xdr:rowOff>
    </xdr:from>
    <xdr:ext cx="762000" cy="259045"/>
    <xdr:sp macro="" textlink="">
      <xdr:nvSpPr>
        <xdr:cNvPr id="213" name="人件費・物件費等の状況該当値テキスト"/>
        <xdr:cNvSpPr txBox="1"/>
      </xdr:nvSpPr>
      <xdr:spPr>
        <a:xfrm>
          <a:off x="5041900" y="1468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282,850</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23935</xdr:rowOff>
    </xdr:from>
    <xdr:to>
      <xdr:col>6</xdr:col>
      <xdr:colOff>50800</xdr:colOff>
      <xdr:row>85</xdr:row>
      <xdr:rowOff>125535</xdr:rowOff>
    </xdr:to>
    <xdr:sp macro="" textlink="">
      <xdr:nvSpPr>
        <xdr:cNvPr id="214" name="円/楕円 213"/>
        <xdr:cNvSpPr/>
      </xdr:nvSpPr>
      <xdr:spPr>
        <a:xfrm>
          <a:off x="4064000" y="145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110312</xdr:rowOff>
    </xdr:from>
    <xdr:ext cx="736600" cy="259045"/>
    <xdr:sp macro="" textlink="">
      <xdr:nvSpPr>
        <xdr:cNvPr id="215" name="テキスト ボックス 214"/>
        <xdr:cNvSpPr txBox="1"/>
      </xdr:nvSpPr>
      <xdr:spPr>
        <a:xfrm>
          <a:off x="3733800" y="14683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258,907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97586</xdr:rowOff>
    </xdr:from>
    <xdr:to>
      <xdr:col>4</xdr:col>
      <xdr:colOff>533400</xdr:colOff>
      <xdr:row>85</xdr:row>
      <xdr:rowOff>27736</xdr:rowOff>
    </xdr:to>
    <xdr:sp macro="" textlink="">
      <xdr:nvSpPr>
        <xdr:cNvPr id="216" name="円/楕円 215"/>
        <xdr:cNvSpPr/>
      </xdr:nvSpPr>
      <xdr:spPr>
        <a:xfrm>
          <a:off x="3175000" y="1449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12513</xdr:rowOff>
    </xdr:from>
    <xdr:ext cx="762000" cy="259045"/>
    <xdr:sp macro="" textlink="">
      <xdr:nvSpPr>
        <xdr:cNvPr id="217" name="テキスト ボックス 216"/>
        <xdr:cNvSpPr txBox="1"/>
      </xdr:nvSpPr>
      <xdr:spPr>
        <a:xfrm>
          <a:off x="2844800" y="1458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238,642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34265</xdr:rowOff>
    </xdr:from>
    <xdr:to>
      <xdr:col>3</xdr:col>
      <xdr:colOff>330200</xdr:colOff>
      <xdr:row>84</xdr:row>
      <xdr:rowOff>135865</xdr:rowOff>
    </xdr:to>
    <xdr:sp macro="" textlink="">
      <xdr:nvSpPr>
        <xdr:cNvPr id="218" name="円/楕円 217"/>
        <xdr:cNvSpPr/>
      </xdr:nvSpPr>
      <xdr:spPr>
        <a:xfrm>
          <a:off x="2286000" y="1443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120642</xdr:rowOff>
    </xdr:from>
    <xdr:ext cx="762000" cy="259045"/>
    <xdr:sp macro="" textlink="">
      <xdr:nvSpPr>
        <xdr:cNvPr id="219" name="テキスト ボックス 218"/>
        <xdr:cNvSpPr txBox="1"/>
      </xdr:nvSpPr>
      <xdr:spPr>
        <a:xfrm>
          <a:off x="1955800" y="1452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225,521</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8179</xdr:rowOff>
    </xdr:from>
    <xdr:to>
      <xdr:col>2</xdr:col>
      <xdr:colOff>127000</xdr:colOff>
      <xdr:row>84</xdr:row>
      <xdr:rowOff>109779</xdr:rowOff>
    </xdr:to>
    <xdr:sp macro="" textlink="">
      <xdr:nvSpPr>
        <xdr:cNvPr id="220" name="円/楕円 219"/>
        <xdr:cNvSpPr/>
      </xdr:nvSpPr>
      <xdr:spPr>
        <a:xfrm>
          <a:off x="1397000" y="1440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94556</xdr:rowOff>
    </xdr:from>
    <xdr:ext cx="762000" cy="259045"/>
    <xdr:sp macro="" textlink="">
      <xdr:nvSpPr>
        <xdr:cNvPr id="221" name="テキスト ボックス 220"/>
        <xdr:cNvSpPr txBox="1"/>
      </xdr:nvSpPr>
      <xdr:spPr>
        <a:xfrm>
          <a:off x="1066800" y="14496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220,116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平成２３年度までは、類似団体平均よりも高い水準で推移していたが、平成２４年度以降は、若干下回っている。</a:t>
          </a:r>
        </a:p>
        <a:p>
          <a:r>
            <a:rPr kumimoji="1" lang="ja-JP" altLang="en-US" sz="1300">
              <a:latin typeface="ＭＳ Ｐゴシック"/>
            </a:rPr>
            <a:t>　 また、高齢・高給者の退職により、国の平均月額より低い者の採用を見込むことから、指数は当面同水準で推移するものと考えている。</a:t>
          </a:r>
        </a:p>
        <a:p>
          <a:r>
            <a:rPr kumimoji="1" lang="ja-JP" altLang="en-US" sz="1300">
              <a:latin typeface="ＭＳ Ｐゴシック"/>
            </a:rPr>
            <a:t>　 今後も類似団体の給与水準を注視し、人事評価制度の活用により適正な給与水準の確保に努める。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89</xdr:row>
      <xdr:rowOff>2822</xdr:rowOff>
    </xdr:to>
    <xdr:cxnSp macro="">
      <xdr:nvCxnSpPr>
        <xdr:cNvPr id="250" name="直線コネクタ 249"/>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146349</xdr:rowOff>
    </xdr:from>
    <xdr:ext cx="762000" cy="259045"/>
    <xdr:sp macro="" textlink="">
      <xdr:nvSpPr>
        <xdr:cNvPr id="251"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89</xdr:row>
      <xdr:rowOff>2822</xdr:rowOff>
    </xdr:from>
    <xdr:to>
      <xdr:col>24</xdr:col>
      <xdr:colOff>647700</xdr:colOff>
      <xdr:row>89</xdr:row>
      <xdr:rowOff>2822</xdr:rowOff>
    </xdr:to>
    <xdr:cxnSp macro="">
      <xdr:nvCxnSpPr>
        <xdr:cNvPr id="252" name="直線コネクタ 251"/>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133350</xdr:rowOff>
    </xdr:from>
    <xdr:to>
      <xdr:col>24</xdr:col>
      <xdr:colOff>558800</xdr:colOff>
      <xdr:row>84</xdr:row>
      <xdr:rowOff>42334</xdr:rowOff>
    </xdr:to>
    <xdr:cxnSp macro="">
      <xdr:nvCxnSpPr>
        <xdr:cNvPr id="255" name="直線コネクタ 254"/>
        <xdr:cNvCxnSpPr/>
      </xdr:nvCxnSpPr>
      <xdr:spPr>
        <a:xfrm>
          <a:off x="16179800" y="1436370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6649</xdr:rowOff>
    </xdr:from>
    <xdr:ext cx="762000" cy="259045"/>
    <xdr:sp macro="" textlink="">
      <xdr:nvSpPr>
        <xdr:cNvPr id="256" name="給与水準   （国との比較）平均値テキスト"/>
        <xdr:cNvSpPr txBox="1"/>
      </xdr:nvSpPr>
      <xdr:spPr>
        <a:xfrm>
          <a:off x="17106900" y="1457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34572</xdr:rowOff>
    </xdr:from>
    <xdr:to>
      <xdr:col>24</xdr:col>
      <xdr:colOff>609600</xdr:colOff>
      <xdr:row>85</xdr:row>
      <xdr:rowOff>136172</xdr:rowOff>
    </xdr:to>
    <xdr:sp macro="" textlink="">
      <xdr:nvSpPr>
        <xdr:cNvPr id="257" name="フローチャート : 判断 256"/>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106539</xdr:rowOff>
    </xdr:from>
    <xdr:to>
      <xdr:col>23</xdr:col>
      <xdr:colOff>406400</xdr:colOff>
      <xdr:row>83</xdr:row>
      <xdr:rowOff>133350</xdr:rowOff>
    </xdr:to>
    <xdr:cxnSp macro="">
      <xdr:nvCxnSpPr>
        <xdr:cNvPr id="258" name="直線コネクタ 257"/>
        <xdr:cNvCxnSpPr/>
      </xdr:nvCxnSpPr>
      <xdr:spPr>
        <a:xfrm>
          <a:off x="15290800" y="143368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21166</xdr:rowOff>
    </xdr:from>
    <xdr:to>
      <xdr:col>23</xdr:col>
      <xdr:colOff>457200</xdr:colOff>
      <xdr:row>85</xdr:row>
      <xdr:rowOff>122766</xdr:rowOff>
    </xdr:to>
    <xdr:sp macro="" textlink="">
      <xdr:nvSpPr>
        <xdr:cNvPr id="259" name="フローチャート :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60" name="テキスト ボックス 259"/>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106539</xdr:rowOff>
    </xdr:from>
    <xdr:to>
      <xdr:col>22</xdr:col>
      <xdr:colOff>203200</xdr:colOff>
      <xdr:row>84</xdr:row>
      <xdr:rowOff>2116</xdr:rowOff>
    </xdr:to>
    <xdr:cxnSp macro="">
      <xdr:nvCxnSpPr>
        <xdr:cNvPr id="261" name="直線コネクタ 260"/>
        <xdr:cNvCxnSpPr/>
      </xdr:nvCxnSpPr>
      <xdr:spPr>
        <a:xfrm flipV="1">
          <a:off x="14401800" y="143368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31750</xdr:rowOff>
    </xdr:from>
    <xdr:to>
      <xdr:col>22</xdr:col>
      <xdr:colOff>254000</xdr:colOff>
      <xdr:row>84</xdr:row>
      <xdr:rowOff>133350</xdr:rowOff>
    </xdr:to>
    <xdr:sp macro="" textlink="">
      <xdr:nvSpPr>
        <xdr:cNvPr id="262" name="フローチャート : 判断 261"/>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118127</xdr:rowOff>
    </xdr:from>
    <xdr:ext cx="762000" cy="259045"/>
    <xdr:sp macro="" textlink="">
      <xdr:nvSpPr>
        <xdr:cNvPr id="263" name="テキスト ボックス 262"/>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2116</xdr:rowOff>
    </xdr:from>
    <xdr:to>
      <xdr:col>21</xdr:col>
      <xdr:colOff>0</xdr:colOff>
      <xdr:row>89</xdr:row>
      <xdr:rowOff>123472</xdr:rowOff>
    </xdr:to>
    <xdr:cxnSp macro="">
      <xdr:nvCxnSpPr>
        <xdr:cNvPr id="264" name="直線コネクタ 263"/>
        <xdr:cNvCxnSpPr/>
      </xdr:nvCxnSpPr>
      <xdr:spPr>
        <a:xfrm flipV="1">
          <a:off x="13512800" y="14403916"/>
          <a:ext cx="889000" cy="97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31750</xdr:rowOff>
    </xdr:from>
    <xdr:to>
      <xdr:col>21</xdr:col>
      <xdr:colOff>50800</xdr:colOff>
      <xdr:row>84</xdr:row>
      <xdr:rowOff>133350</xdr:rowOff>
    </xdr:to>
    <xdr:sp macro="" textlink="">
      <xdr:nvSpPr>
        <xdr:cNvPr id="265" name="フローチャート : 判断 264"/>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118127</xdr:rowOff>
    </xdr:from>
    <xdr:ext cx="762000" cy="259045"/>
    <xdr:sp macro="" textlink="">
      <xdr:nvSpPr>
        <xdr:cNvPr id="266" name="テキスト ボックス 265"/>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8466</xdr:rowOff>
    </xdr:from>
    <xdr:to>
      <xdr:col>19</xdr:col>
      <xdr:colOff>533400</xdr:colOff>
      <xdr:row>90</xdr:row>
      <xdr:rowOff>110066</xdr:rowOff>
    </xdr:to>
    <xdr:sp macro="" textlink="">
      <xdr:nvSpPr>
        <xdr:cNvPr id="267" name="フローチャート : 判断 266"/>
        <xdr:cNvSpPr/>
      </xdr:nvSpPr>
      <xdr:spPr>
        <a:xfrm>
          <a:off x="13462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94843</xdr:rowOff>
    </xdr:from>
    <xdr:ext cx="762000" cy="259045"/>
    <xdr:sp macro="" textlink="">
      <xdr:nvSpPr>
        <xdr:cNvPr id="268" name="テキスト ボックス 267"/>
        <xdr:cNvSpPr txBox="1"/>
      </xdr:nvSpPr>
      <xdr:spPr>
        <a:xfrm>
          <a:off x="13131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4" name="円/楕円 273"/>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8061</xdr:rowOff>
    </xdr:from>
    <xdr:ext cx="762000" cy="259045"/>
    <xdr:sp macro="" textlink="">
      <xdr:nvSpPr>
        <xdr:cNvPr id="275"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76" name="円/楕円 275"/>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77" name="テキスト ボックス 276"/>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55739</xdr:rowOff>
    </xdr:from>
    <xdr:to>
      <xdr:col>22</xdr:col>
      <xdr:colOff>254000</xdr:colOff>
      <xdr:row>83</xdr:row>
      <xdr:rowOff>157339</xdr:rowOff>
    </xdr:to>
    <xdr:sp macro="" textlink="">
      <xdr:nvSpPr>
        <xdr:cNvPr id="278" name="円/楕円 277"/>
        <xdr:cNvSpPr/>
      </xdr:nvSpPr>
      <xdr:spPr>
        <a:xfrm>
          <a:off x="15240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167516</xdr:rowOff>
    </xdr:from>
    <xdr:ext cx="762000" cy="259045"/>
    <xdr:sp macro="" textlink="">
      <xdr:nvSpPr>
        <xdr:cNvPr id="279" name="テキスト ボックス 278"/>
        <xdr:cNvSpPr txBox="1"/>
      </xdr:nvSpPr>
      <xdr:spPr>
        <a:xfrm>
          <a:off x="14909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122766</xdr:rowOff>
    </xdr:from>
    <xdr:to>
      <xdr:col>21</xdr:col>
      <xdr:colOff>50800</xdr:colOff>
      <xdr:row>84</xdr:row>
      <xdr:rowOff>52916</xdr:rowOff>
    </xdr:to>
    <xdr:sp macro="" textlink="">
      <xdr:nvSpPr>
        <xdr:cNvPr id="280" name="円/楕円 279"/>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63093</xdr:rowOff>
    </xdr:from>
    <xdr:ext cx="762000" cy="259045"/>
    <xdr:sp macro="" textlink="">
      <xdr:nvSpPr>
        <xdr:cNvPr id="281" name="テキスト ボックス 280"/>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82" name="円/楕円 281"/>
        <xdr:cNvSpPr/>
      </xdr:nvSpPr>
      <xdr:spPr>
        <a:xfrm>
          <a:off x="13462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12999</xdr:rowOff>
    </xdr:from>
    <xdr:ext cx="762000" cy="259045"/>
    <xdr:sp macro="" textlink="">
      <xdr:nvSpPr>
        <xdr:cNvPr id="283" name="テキスト ボックス 282"/>
        <xdr:cNvSpPr txBox="1"/>
      </xdr:nvSpPr>
      <xdr:spPr>
        <a:xfrm>
          <a:off x="13131800" y="1510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村合併により旧団体の職員を引き継いだことにより、類似団体の平均を大きく上回っているが、定員適正化計画（改訂版：平成２６年度～平成３０年度）に基づき、退職者に対する補充採用者数の調整や機構改革による人員削減の取組みにより改善傾向にある。</a:t>
          </a:r>
        </a:p>
        <a:p>
          <a:r>
            <a:rPr kumimoji="1" lang="ja-JP" altLang="en-US" sz="1300">
              <a:latin typeface="ＭＳ Ｐゴシック"/>
            </a:rPr>
            <a:t>　 しかしながら、行政区域が広大で管理する施設も多いことから、職員数の削減に伴って、行政サービスの低下を招く恐れも懸念される。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3" name="直線コネクタ 312"/>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4"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5" name="直線コネクタ 314"/>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6"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7" name="直線コネクタ 316"/>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152357</xdr:rowOff>
    </xdr:from>
    <xdr:to>
      <xdr:col>24</xdr:col>
      <xdr:colOff>558800</xdr:colOff>
      <xdr:row>62</xdr:row>
      <xdr:rowOff>12277</xdr:rowOff>
    </xdr:to>
    <xdr:cxnSp macro="">
      <xdr:nvCxnSpPr>
        <xdr:cNvPr id="318" name="直線コネクタ 317"/>
        <xdr:cNvCxnSpPr/>
      </xdr:nvCxnSpPr>
      <xdr:spPr>
        <a:xfrm>
          <a:off x="16179800" y="10610807"/>
          <a:ext cx="8382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86843</xdr:rowOff>
    </xdr:from>
    <xdr:ext cx="762000" cy="259045"/>
    <xdr:sp macro="" textlink="">
      <xdr:nvSpPr>
        <xdr:cNvPr id="319" name="定員管理の状況平均値テキスト"/>
        <xdr:cNvSpPr txBox="1"/>
      </xdr:nvSpPr>
      <xdr:spPr>
        <a:xfrm>
          <a:off x="17106900" y="10202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0" name="フローチャート : 判断 319"/>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152357</xdr:rowOff>
    </xdr:from>
    <xdr:to>
      <xdr:col>23</xdr:col>
      <xdr:colOff>406400</xdr:colOff>
      <xdr:row>61</xdr:row>
      <xdr:rowOff>152357</xdr:rowOff>
    </xdr:to>
    <xdr:cxnSp macro="">
      <xdr:nvCxnSpPr>
        <xdr:cNvPr id="321" name="直線コネクタ 320"/>
        <xdr:cNvCxnSpPr/>
      </xdr:nvCxnSpPr>
      <xdr:spPr>
        <a:xfrm>
          <a:off x="15290800" y="106108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2" name="フローチャート : 判断 321"/>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150723</xdr:rowOff>
    </xdr:from>
    <xdr:ext cx="736600" cy="259045"/>
    <xdr:sp macro="" textlink="">
      <xdr:nvSpPr>
        <xdr:cNvPr id="323" name="テキスト ボックス 322"/>
        <xdr:cNvSpPr txBox="1"/>
      </xdr:nvSpPr>
      <xdr:spPr>
        <a:xfrm>
          <a:off x="15798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152357</xdr:rowOff>
    </xdr:from>
    <xdr:to>
      <xdr:col>22</xdr:col>
      <xdr:colOff>203200</xdr:colOff>
      <xdr:row>61</xdr:row>
      <xdr:rowOff>165227</xdr:rowOff>
    </xdr:to>
    <xdr:cxnSp macro="">
      <xdr:nvCxnSpPr>
        <xdr:cNvPr id="324" name="直線コネクタ 323"/>
        <xdr:cNvCxnSpPr/>
      </xdr:nvCxnSpPr>
      <xdr:spPr>
        <a:xfrm flipV="1">
          <a:off x="14401800" y="10610807"/>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85598</xdr:rowOff>
    </xdr:from>
    <xdr:to>
      <xdr:col>22</xdr:col>
      <xdr:colOff>254000</xdr:colOff>
      <xdr:row>61</xdr:row>
      <xdr:rowOff>15748</xdr:rowOff>
    </xdr:to>
    <xdr:sp macro="" textlink="">
      <xdr:nvSpPr>
        <xdr:cNvPr id="325" name="フローチャート : 判断 324"/>
        <xdr:cNvSpPr/>
      </xdr:nvSpPr>
      <xdr:spPr>
        <a:xfrm>
          <a:off x="15240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25925</xdr:rowOff>
    </xdr:from>
    <xdr:ext cx="762000" cy="259045"/>
    <xdr:sp macro="" textlink="">
      <xdr:nvSpPr>
        <xdr:cNvPr id="326" name="テキスト ボックス 325"/>
        <xdr:cNvSpPr txBox="1"/>
      </xdr:nvSpPr>
      <xdr:spPr>
        <a:xfrm>
          <a:off x="14909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157183</xdr:rowOff>
    </xdr:from>
    <xdr:to>
      <xdr:col>21</xdr:col>
      <xdr:colOff>0</xdr:colOff>
      <xdr:row>61</xdr:row>
      <xdr:rowOff>165227</xdr:rowOff>
    </xdr:to>
    <xdr:cxnSp macro="">
      <xdr:nvCxnSpPr>
        <xdr:cNvPr id="327" name="直線コネクタ 326"/>
        <xdr:cNvCxnSpPr/>
      </xdr:nvCxnSpPr>
      <xdr:spPr>
        <a:xfrm>
          <a:off x="13512800" y="106156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76750</xdr:rowOff>
    </xdr:from>
    <xdr:to>
      <xdr:col>21</xdr:col>
      <xdr:colOff>50800</xdr:colOff>
      <xdr:row>61</xdr:row>
      <xdr:rowOff>6900</xdr:rowOff>
    </xdr:to>
    <xdr:sp macro="" textlink="">
      <xdr:nvSpPr>
        <xdr:cNvPr id="328" name="フローチャート : 判断 327"/>
        <xdr:cNvSpPr/>
      </xdr:nvSpPr>
      <xdr:spPr>
        <a:xfrm>
          <a:off x="14351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17077</xdr:rowOff>
    </xdr:from>
    <xdr:ext cx="762000" cy="259045"/>
    <xdr:sp macro="" textlink="">
      <xdr:nvSpPr>
        <xdr:cNvPr id="329" name="テキスト ボックス 328"/>
        <xdr:cNvSpPr txBox="1"/>
      </xdr:nvSpPr>
      <xdr:spPr>
        <a:xfrm>
          <a:off x="14020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71120</xdr:rowOff>
    </xdr:from>
    <xdr:to>
      <xdr:col>19</xdr:col>
      <xdr:colOff>533400</xdr:colOff>
      <xdr:row>61</xdr:row>
      <xdr:rowOff>1270</xdr:rowOff>
    </xdr:to>
    <xdr:sp macro="" textlink="">
      <xdr:nvSpPr>
        <xdr:cNvPr id="330" name="フローチャート : 判断 329"/>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11447</xdr:rowOff>
    </xdr:from>
    <xdr:ext cx="762000" cy="259045"/>
    <xdr:sp macro="" textlink="">
      <xdr:nvSpPr>
        <xdr:cNvPr id="331" name="テキスト ボックス 330"/>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132927</xdr:rowOff>
    </xdr:from>
    <xdr:to>
      <xdr:col>24</xdr:col>
      <xdr:colOff>609600</xdr:colOff>
      <xdr:row>62</xdr:row>
      <xdr:rowOff>63077</xdr:rowOff>
    </xdr:to>
    <xdr:sp macro="" textlink="">
      <xdr:nvSpPr>
        <xdr:cNvPr id="337" name="円/楕円 336"/>
        <xdr:cNvSpPr/>
      </xdr:nvSpPr>
      <xdr:spPr>
        <a:xfrm>
          <a:off x="16967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105004</xdr:rowOff>
    </xdr:from>
    <xdr:ext cx="762000" cy="259045"/>
    <xdr:sp macro="" textlink="">
      <xdr:nvSpPr>
        <xdr:cNvPr id="338" name="定員管理の状況該当値テキスト"/>
        <xdr:cNvSpPr txBox="1"/>
      </xdr:nvSpPr>
      <xdr:spPr>
        <a:xfrm>
          <a:off x="17106900" y="1056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101557</xdr:rowOff>
    </xdr:from>
    <xdr:to>
      <xdr:col>23</xdr:col>
      <xdr:colOff>457200</xdr:colOff>
      <xdr:row>62</xdr:row>
      <xdr:rowOff>31707</xdr:rowOff>
    </xdr:to>
    <xdr:sp macro="" textlink="">
      <xdr:nvSpPr>
        <xdr:cNvPr id="339" name="円/楕円 338"/>
        <xdr:cNvSpPr/>
      </xdr:nvSpPr>
      <xdr:spPr>
        <a:xfrm>
          <a:off x="16129000" y="105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16484</xdr:rowOff>
    </xdr:from>
    <xdr:ext cx="736600" cy="259045"/>
    <xdr:sp macro="" textlink="">
      <xdr:nvSpPr>
        <xdr:cNvPr id="340" name="テキスト ボックス 339"/>
        <xdr:cNvSpPr txBox="1"/>
      </xdr:nvSpPr>
      <xdr:spPr>
        <a:xfrm>
          <a:off x="15798800" y="10646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101557</xdr:rowOff>
    </xdr:from>
    <xdr:to>
      <xdr:col>22</xdr:col>
      <xdr:colOff>254000</xdr:colOff>
      <xdr:row>62</xdr:row>
      <xdr:rowOff>31707</xdr:rowOff>
    </xdr:to>
    <xdr:sp macro="" textlink="">
      <xdr:nvSpPr>
        <xdr:cNvPr id="341" name="円/楕円 340"/>
        <xdr:cNvSpPr/>
      </xdr:nvSpPr>
      <xdr:spPr>
        <a:xfrm>
          <a:off x="15240000" y="105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16484</xdr:rowOff>
    </xdr:from>
    <xdr:ext cx="762000" cy="259045"/>
    <xdr:sp macro="" textlink="">
      <xdr:nvSpPr>
        <xdr:cNvPr id="342" name="テキスト ボックス 341"/>
        <xdr:cNvSpPr txBox="1"/>
      </xdr:nvSpPr>
      <xdr:spPr>
        <a:xfrm>
          <a:off x="14909800" y="1064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114427</xdr:rowOff>
    </xdr:from>
    <xdr:to>
      <xdr:col>21</xdr:col>
      <xdr:colOff>50800</xdr:colOff>
      <xdr:row>62</xdr:row>
      <xdr:rowOff>44577</xdr:rowOff>
    </xdr:to>
    <xdr:sp macro="" textlink="">
      <xdr:nvSpPr>
        <xdr:cNvPr id="343" name="円/楕円 342"/>
        <xdr:cNvSpPr/>
      </xdr:nvSpPr>
      <xdr:spPr>
        <a:xfrm>
          <a:off x="14351000" y="105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29354</xdr:rowOff>
    </xdr:from>
    <xdr:ext cx="762000" cy="259045"/>
    <xdr:sp macro="" textlink="">
      <xdr:nvSpPr>
        <xdr:cNvPr id="344" name="テキスト ボックス 343"/>
        <xdr:cNvSpPr txBox="1"/>
      </xdr:nvSpPr>
      <xdr:spPr>
        <a:xfrm>
          <a:off x="14020800" y="1065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106383</xdr:rowOff>
    </xdr:from>
    <xdr:to>
      <xdr:col>19</xdr:col>
      <xdr:colOff>533400</xdr:colOff>
      <xdr:row>62</xdr:row>
      <xdr:rowOff>36533</xdr:rowOff>
    </xdr:to>
    <xdr:sp macro="" textlink="">
      <xdr:nvSpPr>
        <xdr:cNvPr id="345" name="円/楕円 344"/>
        <xdr:cNvSpPr/>
      </xdr:nvSpPr>
      <xdr:spPr>
        <a:xfrm>
          <a:off x="13462000" y="1056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21310</xdr:rowOff>
    </xdr:from>
    <xdr:ext cx="762000" cy="259045"/>
    <xdr:sp macro="" textlink="">
      <xdr:nvSpPr>
        <xdr:cNvPr id="346" name="テキスト ボックス 345"/>
        <xdr:cNvSpPr txBox="1"/>
      </xdr:nvSpPr>
      <xdr:spPr>
        <a:xfrm>
          <a:off x="13131800" y="1065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会計における地方債償還及び簡易水道・公共下水道施設整備等に伴う公営企業への多額の繰出金により、類似団体を大きく上回る比率となっていたが、大規模事業に係る起債の償還が終了し、比率が大きく改善された。</a:t>
          </a:r>
        </a:p>
        <a:p>
          <a:r>
            <a:rPr kumimoji="1" lang="ja-JP" altLang="en-US" sz="1300">
              <a:latin typeface="ＭＳ Ｐゴシック"/>
            </a:rPr>
            <a:t>　 しかしながら、平成２５年度から実施した情報通信施設整備事業や認定こども園の整備事業等に係る多額の起債借入に伴い、次第に比率が上昇することが想定されるが、平成３１年度からは当面１０％台で推移するものと見込まれる。</a:t>
          </a:r>
        </a:p>
        <a:p>
          <a:r>
            <a:rPr kumimoji="1" lang="ja-JP" altLang="en-US" sz="1300">
              <a:latin typeface="ＭＳ Ｐゴシック"/>
            </a:rPr>
            <a:t>　 平成１９年度に作成した公債費負担適正化計画に基づく新発債の抑制と公営企業会計における上下水道の料金体系の見直しを行い改善を図る。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6" name="直線コネクタ 375"/>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7"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8" name="直線コネクタ 377"/>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79"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0" name="直線コネクタ 379"/>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137583</xdr:rowOff>
    </xdr:from>
    <xdr:to>
      <xdr:col>24</xdr:col>
      <xdr:colOff>558800</xdr:colOff>
      <xdr:row>40</xdr:row>
      <xdr:rowOff>6350</xdr:rowOff>
    </xdr:to>
    <xdr:cxnSp macro="">
      <xdr:nvCxnSpPr>
        <xdr:cNvPr id="381" name="直線コネクタ 380"/>
        <xdr:cNvCxnSpPr/>
      </xdr:nvCxnSpPr>
      <xdr:spPr>
        <a:xfrm flipV="1">
          <a:off x="16179800" y="68241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75088</xdr:rowOff>
    </xdr:from>
    <xdr:ext cx="762000" cy="259045"/>
    <xdr:sp macro="" textlink="">
      <xdr:nvSpPr>
        <xdr:cNvPr id="382" name="公債費負担の状況平均値テキスト"/>
        <xdr:cNvSpPr txBox="1"/>
      </xdr:nvSpPr>
      <xdr:spPr>
        <a:xfrm>
          <a:off x="17106900" y="693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3" name="フローチャート : 判断 382"/>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6350</xdr:rowOff>
    </xdr:from>
    <xdr:to>
      <xdr:col>23</xdr:col>
      <xdr:colOff>406400</xdr:colOff>
      <xdr:row>41</xdr:row>
      <xdr:rowOff>49389</xdr:rowOff>
    </xdr:to>
    <xdr:cxnSp macro="">
      <xdr:nvCxnSpPr>
        <xdr:cNvPr id="384" name="直線コネクタ 383"/>
        <xdr:cNvCxnSpPr/>
      </xdr:nvCxnSpPr>
      <xdr:spPr>
        <a:xfrm flipV="1">
          <a:off x="15290800" y="6864350"/>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5" name="フローチャート : 判断 384"/>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6" name="テキスト ボックス 385"/>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49389</xdr:rowOff>
    </xdr:from>
    <xdr:to>
      <xdr:col>22</xdr:col>
      <xdr:colOff>203200</xdr:colOff>
      <xdr:row>43</xdr:row>
      <xdr:rowOff>95250</xdr:rowOff>
    </xdr:to>
    <xdr:cxnSp macro="">
      <xdr:nvCxnSpPr>
        <xdr:cNvPr id="387" name="直線コネクタ 386"/>
        <xdr:cNvCxnSpPr/>
      </xdr:nvCxnSpPr>
      <xdr:spPr>
        <a:xfrm flipV="1">
          <a:off x="14401800" y="7078839"/>
          <a:ext cx="889000" cy="3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89605</xdr:rowOff>
    </xdr:from>
    <xdr:to>
      <xdr:col>22</xdr:col>
      <xdr:colOff>254000</xdr:colOff>
      <xdr:row>41</xdr:row>
      <xdr:rowOff>19755</xdr:rowOff>
    </xdr:to>
    <xdr:sp macro="" textlink="">
      <xdr:nvSpPr>
        <xdr:cNvPr id="388" name="フローチャート : 判断 387"/>
        <xdr:cNvSpPr/>
      </xdr:nvSpPr>
      <xdr:spPr>
        <a:xfrm>
          <a:off x="15240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29932</xdr:rowOff>
    </xdr:from>
    <xdr:ext cx="762000" cy="259045"/>
    <xdr:sp macro="" textlink="">
      <xdr:nvSpPr>
        <xdr:cNvPr id="389" name="テキスト ボックス 388"/>
        <xdr:cNvSpPr txBox="1"/>
      </xdr:nvSpPr>
      <xdr:spPr>
        <a:xfrm>
          <a:off x="14909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44</xdr:row>
      <xdr:rowOff>71261</xdr:rowOff>
    </xdr:to>
    <xdr:cxnSp macro="">
      <xdr:nvCxnSpPr>
        <xdr:cNvPr id="390" name="直線コネクタ 389"/>
        <xdr:cNvCxnSpPr/>
      </xdr:nvCxnSpPr>
      <xdr:spPr>
        <a:xfrm flipV="1">
          <a:off x="13512800" y="746760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52211</xdr:rowOff>
    </xdr:from>
    <xdr:to>
      <xdr:col>21</xdr:col>
      <xdr:colOff>50800</xdr:colOff>
      <xdr:row>41</xdr:row>
      <xdr:rowOff>153811</xdr:rowOff>
    </xdr:to>
    <xdr:sp macro="" textlink="">
      <xdr:nvSpPr>
        <xdr:cNvPr id="391" name="フローチャート : 判断 390"/>
        <xdr:cNvSpPr/>
      </xdr:nvSpPr>
      <xdr:spPr>
        <a:xfrm>
          <a:off x="14351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163988</xdr:rowOff>
    </xdr:from>
    <xdr:ext cx="762000" cy="259045"/>
    <xdr:sp macro="" textlink="">
      <xdr:nvSpPr>
        <xdr:cNvPr id="392" name="テキスト ボックス 391"/>
        <xdr:cNvSpPr txBox="1"/>
      </xdr:nvSpPr>
      <xdr:spPr>
        <a:xfrm>
          <a:off x="14020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159455</xdr:rowOff>
    </xdr:from>
    <xdr:to>
      <xdr:col>19</xdr:col>
      <xdr:colOff>533400</xdr:colOff>
      <xdr:row>42</xdr:row>
      <xdr:rowOff>89605</xdr:rowOff>
    </xdr:to>
    <xdr:sp macro="" textlink="">
      <xdr:nvSpPr>
        <xdr:cNvPr id="393" name="フローチャート : 判断 392"/>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99782</xdr:rowOff>
    </xdr:from>
    <xdr:ext cx="762000" cy="259045"/>
    <xdr:sp macro="" textlink="">
      <xdr:nvSpPr>
        <xdr:cNvPr id="394" name="テキスト ボックス 393"/>
        <xdr:cNvSpPr txBox="1"/>
      </xdr:nvSpPr>
      <xdr:spPr>
        <a:xfrm>
          <a:off x="13131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400" name="円/楕円 399"/>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103310</xdr:rowOff>
    </xdr:from>
    <xdr:ext cx="762000" cy="259045"/>
    <xdr:sp macro="" textlink="">
      <xdr:nvSpPr>
        <xdr:cNvPr id="401"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127000</xdr:rowOff>
    </xdr:from>
    <xdr:to>
      <xdr:col>23</xdr:col>
      <xdr:colOff>457200</xdr:colOff>
      <xdr:row>40</xdr:row>
      <xdr:rowOff>57150</xdr:rowOff>
    </xdr:to>
    <xdr:sp macro="" textlink="">
      <xdr:nvSpPr>
        <xdr:cNvPr id="402" name="円/楕円 401"/>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403" name="テキスト ボックス 402"/>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170039</xdr:rowOff>
    </xdr:from>
    <xdr:to>
      <xdr:col>22</xdr:col>
      <xdr:colOff>254000</xdr:colOff>
      <xdr:row>41</xdr:row>
      <xdr:rowOff>100189</xdr:rowOff>
    </xdr:to>
    <xdr:sp macro="" textlink="">
      <xdr:nvSpPr>
        <xdr:cNvPr id="404" name="円/楕円 403"/>
        <xdr:cNvSpPr/>
      </xdr:nvSpPr>
      <xdr:spPr>
        <a:xfrm>
          <a:off x="15240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84966</xdr:rowOff>
    </xdr:from>
    <xdr:ext cx="762000" cy="259045"/>
    <xdr:sp macro="" textlink="">
      <xdr:nvSpPr>
        <xdr:cNvPr id="405" name="テキスト ボックス 404"/>
        <xdr:cNvSpPr txBox="1"/>
      </xdr:nvSpPr>
      <xdr:spPr>
        <a:xfrm>
          <a:off x="149098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406" name="円/楕円 405"/>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07" name="テキスト ボックス 406"/>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20461</xdr:rowOff>
    </xdr:from>
    <xdr:to>
      <xdr:col>19</xdr:col>
      <xdr:colOff>533400</xdr:colOff>
      <xdr:row>44</xdr:row>
      <xdr:rowOff>122061</xdr:rowOff>
    </xdr:to>
    <xdr:sp macro="" textlink="">
      <xdr:nvSpPr>
        <xdr:cNvPr id="408" name="円/楕円 407"/>
        <xdr:cNvSpPr/>
      </xdr:nvSpPr>
      <xdr:spPr>
        <a:xfrm>
          <a:off x="13462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106838</xdr:rowOff>
    </xdr:from>
    <xdr:ext cx="762000" cy="259045"/>
    <xdr:sp macro="" textlink="">
      <xdr:nvSpPr>
        <xdr:cNvPr id="409" name="テキスト ボックス 408"/>
        <xdr:cNvSpPr txBox="1"/>
      </xdr:nvSpPr>
      <xdr:spPr>
        <a:xfrm>
          <a:off x="13131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市町村合併前に旧団体において大規模施設整備に係る起債の償還が終了したことにより、類似団体と同水準での比率となっていたが、平成２６年度に竣工した鏡野町情報通信施設整備運営事業の債務負担行為を平成２４年度に計上したため、比率が大きく上昇した。その後、平成２５、２６年度分の投資額の終了により約８６％下降したが、今後は津山圏域クリーンセンターの整備負担金の増加等により増加見込みであり、将来負担額は厳しい状況と認識し、公営企業会計への繰出金の抑制に向け、公共料金体系の見直し等、適正な公営企業経営を目指す。</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0" name="直線コネクタ 439"/>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1"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2" name="直線コネクタ 441"/>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124762</xdr:rowOff>
    </xdr:from>
    <xdr:to>
      <xdr:col>24</xdr:col>
      <xdr:colOff>558800</xdr:colOff>
      <xdr:row>17</xdr:row>
      <xdr:rowOff>130508</xdr:rowOff>
    </xdr:to>
    <xdr:cxnSp macro="">
      <xdr:nvCxnSpPr>
        <xdr:cNvPr id="445" name="直線コネクタ 444"/>
        <xdr:cNvCxnSpPr/>
      </xdr:nvCxnSpPr>
      <xdr:spPr>
        <a:xfrm>
          <a:off x="16179800" y="3039412"/>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149575</xdr:rowOff>
    </xdr:from>
    <xdr:ext cx="762000" cy="259045"/>
    <xdr:sp macro="" textlink="">
      <xdr:nvSpPr>
        <xdr:cNvPr id="446" name="将来負担の状況平均値テキスト"/>
        <xdr:cNvSpPr txBox="1"/>
      </xdr:nvSpPr>
      <xdr:spPr>
        <a:xfrm>
          <a:off x="17106900" y="254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7" name="フローチャート : 判断 446"/>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59267</xdr:rowOff>
    </xdr:from>
    <xdr:to>
      <xdr:col>23</xdr:col>
      <xdr:colOff>406400</xdr:colOff>
      <xdr:row>17</xdr:row>
      <xdr:rowOff>124762</xdr:rowOff>
    </xdr:to>
    <xdr:cxnSp macro="">
      <xdr:nvCxnSpPr>
        <xdr:cNvPr id="448" name="直線コネクタ 447"/>
        <xdr:cNvCxnSpPr/>
      </xdr:nvCxnSpPr>
      <xdr:spPr>
        <a:xfrm>
          <a:off x="15290800" y="2973917"/>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9" name="フローチャート : 判断 448"/>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50" name="テキスト ボックス 449"/>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59267</xdr:rowOff>
    </xdr:from>
    <xdr:to>
      <xdr:col>22</xdr:col>
      <xdr:colOff>203200</xdr:colOff>
      <xdr:row>20</xdr:row>
      <xdr:rowOff>67733</xdr:rowOff>
    </xdr:to>
    <xdr:cxnSp macro="">
      <xdr:nvCxnSpPr>
        <xdr:cNvPr id="451" name="直線コネクタ 450"/>
        <xdr:cNvCxnSpPr/>
      </xdr:nvCxnSpPr>
      <xdr:spPr>
        <a:xfrm flipV="1">
          <a:off x="14401800" y="2973917"/>
          <a:ext cx="889000" cy="5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150767</xdr:rowOff>
    </xdr:from>
    <xdr:to>
      <xdr:col>22</xdr:col>
      <xdr:colOff>254000</xdr:colOff>
      <xdr:row>14</xdr:row>
      <xdr:rowOff>80917</xdr:rowOff>
    </xdr:to>
    <xdr:sp macro="" textlink="">
      <xdr:nvSpPr>
        <xdr:cNvPr id="452" name="フローチャート : 判断 451"/>
        <xdr:cNvSpPr/>
      </xdr:nvSpPr>
      <xdr:spPr>
        <a:xfrm>
          <a:off x="15240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91094</xdr:rowOff>
    </xdr:from>
    <xdr:ext cx="762000" cy="259045"/>
    <xdr:sp macro="" textlink="">
      <xdr:nvSpPr>
        <xdr:cNvPr id="453" name="テキスト ボックス 452"/>
        <xdr:cNvSpPr txBox="1"/>
      </xdr:nvSpPr>
      <xdr:spPr>
        <a:xfrm>
          <a:off x="14909800" y="214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67733</xdr:rowOff>
    </xdr:from>
    <xdr:to>
      <xdr:col>21</xdr:col>
      <xdr:colOff>0</xdr:colOff>
      <xdr:row>23</xdr:row>
      <xdr:rowOff>22195</xdr:rowOff>
    </xdr:to>
    <xdr:cxnSp macro="">
      <xdr:nvCxnSpPr>
        <xdr:cNvPr id="454" name="直線コネクタ 453"/>
        <xdr:cNvCxnSpPr/>
      </xdr:nvCxnSpPr>
      <xdr:spPr>
        <a:xfrm flipV="1">
          <a:off x="13512800" y="3496733"/>
          <a:ext cx="889000" cy="46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79284</xdr:rowOff>
    </xdr:from>
    <xdr:to>
      <xdr:col>21</xdr:col>
      <xdr:colOff>50800</xdr:colOff>
      <xdr:row>15</xdr:row>
      <xdr:rowOff>9434</xdr:rowOff>
    </xdr:to>
    <xdr:sp macro="" textlink="">
      <xdr:nvSpPr>
        <xdr:cNvPr id="455" name="フローチャート : 判断 454"/>
        <xdr:cNvSpPr/>
      </xdr:nvSpPr>
      <xdr:spPr>
        <a:xfrm>
          <a:off x="14351000" y="24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19611</xdr:rowOff>
    </xdr:from>
    <xdr:ext cx="762000" cy="259045"/>
    <xdr:sp macro="" textlink="">
      <xdr:nvSpPr>
        <xdr:cNvPr id="456" name="テキスト ボックス 455"/>
        <xdr:cNvSpPr txBox="1"/>
      </xdr:nvSpPr>
      <xdr:spPr>
        <a:xfrm>
          <a:off x="14020800" y="224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28484</xdr:rowOff>
    </xdr:from>
    <xdr:to>
      <xdr:col>19</xdr:col>
      <xdr:colOff>533400</xdr:colOff>
      <xdr:row>15</xdr:row>
      <xdr:rowOff>130084</xdr:rowOff>
    </xdr:to>
    <xdr:sp macro="" textlink="">
      <xdr:nvSpPr>
        <xdr:cNvPr id="457" name="フローチャート : 判断 456"/>
        <xdr:cNvSpPr/>
      </xdr:nvSpPr>
      <xdr:spPr>
        <a:xfrm>
          <a:off x="13462000" y="260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140261</xdr:rowOff>
    </xdr:from>
    <xdr:ext cx="762000" cy="259045"/>
    <xdr:sp macro="" textlink="">
      <xdr:nvSpPr>
        <xdr:cNvPr id="458" name="テキスト ボックス 457"/>
        <xdr:cNvSpPr txBox="1"/>
      </xdr:nvSpPr>
      <xdr:spPr>
        <a:xfrm>
          <a:off x="13131800" y="236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79708</xdr:rowOff>
    </xdr:from>
    <xdr:to>
      <xdr:col>24</xdr:col>
      <xdr:colOff>609600</xdr:colOff>
      <xdr:row>18</xdr:row>
      <xdr:rowOff>9858</xdr:rowOff>
    </xdr:to>
    <xdr:sp macro="" textlink="">
      <xdr:nvSpPr>
        <xdr:cNvPr id="464" name="円/楕円 463"/>
        <xdr:cNvSpPr/>
      </xdr:nvSpPr>
      <xdr:spPr>
        <a:xfrm>
          <a:off x="16967200" y="299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51785</xdr:rowOff>
    </xdr:from>
    <xdr:ext cx="762000" cy="259045"/>
    <xdr:sp macro="" textlink="">
      <xdr:nvSpPr>
        <xdr:cNvPr id="465" name="将来負担の状況該当値テキスト"/>
        <xdr:cNvSpPr txBox="1"/>
      </xdr:nvSpPr>
      <xdr:spPr>
        <a:xfrm>
          <a:off x="17106900" y="296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73962</xdr:rowOff>
    </xdr:from>
    <xdr:to>
      <xdr:col>23</xdr:col>
      <xdr:colOff>457200</xdr:colOff>
      <xdr:row>18</xdr:row>
      <xdr:rowOff>4112</xdr:rowOff>
    </xdr:to>
    <xdr:sp macro="" textlink="">
      <xdr:nvSpPr>
        <xdr:cNvPr id="466" name="円/楕円 465"/>
        <xdr:cNvSpPr/>
      </xdr:nvSpPr>
      <xdr:spPr>
        <a:xfrm>
          <a:off x="16129000" y="298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160339</xdr:rowOff>
    </xdr:from>
    <xdr:ext cx="736600" cy="259045"/>
    <xdr:sp macro="" textlink="">
      <xdr:nvSpPr>
        <xdr:cNvPr id="467" name="テキスト ボックス 466"/>
        <xdr:cNvSpPr txBox="1"/>
      </xdr:nvSpPr>
      <xdr:spPr>
        <a:xfrm>
          <a:off x="15798800" y="3074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8467</xdr:rowOff>
    </xdr:from>
    <xdr:to>
      <xdr:col>22</xdr:col>
      <xdr:colOff>254000</xdr:colOff>
      <xdr:row>17</xdr:row>
      <xdr:rowOff>110067</xdr:rowOff>
    </xdr:to>
    <xdr:sp macro="" textlink="">
      <xdr:nvSpPr>
        <xdr:cNvPr id="468" name="円/楕円 467"/>
        <xdr:cNvSpPr/>
      </xdr:nvSpPr>
      <xdr:spPr>
        <a:xfrm>
          <a:off x="152400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94844</xdr:rowOff>
    </xdr:from>
    <xdr:ext cx="762000" cy="259045"/>
    <xdr:sp macro="" textlink="">
      <xdr:nvSpPr>
        <xdr:cNvPr id="469" name="テキスト ボックス 468"/>
        <xdr:cNvSpPr txBox="1"/>
      </xdr:nvSpPr>
      <xdr:spPr>
        <a:xfrm>
          <a:off x="14909800" y="300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16933</xdr:rowOff>
    </xdr:from>
    <xdr:to>
      <xdr:col>21</xdr:col>
      <xdr:colOff>50800</xdr:colOff>
      <xdr:row>20</xdr:row>
      <xdr:rowOff>118533</xdr:rowOff>
    </xdr:to>
    <xdr:sp macro="" textlink="">
      <xdr:nvSpPr>
        <xdr:cNvPr id="470" name="円/楕円 469"/>
        <xdr:cNvSpPr/>
      </xdr:nvSpPr>
      <xdr:spPr>
        <a:xfrm>
          <a:off x="14351000" y="344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103310</xdr:rowOff>
    </xdr:from>
    <xdr:ext cx="762000" cy="259045"/>
    <xdr:sp macro="" textlink="">
      <xdr:nvSpPr>
        <xdr:cNvPr id="471" name="テキスト ボックス 470"/>
        <xdr:cNvSpPr txBox="1"/>
      </xdr:nvSpPr>
      <xdr:spPr>
        <a:xfrm>
          <a:off x="14020800" y="353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142845</xdr:rowOff>
    </xdr:from>
    <xdr:to>
      <xdr:col>19</xdr:col>
      <xdr:colOff>533400</xdr:colOff>
      <xdr:row>23</xdr:row>
      <xdr:rowOff>72995</xdr:rowOff>
    </xdr:to>
    <xdr:sp macro="" textlink="">
      <xdr:nvSpPr>
        <xdr:cNvPr id="472" name="円/楕円 471"/>
        <xdr:cNvSpPr/>
      </xdr:nvSpPr>
      <xdr:spPr>
        <a:xfrm>
          <a:off x="13462000" y="39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57772</xdr:rowOff>
    </xdr:from>
    <xdr:ext cx="762000" cy="259045"/>
    <xdr:sp macro="" textlink="">
      <xdr:nvSpPr>
        <xdr:cNvPr id="473" name="テキスト ボックス 472"/>
        <xdr:cNvSpPr txBox="1"/>
      </xdr:nvSpPr>
      <xdr:spPr>
        <a:xfrm>
          <a:off x="13131800" y="400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岡山県鏡野町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13,439
13,337
419.68
12,687,253
11,892,473
700,894
7,193,944
15,531,934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63.7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類似団体と比較すれば、経常収支比率に占める割合は低いが、人口に対して職員数が多いことから総額では多額となっている。</a:t>
          </a:r>
        </a:p>
        <a:p>
          <a:r>
            <a:rPr kumimoji="1" lang="ja-JP" altLang="en-US" sz="1300">
              <a:latin typeface="ＭＳ Ｐゴシック"/>
            </a:rPr>
            <a:t>　 今後も鏡野町定員適正化計画に基づく職員数の適正な管理と適正な給与水準を保つことにより人件費の削減に努める。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127000</xdr:rowOff>
    </xdr:from>
    <xdr:to>
      <xdr:col>7</xdr:col>
      <xdr:colOff>15875</xdr:colOff>
      <xdr:row>34</xdr:row>
      <xdr:rowOff>165100</xdr:rowOff>
    </xdr:to>
    <xdr:cxnSp macro="">
      <xdr:nvCxnSpPr>
        <xdr:cNvPr id="66" name="直線コネクタ 65"/>
        <xdr:cNvCxnSpPr/>
      </xdr:nvCxnSpPr>
      <xdr:spPr>
        <a:xfrm>
          <a:off x="3987800" y="5956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120667</xdr:rowOff>
    </xdr:from>
    <xdr:ext cx="762000" cy="259045"/>
    <xdr:sp macro="" textlink="">
      <xdr:nvSpPr>
        <xdr:cNvPr id="67" name="人件費平均値テキスト"/>
        <xdr:cNvSpPr txBox="1"/>
      </xdr:nvSpPr>
      <xdr:spPr>
        <a:xfrm>
          <a:off x="4914900" y="6121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127000</xdr:rowOff>
    </xdr:from>
    <xdr:to>
      <xdr:col>5</xdr:col>
      <xdr:colOff>549275</xdr:colOff>
      <xdr:row>35</xdr:row>
      <xdr:rowOff>1270</xdr:rowOff>
    </xdr:to>
    <xdr:cxnSp macro="">
      <xdr:nvCxnSpPr>
        <xdr:cNvPr id="69" name="直線コネクタ 68"/>
        <xdr:cNvCxnSpPr/>
      </xdr:nvCxnSpPr>
      <xdr:spPr>
        <a:xfrm flipV="1">
          <a:off x="3098800" y="5956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111760</xdr:rowOff>
    </xdr:from>
    <xdr:to>
      <xdr:col>4</xdr:col>
      <xdr:colOff>346075</xdr:colOff>
      <xdr:row>35</xdr:row>
      <xdr:rowOff>1270</xdr:rowOff>
    </xdr:to>
    <xdr:cxnSp macro="">
      <xdr:nvCxnSpPr>
        <xdr:cNvPr id="72" name="直線コネクタ 71"/>
        <xdr:cNvCxnSpPr/>
      </xdr:nvCxnSpPr>
      <xdr:spPr>
        <a:xfrm>
          <a:off x="2209800" y="5941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3" name="フローチャート :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111760</xdr:rowOff>
    </xdr:from>
    <xdr:to>
      <xdr:col>3</xdr:col>
      <xdr:colOff>142875</xdr:colOff>
      <xdr:row>35</xdr:row>
      <xdr:rowOff>69850</xdr:rowOff>
    </xdr:to>
    <xdr:cxnSp macro="">
      <xdr:nvCxnSpPr>
        <xdr:cNvPr id="75" name="直線コネクタ 74"/>
        <xdr:cNvCxnSpPr/>
      </xdr:nvCxnSpPr>
      <xdr:spPr>
        <a:xfrm flipV="1">
          <a:off x="1320800" y="59410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91440</xdr:rowOff>
    </xdr:from>
    <xdr:to>
      <xdr:col>3</xdr:col>
      <xdr:colOff>193675</xdr:colOff>
      <xdr:row>37</xdr:row>
      <xdr:rowOff>21590</xdr:rowOff>
    </xdr:to>
    <xdr:sp macro="" textlink="">
      <xdr:nvSpPr>
        <xdr:cNvPr id="76" name="フローチャート :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114300</xdr:rowOff>
    </xdr:from>
    <xdr:to>
      <xdr:col>7</xdr:col>
      <xdr:colOff>66675</xdr:colOff>
      <xdr:row>35</xdr:row>
      <xdr:rowOff>44450</xdr:rowOff>
    </xdr:to>
    <xdr:sp macro="" textlink="">
      <xdr:nvSpPr>
        <xdr:cNvPr id="85" name="円/楕円 84"/>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130827</xdr:rowOff>
    </xdr:from>
    <xdr:ext cx="762000" cy="259045"/>
    <xdr:sp macro="" textlink="">
      <xdr:nvSpPr>
        <xdr:cNvPr id="86" name="人件費該当値テキスト"/>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76200</xdr:rowOff>
    </xdr:from>
    <xdr:to>
      <xdr:col>5</xdr:col>
      <xdr:colOff>600075</xdr:colOff>
      <xdr:row>35</xdr:row>
      <xdr:rowOff>6350</xdr:rowOff>
    </xdr:to>
    <xdr:sp macro="" textlink="">
      <xdr:nvSpPr>
        <xdr:cNvPr id="87" name="円/楕円 86"/>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16527</xdr:rowOff>
    </xdr:from>
    <xdr:ext cx="736600" cy="259045"/>
    <xdr:sp macro="" textlink="">
      <xdr:nvSpPr>
        <xdr:cNvPr id="88" name="テキスト ボックス 87"/>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121920</xdr:rowOff>
    </xdr:from>
    <xdr:to>
      <xdr:col>4</xdr:col>
      <xdr:colOff>396875</xdr:colOff>
      <xdr:row>35</xdr:row>
      <xdr:rowOff>52070</xdr:rowOff>
    </xdr:to>
    <xdr:sp macro="" textlink="">
      <xdr:nvSpPr>
        <xdr:cNvPr id="89" name="円/楕円 88"/>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62247</xdr:rowOff>
    </xdr:from>
    <xdr:ext cx="762000" cy="259045"/>
    <xdr:sp macro="" textlink="">
      <xdr:nvSpPr>
        <xdr:cNvPr id="90" name="テキスト ボックス 8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60960</xdr:rowOff>
    </xdr:from>
    <xdr:to>
      <xdr:col>3</xdr:col>
      <xdr:colOff>193675</xdr:colOff>
      <xdr:row>34</xdr:row>
      <xdr:rowOff>162560</xdr:rowOff>
    </xdr:to>
    <xdr:sp macro="" textlink="">
      <xdr:nvSpPr>
        <xdr:cNvPr id="91" name="円/楕円 90"/>
        <xdr:cNvSpPr/>
      </xdr:nvSpPr>
      <xdr:spPr>
        <a:xfrm>
          <a:off x="2159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1287</xdr:rowOff>
    </xdr:from>
    <xdr:ext cx="762000" cy="259045"/>
    <xdr:sp macro="" textlink="">
      <xdr:nvSpPr>
        <xdr:cNvPr id="92" name="テキスト ボックス 91"/>
        <xdr:cNvSpPr txBox="1"/>
      </xdr:nvSpPr>
      <xdr:spPr>
        <a:xfrm>
          <a:off x="1828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19050</xdr:rowOff>
    </xdr:from>
    <xdr:to>
      <xdr:col>1</xdr:col>
      <xdr:colOff>676275</xdr:colOff>
      <xdr:row>35</xdr:row>
      <xdr:rowOff>120650</xdr:rowOff>
    </xdr:to>
    <xdr:sp macro="" textlink="">
      <xdr:nvSpPr>
        <xdr:cNvPr id="93" name="円/楕円 92"/>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130827</xdr:rowOff>
    </xdr:from>
    <xdr:ext cx="762000" cy="259045"/>
    <xdr:sp macro="" textlink="">
      <xdr:nvSpPr>
        <xdr:cNvPr id="94" name="テキスト ボックス 93"/>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物件費については平成２６年度より増加しているが、これは情報通信施設に係る指定管理料が発生したことや、津山圏域クリーンセンターの稼働に伴い経費が発生したことによるものが大きな要因で、その他に合併前団体から引き継いだ多くの公共施設の経常的な管理費の増加に起因するところが大きい。</a:t>
          </a:r>
        </a:p>
        <a:p>
          <a:r>
            <a:rPr kumimoji="1" lang="ja-JP" altLang="en-US" sz="1100">
              <a:latin typeface="ＭＳ Ｐゴシック"/>
            </a:rPr>
            <a:t>　 今後は、公共施設等総合管理計画を策定するにあたり、老朽化施設や類似施設の抜本的な施設のあり方について、統廃合や民間への委譲等を検討するとともに、指定管理制度による運営管理の適正化を徹底し、経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96520</xdr:rowOff>
    </xdr:from>
    <xdr:to>
      <xdr:col>24</xdr:col>
      <xdr:colOff>31750</xdr:colOff>
      <xdr:row>19</xdr:row>
      <xdr:rowOff>46990</xdr:rowOff>
    </xdr:to>
    <xdr:cxnSp macro="">
      <xdr:nvCxnSpPr>
        <xdr:cNvPr id="127" name="直線コネクタ 126"/>
        <xdr:cNvCxnSpPr/>
      </xdr:nvCxnSpPr>
      <xdr:spPr>
        <a:xfrm>
          <a:off x="15671800" y="31826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138447</xdr:rowOff>
    </xdr:from>
    <xdr:ext cx="762000" cy="259045"/>
    <xdr:sp macro="" textlink="">
      <xdr:nvSpPr>
        <xdr:cNvPr id="128" name="物件費平均値テキスト"/>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100330</xdr:rowOff>
    </xdr:from>
    <xdr:to>
      <xdr:col>22</xdr:col>
      <xdr:colOff>565150</xdr:colOff>
      <xdr:row>18</xdr:row>
      <xdr:rowOff>96520</xdr:rowOff>
    </xdr:to>
    <xdr:cxnSp macro="">
      <xdr:nvCxnSpPr>
        <xdr:cNvPr id="130" name="直線コネクタ 129"/>
        <xdr:cNvCxnSpPr/>
      </xdr:nvCxnSpPr>
      <xdr:spPr>
        <a:xfrm>
          <a:off x="14782800" y="30149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24147</xdr:rowOff>
    </xdr:from>
    <xdr:ext cx="736600" cy="259045"/>
    <xdr:sp macro="" textlink="">
      <xdr:nvSpPr>
        <xdr:cNvPr id="132" name="テキスト ボックス 131"/>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24130</xdr:rowOff>
    </xdr:from>
    <xdr:to>
      <xdr:col>21</xdr:col>
      <xdr:colOff>361950</xdr:colOff>
      <xdr:row>17</xdr:row>
      <xdr:rowOff>100330</xdr:rowOff>
    </xdr:to>
    <xdr:cxnSp macro="">
      <xdr:nvCxnSpPr>
        <xdr:cNvPr id="133" name="直線コネクタ 132"/>
        <xdr:cNvCxnSpPr/>
      </xdr:nvCxnSpPr>
      <xdr:spPr>
        <a:xfrm>
          <a:off x="13893800" y="2938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4" name="フローチャート : 判断 133"/>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1287</xdr:rowOff>
    </xdr:from>
    <xdr:ext cx="762000" cy="259045"/>
    <xdr:sp macro="" textlink="">
      <xdr:nvSpPr>
        <xdr:cNvPr id="135" name="テキスト ボックス 134"/>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24130</xdr:rowOff>
    </xdr:from>
    <xdr:to>
      <xdr:col>20</xdr:col>
      <xdr:colOff>158750</xdr:colOff>
      <xdr:row>17</xdr:row>
      <xdr:rowOff>54610</xdr:rowOff>
    </xdr:to>
    <xdr:cxnSp macro="">
      <xdr:nvCxnSpPr>
        <xdr:cNvPr id="136" name="直線コネクタ 135"/>
        <xdr:cNvCxnSpPr/>
      </xdr:nvCxnSpPr>
      <xdr:spPr>
        <a:xfrm flipV="1">
          <a:off x="13004800" y="2938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7" name="フローチャート : 判断 136"/>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134637</xdr:rowOff>
    </xdr:from>
    <xdr:ext cx="762000" cy="259045"/>
    <xdr:sp macro="" textlink="">
      <xdr:nvSpPr>
        <xdr:cNvPr id="138" name="テキスト ボックス 137"/>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40" name="テキスト ボックス 139"/>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167640</xdr:rowOff>
    </xdr:from>
    <xdr:to>
      <xdr:col>24</xdr:col>
      <xdr:colOff>82550</xdr:colOff>
      <xdr:row>19</xdr:row>
      <xdr:rowOff>97790</xdr:rowOff>
    </xdr:to>
    <xdr:sp macro="" textlink="">
      <xdr:nvSpPr>
        <xdr:cNvPr id="146" name="円/楕円 145"/>
        <xdr:cNvSpPr/>
      </xdr:nvSpPr>
      <xdr:spPr>
        <a:xfrm>
          <a:off x="164592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139717</xdr:rowOff>
    </xdr:from>
    <xdr:ext cx="762000" cy="259045"/>
    <xdr:sp macro="" textlink="">
      <xdr:nvSpPr>
        <xdr:cNvPr id="147" name="物件費該当値テキスト"/>
        <xdr:cNvSpPr txBox="1"/>
      </xdr:nvSpPr>
      <xdr:spPr>
        <a:xfrm>
          <a:off x="165989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45720</xdr:rowOff>
    </xdr:from>
    <xdr:to>
      <xdr:col>22</xdr:col>
      <xdr:colOff>615950</xdr:colOff>
      <xdr:row>18</xdr:row>
      <xdr:rowOff>147320</xdr:rowOff>
    </xdr:to>
    <xdr:sp macro="" textlink="">
      <xdr:nvSpPr>
        <xdr:cNvPr id="148" name="円/楕円 147"/>
        <xdr:cNvSpPr/>
      </xdr:nvSpPr>
      <xdr:spPr>
        <a:xfrm>
          <a:off x="15621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132097</xdr:rowOff>
    </xdr:from>
    <xdr:ext cx="736600" cy="259045"/>
    <xdr:sp macro="" textlink="">
      <xdr:nvSpPr>
        <xdr:cNvPr id="149" name="テキスト ボックス 148"/>
        <xdr:cNvSpPr txBox="1"/>
      </xdr:nvSpPr>
      <xdr:spPr>
        <a:xfrm>
          <a:off x="15290800" y="321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49530</xdr:rowOff>
    </xdr:from>
    <xdr:to>
      <xdr:col>21</xdr:col>
      <xdr:colOff>412750</xdr:colOff>
      <xdr:row>17</xdr:row>
      <xdr:rowOff>151130</xdr:rowOff>
    </xdr:to>
    <xdr:sp macro="" textlink="">
      <xdr:nvSpPr>
        <xdr:cNvPr id="150" name="円/楕円 149"/>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135907</xdr:rowOff>
    </xdr:from>
    <xdr:ext cx="762000" cy="259045"/>
    <xdr:sp macro="" textlink="">
      <xdr:nvSpPr>
        <xdr:cNvPr id="151" name="テキスト ボックス 150"/>
        <xdr:cNvSpPr txBox="1"/>
      </xdr:nvSpPr>
      <xdr:spPr>
        <a:xfrm>
          <a:off x="14401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144780</xdr:rowOff>
    </xdr:from>
    <xdr:to>
      <xdr:col>20</xdr:col>
      <xdr:colOff>209550</xdr:colOff>
      <xdr:row>17</xdr:row>
      <xdr:rowOff>74930</xdr:rowOff>
    </xdr:to>
    <xdr:sp macro="" textlink="">
      <xdr:nvSpPr>
        <xdr:cNvPr id="152" name="円/楕円 151"/>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59707</xdr:rowOff>
    </xdr:from>
    <xdr:ext cx="762000" cy="259045"/>
    <xdr:sp macro="" textlink="">
      <xdr:nvSpPr>
        <xdr:cNvPr id="153" name="テキスト ボックス 152"/>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3810</xdr:rowOff>
    </xdr:from>
    <xdr:to>
      <xdr:col>19</xdr:col>
      <xdr:colOff>6350</xdr:colOff>
      <xdr:row>17</xdr:row>
      <xdr:rowOff>105410</xdr:rowOff>
    </xdr:to>
    <xdr:sp macro="" textlink="">
      <xdr:nvSpPr>
        <xdr:cNvPr id="154" name="円/楕円 153"/>
        <xdr:cNvSpPr/>
      </xdr:nvSpPr>
      <xdr:spPr>
        <a:xfrm>
          <a:off x="12954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90187</xdr:rowOff>
    </xdr:from>
    <xdr:ext cx="762000" cy="259045"/>
    <xdr:sp macro="" textlink="">
      <xdr:nvSpPr>
        <xdr:cNvPr id="155" name="テキスト ボックス 154"/>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扶助費にかかる経常収支比率は類似団体の平均を大きく下回っている。</a:t>
          </a:r>
          <a:endParaRPr kumimoji="1" lang="en-US" altLang="ja-JP" sz="1300">
            <a:latin typeface="ＭＳ Ｐゴシック"/>
          </a:endParaRPr>
        </a:p>
        <a:p>
          <a:r>
            <a:rPr kumimoji="1" lang="ja-JP" altLang="en-US" sz="1300">
              <a:latin typeface="ＭＳ Ｐゴシック"/>
            </a:rPr>
            <a:t>　しかしながら平成２８年度の支出額は前年度対比で約８％増となっており、高齢者人口の増加に伴う扶助費は確実に増加し、自立支援法に係る各種給付費も着実に増加する見込みである。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94343</xdr:rowOff>
    </xdr:from>
    <xdr:to>
      <xdr:col>7</xdr:col>
      <xdr:colOff>15875</xdr:colOff>
      <xdr:row>52</xdr:row>
      <xdr:rowOff>143328</xdr:rowOff>
    </xdr:to>
    <xdr:cxnSp macro="">
      <xdr:nvCxnSpPr>
        <xdr:cNvPr id="190" name="直線コネクタ 189"/>
        <xdr:cNvCxnSpPr/>
      </xdr:nvCxnSpPr>
      <xdr:spPr>
        <a:xfrm>
          <a:off x="3987800" y="90097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94343</xdr:rowOff>
    </xdr:from>
    <xdr:to>
      <xdr:col>5</xdr:col>
      <xdr:colOff>549275</xdr:colOff>
      <xdr:row>52</xdr:row>
      <xdr:rowOff>110672</xdr:rowOff>
    </xdr:to>
    <xdr:cxnSp macro="">
      <xdr:nvCxnSpPr>
        <xdr:cNvPr id="193" name="直線コネクタ 192"/>
        <xdr:cNvCxnSpPr/>
      </xdr:nvCxnSpPr>
      <xdr:spPr>
        <a:xfrm flipV="1">
          <a:off x="3098800" y="90097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195" name="テキスト ボックス 194"/>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110672</xdr:rowOff>
    </xdr:from>
    <xdr:to>
      <xdr:col>4</xdr:col>
      <xdr:colOff>346075</xdr:colOff>
      <xdr:row>53</xdr:row>
      <xdr:rowOff>4535</xdr:rowOff>
    </xdr:to>
    <xdr:cxnSp macro="">
      <xdr:nvCxnSpPr>
        <xdr:cNvPr id="196" name="直線コネクタ 195"/>
        <xdr:cNvCxnSpPr/>
      </xdr:nvCxnSpPr>
      <xdr:spPr>
        <a:xfrm flipV="1">
          <a:off x="2209800" y="90260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7" name="フローチャート : 判断 196"/>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198" name="テキスト ボックス 197"/>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94343</xdr:rowOff>
    </xdr:from>
    <xdr:to>
      <xdr:col>3</xdr:col>
      <xdr:colOff>142875</xdr:colOff>
      <xdr:row>53</xdr:row>
      <xdr:rowOff>4535</xdr:rowOff>
    </xdr:to>
    <xdr:cxnSp macro="">
      <xdr:nvCxnSpPr>
        <xdr:cNvPr id="199" name="直線コネクタ 198"/>
        <xdr:cNvCxnSpPr/>
      </xdr:nvCxnSpPr>
      <xdr:spPr>
        <a:xfrm>
          <a:off x="1320800" y="90097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2" name="フローチャート : 判断 201"/>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3" name="テキスト ボックス 202"/>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52</xdr:row>
      <xdr:rowOff>92528</xdr:rowOff>
    </xdr:from>
    <xdr:to>
      <xdr:col>7</xdr:col>
      <xdr:colOff>66675</xdr:colOff>
      <xdr:row>53</xdr:row>
      <xdr:rowOff>22678</xdr:rowOff>
    </xdr:to>
    <xdr:sp macro="" textlink="">
      <xdr:nvSpPr>
        <xdr:cNvPr id="209" name="円/楕円 208"/>
        <xdr:cNvSpPr/>
      </xdr:nvSpPr>
      <xdr:spPr>
        <a:xfrm>
          <a:off x="47752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1105</xdr:rowOff>
    </xdr:from>
    <xdr:ext cx="762000" cy="259045"/>
    <xdr:sp macro="" textlink="">
      <xdr:nvSpPr>
        <xdr:cNvPr id="210" name="扶助費該当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43543</xdr:rowOff>
    </xdr:from>
    <xdr:to>
      <xdr:col>5</xdr:col>
      <xdr:colOff>600075</xdr:colOff>
      <xdr:row>52</xdr:row>
      <xdr:rowOff>145143</xdr:rowOff>
    </xdr:to>
    <xdr:sp macro="" textlink="">
      <xdr:nvSpPr>
        <xdr:cNvPr id="211" name="円/楕円 210"/>
        <xdr:cNvSpPr/>
      </xdr:nvSpPr>
      <xdr:spPr>
        <a:xfrm>
          <a:off x="3937000" y="89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50</xdr:row>
      <xdr:rowOff>155320</xdr:rowOff>
    </xdr:from>
    <xdr:ext cx="736600" cy="259045"/>
    <xdr:sp macro="" textlink="">
      <xdr:nvSpPr>
        <xdr:cNvPr id="212" name="テキスト ボックス 211"/>
        <xdr:cNvSpPr txBox="1"/>
      </xdr:nvSpPr>
      <xdr:spPr>
        <a:xfrm>
          <a:off x="3606800" y="872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59872</xdr:rowOff>
    </xdr:from>
    <xdr:to>
      <xdr:col>4</xdr:col>
      <xdr:colOff>396875</xdr:colOff>
      <xdr:row>52</xdr:row>
      <xdr:rowOff>161472</xdr:rowOff>
    </xdr:to>
    <xdr:sp macro="" textlink="">
      <xdr:nvSpPr>
        <xdr:cNvPr id="213" name="円/楕円 212"/>
        <xdr:cNvSpPr/>
      </xdr:nvSpPr>
      <xdr:spPr>
        <a:xfrm>
          <a:off x="3048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199</xdr:rowOff>
    </xdr:from>
    <xdr:ext cx="762000" cy="259045"/>
    <xdr:sp macro="" textlink="">
      <xdr:nvSpPr>
        <xdr:cNvPr id="214" name="テキスト ボックス 213"/>
        <xdr:cNvSpPr txBox="1"/>
      </xdr:nvSpPr>
      <xdr:spPr>
        <a:xfrm>
          <a:off x="2717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125185</xdr:rowOff>
    </xdr:from>
    <xdr:to>
      <xdr:col>3</xdr:col>
      <xdr:colOff>193675</xdr:colOff>
      <xdr:row>53</xdr:row>
      <xdr:rowOff>55335</xdr:rowOff>
    </xdr:to>
    <xdr:sp macro="" textlink="">
      <xdr:nvSpPr>
        <xdr:cNvPr id="215" name="円/楕円 214"/>
        <xdr:cNvSpPr/>
      </xdr:nvSpPr>
      <xdr:spPr>
        <a:xfrm>
          <a:off x="2159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65512</xdr:rowOff>
    </xdr:from>
    <xdr:ext cx="762000" cy="259045"/>
    <xdr:sp macro="" textlink="">
      <xdr:nvSpPr>
        <xdr:cNvPr id="216" name="テキスト ボックス 215"/>
        <xdr:cNvSpPr txBox="1"/>
      </xdr:nvSpPr>
      <xdr:spPr>
        <a:xfrm>
          <a:off x="1828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43543</xdr:rowOff>
    </xdr:from>
    <xdr:to>
      <xdr:col>1</xdr:col>
      <xdr:colOff>676275</xdr:colOff>
      <xdr:row>52</xdr:row>
      <xdr:rowOff>145143</xdr:rowOff>
    </xdr:to>
    <xdr:sp macro="" textlink="">
      <xdr:nvSpPr>
        <xdr:cNvPr id="217" name="円/楕円 216"/>
        <xdr:cNvSpPr/>
      </xdr:nvSpPr>
      <xdr:spPr>
        <a:xfrm>
          <a:off x="1270000" y="89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155320</xdr:rowOff>
    </xdr:from>
    <xdr:ext cx="762000" cy="259045"/>
    <xdr:sp macro="" textlink="">
      <xdr:nvSpPr>
        <xdr:cNvPr id="218" name="テキスト ボックス 217"/>
        <xdr:cNvSpPr txBox="1"/>
      </xdr:nvSpPr>
      <xdr:spPr>
        <a:xfrm>
          <a:off x="939800" y="872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おける歳出では、他会計への繰出金が大きな割合を占めている。今後も増え続ける医療費を抱える国民健康保険事業や統合整備事業により事業費が膨らむ簡易水道事業等の特別会計への繰出金がさらに増加することが見込まれるため、他会計への繰出金がしばらくの間は高い水準で続くものと思われ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56134</xdr:rowOff>
    </xdr:from>
    <xdr:to>
      <xdr:col>24</xdr:col>
      <xdr:colOff>31750</xdr:colOff>
      <xdr:row>57</xdr:row>
      <xdr:rowOff>138430</xdr:rowOff>
    </xdr:to>
    <xdr:cxnSp macro="">
      <xdr:nvCxnSpPr>
        <xdr:cNvPr id="248" name="直線コネクタ 247"/>
        <xdr:cNvCxnSpPr/>
      </xdr:nvCxnSpPr>
      <xdr:spPr>
        <a:xfrm>
          <a:off x="15671800" y="982878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49"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56134</xdr:rowOff>
    </xdr:from>
    <xdr:to>
      <xdr:col>22</xdr:col>
      <xdr:colOff>565150</xdr:colOff>
      <xdr:row>57</xdr:row>
      <xdr:rowOff>74422</xdr:rowOff>
    </xdr:to>
    <xdr:cxnSp macro="">
      <xdr:nvCxnSpPr>
        <xdr:cNvPr id="251" name="直線コネクタ 250"/>
        <xdr:cNvCxnSpPr/>
      </xdr:nvCxnSpPr>
      <xdr:spPr>
        <a:xfrm flipV="1">
          <a:off x="14782800" y="9828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112539</xdr:rowOff>
    </xdr:from>
    <xdr:ext cx="736600" cy="259045"/>
    <xdr:sp macro="" textlink="">
      <xdr:nvSpPr>
        <xdr:cNvPr id="253" name="テキスト ボックス 252"/>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33274</xdr:rowOff>
    </xdr:from>
    <xdr:to>
      <xdr:col>21</xdr:col>
      <xdr:colOff>361950</xdr:colOff>
      <xdr:row>57</xdr:row>
      <xdr:rowOff>74422</xdr:rowOff>
    </xdr:to>
    <xdr:cxnSp macro="">
      <xdr:nvCxnSpPr>
        <xdr:cNvPr id="254" name="直線コネクタ 253"/>
        <xdr:cNvCxnSpPr/>
      </xdr:nvCxnSpPr>
      <xdr:spPr>
        <a:xfrm>
          <a:off x="13893800" y="9805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5" name="フローチャート : 判断 254"/>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6" name="テキスト ボックス 255"/>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33274</xdr:rowOff>
    </xdr:from>
    <xdr:to>
      <xdr:col>20</xdr:col>
      <xdr:colOff>158750</xdr:colOff>
      <xdr:row>57</xdr:row>
      <xdr:rowOff>60706</xdr:rowOff>
    </xdr:to>
    <xdr:cxnSp macro="">
      <xdr:nvCxnSpPr>
        <xdr:cNvPr id="257" name="直線コネクタ 256"/>
        <xdr:cNvCxnSpPr/>
      </xdr:nvCxnSpPr>
      <xdr:spPr>
        <a:xfrm flipV="1">
          <a:off x="13004800" y="9805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131064</xdr:rowOff>
    </xdr:from>
    <xdr:to>
      <xdr:col>20</xdr:col>
      <xdr:colOff>209550</xdr:colOff>
      <xdr:row>57</xdr:row>
      <xdr:rowOff>61214</xdr:rowOff>
    </xdr:to>
    <xdr:sp macro="" textlink="">
      <xdr:nvSpPr>
        <xdr:cNvPr id="258" name="フローチャート : 判断 257"/>
        <xdr:cNvSpPr/>
      </xdr:nvSpPr>
      <xdr:spPr>
        <a:xfrm>
          <a:off x="13843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71391</xdr:rowOff>
    </xdr:from>
    <xdr:ext cx="762000" cy="259045"/>
    <xdr:sp macro="" textlink="">
      <xdr:nvSpPr>
        <xdr:cNvPr id="259" name="テキスト ボックス 258"/>
        <xdr:cNvSpPr txBox="1"/>
      </xdr:nvSpPr>
      <xdr:spPr>
        <a:xfrm>
          <a:off x="13512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126492</xdr:rowOff>
    </xdr:from>
    <xdr:to>
      <xdr:col>19</xdr:col>
      <xdr:colOff>6350</xdr:colOff>
      <xdr:row>57</xdr:row>
      <xdr:rowOff>56642</xdr:rowOff>
    </xdr:to>
    <xdr:sp macro="" textlink="">
      <xdr:nvSpPr>
        <xdr:cNvPr id="260" name="フローチャート : 判断 259"/>
        <xdr:cNvSpPr/>
      </xdr:nvSpPr>
      <xdr:spPr>
        <a:xfrm>
          <a:off x="12954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66819</xdr:rowOff>
    </xdr:from>
    <xdr:ext cx="762000" cy="259045"/>
    <xdr:sp macro="" textlink="">
      <xdr:nvSpPr>
        <xdr:cNvPr id="261" name="テキスト ボックス 260"/>
        <xdr:cNvSpPr txBox="1"/>
      </xdr:nvSpPr>
      <xdr:spPr>
        <a:xfrm>
          <a:off x="12623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87630</xdr:rowOff>
    </xdr:from>
    <xdr:to>
      <xdr:col>24</xdr:col>
      <xdr:colOff>82550</xdr:colOff>
      <xdr:row>58</xdr:row>
      <xdr:rowOff>17780</xdr:rowOff>
    </xdr:to>
    <xdr:sp macro="" textlink="">
      <xdr:nvSpPr>
        <xdr:cNvPr id="267" name="円/楕円 266"/>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59707</xdr:rowOff>
    </xdr:from>
    <xdr:ext cx="762000" cy="259045"/>
    <xdr:sp macro="" textlink="">
      <xdr:nvSpPr>
        <xdr:cNvPr id="268"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5334</xdr:rowOff>
    </xdr:from>
    <xdr:to>
      <xdr:col>22</xdr:col>
      <xdr:colOff>615950</xdr:colOff>
      <xdr:row>57</xdr:row>
      <xdr:rowOff>106934</xdr:rowOff>
    </xdr:to>
    <xdr:sp macro="" textlink="">
      <xdr:nvSpPr>
        <xdr:cNvPr id="269" name="円/楕円 268"/>
        <xdr:cNvSpPr/>
      </xdr:nvSpPr>
      <xdr:spPr>
        <a:xfrm>
          <a:off x="15621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91711</xdr:rowOff>
    </xdr:from>
    <xdr:ext cx="736600" cy="259045"/>
    <xdr:sp macro="" textlink="">
      <xdr:nvSpPr>
        <xdr:cNvPr id="270" name="テキスト ボックス 269"/>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23622</xdr:rowOff>
    </xdr:from>
    <xdr:to>
      <xdr:col>21</xdr:col>
      <xdr:colOff>412750</xdr:colOff>
      <xdr:row>57</xdr:row>
      <xdr:rowOff>125222</xdr:rowOff>
    </xdr:to>
    <xdr:sp macro="" textlink="">
      <xdr:nvSpPr>
        <xdr:cNvPr id="271" name="円/楕円 270"/>
        <xdr:cNvSpPr/>
      </xdr:nvSpPr>
      <xdr:spPr>
        <a:xfrm>
          <a:off x="14732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109999</xdr:rowOff>
    </xdr:from>
    <xdr:ext cx="762000" cy="259045"/>
    <xdr:sp macro="" textlink="">
      <xdr:nvSpPr>
        <xdr:cNvPr id="272" name="テキスト ボックス 271"/>
        <xdr:cNvSpPr txBox="1"/>
      </xdr:nvSpPr>
      <xdr:spPr>
        <a:xfrm>
          <a:off x="14401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153924</xdr:rowOff>
    </xdr:from>
    <xdr:to>
      <xdr:col>20</xdr:col>
      <xdr:colOff>209550</xdr:colOff>
      <xdr:row>57</xdr:row>
      <xdr:rowOff>84074</xdr:rowOff>
    </xdr:to>
    <xdr:sp macro="" textlink="">
      <xdr:nvSpPr>
        <xdr:cNvPr id="273" name="円/楕円 272"/>
        <xdr:cNvSpPr/>
      </xdr:nvSpPr>
      <xdr:spPr>
        <a:xfrm>
          <a:off x="13843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68851</xdr:rowOff>
    </xdr:from>
    <xdr:ext cx="762000" cy="259045"/>
    <xdr:sp macro="" textlink="">
      <xdr:nvSpPr>
        <xdr:cNvPr id="274" name="テキスト ボックス 273"/>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9906</xdr:rowOff>
    </xdr:from>
    <xdr:to>
      <xdr:col>19</xdr:col>
      <xdr:colOff>6350</xdr:colOff>
      <xdr:row>57</xdr:row>
      <xdr:rowOff>111506</xdr:rowOff>
    </xdr:to>
    <xdr:sp macro="" textlink="">
      <xdr:nvSpPr>
        <xdr:cNvPr id="275" name="円/楕円 274"/>
        <xdr:cNvSpPr/>
      </xdr:nvSpPr>
      <xdr:spPr>
        <a:xfrm>
          <a:off x="12954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96283</xdr:rowOff>
    </xdr:from>
    <xdr:ext cx="762000" cy="259045"/>
    <xdr:sp macro="" textlink="">
      <xdr:nvSpPr>
        <xdr:cNvPr id="276" name="テキスト ボックス 275"/>
        <xdr:cNvSpPr txBox="1"/>
      </xdr:nvSpPr>
      <xdr:spPr>
        <a:xfrm>
          <a:off x="12623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補助費については、類似団体の平均を大きく下回っているが、今後は津山圏域資源循環施設組合や消防組合等の一部事務組合の施設整備による負担金の増加が見込まれる。</a:t>
          </a:r>
        </a:p>
        <a:p>
          <a:r>
            <a:rPr kumimoji="1" lang="ja-JP" altLang="en-US" sz="1300">
              <a:latin typeface="ＭＳ Ｐゴシック"/>
            </a:rPr>
            <a:t>　 また、本稼働となった津山圏域資源循環施設組合の運営経費にかかる負担金が増加しており、今後の財政への影響が懸念される。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51562</xdr:rowOff>
    </xdr:from>
    <xdr:to>
      <xdr:col>24</xdr:col>
      <xdr:colOff>31750</xdr:colOff>
      <xdr:row>35</xdr:row>
      <xdr:rowOff>83566</xdr:rowOff>
    </xdr:to>
    <xdr:cxnSp macro="">
      <xdr:nvCxnSpPr>
        <xdr:cNvPr id="306" name="直線コネクタ 305"/>
        <xdr:cNvCxnSpPr/>
      </xdr:nvCxnSpPr>
      <xdr:spPr>
        <a:xfrm flipV="1">
          <a:off x="15671800" y="60523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07"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83566</xdr:rowOff>
    </xdr:from>
    <xdr:to>
      <xdr:col>22</xdr:col>
      <xdr:colOff>565150</xdr:colOff>
      <xdr:row>35</xdr:row>
      <xdr:rowOff>120142</xdr:rowOff>
    </xdr:to>
    <xdr:cxnSp macro="">
      <xdr:nvCxnSpPr>
        <xdr:cNvPr id="309" name="直線コネクタ 308"/>
        <xdr:cNvCxnSpPr/>
      </xdr:nvCxnSpPr>
      <xdr:spPr>
        <a:xfrm flipV="1">
          <a:off x="14782800" y="60843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92710</xdr:rowOff>
    </xdr:from>
    <xdr:to>
      <xdr:col>21</xdr:col>
      <xdr:colOff>361950</xdr:colOff>
      <xdr:row>35</xdr:row>
      <xdr:rowOff>120142</xdr:rowOff>
    </xdr:to>
    <xdr:cxnSp macro="">
      <xdr:nvCxnSpPr>
        <xdr:cNvPr id="312" name="直線コネクタ 311"/>
        <xdr:cNvCxnSpPr/>
      </xdr:nvCxnSpPr>
      <xdr:spPr>
        <a:xfrm>
          <a:off x="13893800" y="60934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3" name="フローチャート : 判断 312"/>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4" name="テキスト ボックス 313"/>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92710</xdr:rowOff>
    </xdr:from>
    <xdr:to>
      <xdr:col>20</xdr:col>
      <xdr:colOff>158750</xdr:colOff>
      <xdr:row>35</xdr:row>
      <xdr:rowOff>106426</xdr:rowOff>
    </xdr:to>
    <xdr:cxnSp macro="">
      <xdr:nvCxnSpPr>
        <xdr:cNvPr id="315" name="直線コネクタ 314"/>
        <xdr:cNvCxnSpPr/>
      </xdr:nvCxnSpPr>
      <xdr:spPr>
        <a:xfrm flipV="1">
          <a:off x="13004800" y="60934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6" name="フローチャート : 判断 315"/>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7" name="テキスト ボックス 316"/>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8" name="フローチャート : 判断 317"/>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9" name="テキスト ボックス 318"/>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762</xdr:rowOff>
    </xdr:from>
    <xdr:to>
      <xdr:col>24</xdr:col>
      <xdr:colOff>82550</xdr:colOff>
      <xdr:row>35</xdr:row>
      <xdr:rowOff>102362</xdr:rowOff>
    </xdr:to>
    <xdr:sp macro="" textlink="">
      <xdr:nvSpPr>
        <xdr:cNvPr id="325" name="円/楕円 324"/>
        <xdr:cNvSpPr/>
      </xdr:nvSpPr>
      <xdr:spPr>
        <a:xfrm>
          <a:off x="16459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17289</xdr:rowOff>
    </xdr:from>
    <xdr:ext cx="762000" cy="259045"/>
    <xdr:sp macro="" textlink="">
      <xdr:nvSpPr>
        <xdr:cNvPr id="326" name="補助費等該当値テキスト"/>
        <xdr:cNvSpPr txBox="1"/>
      </xdr:nvSpPr>
      <xdr:spPr>
        <a:xfrm>
          <a:off x="16598900" y="584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32766</xdr:rowOff>
    </xdr:from>
    <xdr:to>
      <xdr:col>22</xdr:col>
      <xdr:colOff>615950</xdr:colOff>
      <xdr:row>35</xdr:row>
      <xdr:rowOff>134366</xdr:rowOff>
    </xdr:to>
    <xdr:sp macro="" textlink="">
      <xdr:nvSpPr>
        <xdr:cNvPr id="327" name="円/楕円 326"/>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144543</xdr:rowOff>
    </xdr:from>
    <xdr:ext cx="736600" cy="259045"/>
    <xdr:sp macro="" textlink="">
      <xdr:nvSpPr>
        <xdr:cNvPr id="328" name="テキスト ボックス 327"/>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69342</xdr:rowOff>
    </xdr:from>
    <xdr:to>
      <xdr:col>21</xdr:col>
      <xdr:colOff>412750</xdr:colOff>
      <xdr:row>35</xdr:row>
      <xdr:rowOff>170942</xdr:rowOff>
    </xdr:to>
    <xdr:sp macro="" textlink="">
      <xdr:nvSpPr>
        <xdr:cNvPr id="329" name="円/楕円 328"/>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9669</xdr:rowOff>
    </xdr:from>
    <xdr:ext cx="762000" cy="259045"/>
    <xdr:sp macro="" textlink="">
      <xdr:nvSpPr>
        <xdr:cNvPr id="330" name="テキスト ボックス 329"/>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41910</xdr:rowOff>
    </xdr:from>
    <xdr:to>
      <xdr:col>20</xdr:col>
      <xdr:colOff>209550</xdr:colOff>
      <xdr:row>35</xdr:row>
      <xdr:rowOff>143510</xdr:rowOff>
    </xdr:to>
    <xdr:sp macro="" textlink="">
      <xdr:nvSpPr>
        <xdr:cNvPr id="331" name="円/楕円 330"/>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153687</xdr:rowOff>
    </xdr:from>
    <xdr:ext cx="762000" cy="259045"/>
    <xdr:sp macro="" textlink="">
      <xdr:nvSpPr>
        <xdr:cNvPr id="332" name="テキスト ボックス 331"/>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55626</xdr:rowOff>
    </xdr:from>
    <xdr:to>
      <xdr:col>19</xdr:col>
      <xdr:colOff>6350</xdr:colOff>
      <xdr:row>35</xdr:row>
      <xdr:rowOff>157226</xdr:rowOff>
    </xdr:to>
    <xdr:sp macro="" textlink="">
      <xdr:nvSpPr>
        <xdr:cNvPr id="333" name="円/楕円 332"/>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167403</xdr:rowOff>
    </xdr:from>
    <xdr:ext cx="762000" cy="259045"/>
    <xdr:sp macro="" textlink="">
      <xdr:nvSpPr>
        <xdr:cNvPr id="334" name="テキスト ボックス 333"/>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町村合併前に旧町村が実施した大規模事業のために発行した起債償還額が、平成１９年度をピークに減少に転じ、以降１０％以上の減少となり、類似団体の平均と同水準まで改善が図られている。</a:t>
          </a:r>
        </a:p>
        <a:p>
          <a:r>
            <a:rPr kumimoji="1" lang="ja-JP" altLang="en-US" sz="1200">
              <a:latin typeface="ＭＳ Ｐゴシック"/>
            </a:rPr>
            <a:t>　 しかし、平成２５年度及び２６年度に実施した普通建設事業に係る合併特例債の多額の借入により、平成２９年度以降の公債費が大きく上昇すると見込まれる。</a:t>
          </a:r>
        </a:p>
        <a:p>
          <a:r>
            <a:rPr kumimoji="1" lang="ja-JP" altLang="en-US" sz="1200">
              <a:latin typeface="ＭＳ Ｐゴシック"/>
            </a:rPr>
            <a:t>　 今後も公債費適正化計画に基づき新発債の発行額の抑制を図り、公債費負担の適正化に努める。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115570</xdr:rowOff>
    </xdr:from>
    <xdr:to>
      <xdr:col>7</xdr:col>
      <xdr:colOff>15875</xdr:colOff>
      <xdr:row>78</xdr:row>
      <xdr:rowOff>85852</xdr:rowOff>
    </xdr:to>
    <xdr:cxnSp macro="">
      <xdr:nvCxnSpPr>
        <xdr:cNvPr id="364" name="直線コネクタ 363"/>
        <xdr:cNvCxnSpPr/>
      </xdr:nvCxnSpPr>
      <xdr:spPr>
        <a:xfrm>
          <a:off x="3987800" y="13317220"/>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99585</xdr:rowOff>
    </xdr:from>
    <xdr:ext cx="762000" cy="259045"/>
    <xdr:sp macro="" textlink="">
      <xdr:nvSpPr>
        <xdr:cNvPr id="365" name="公債費平均値テキスト"/>
        <xdr:cNvSpPr txBox="1"/>
      </xdr:nvSpPr>
      <xdr:spPr>
        <a:xfrm>
          <a:off x="4914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115570</xdr:rowOff>
    </xdr:from>
    <xdr:to>
      <xdr:col>5</xdr:col>
      <xdr:colOff>549275</xdr:colOff>
      <xdr:row>77</xdr:row>
      <xdr:rowOff>161289</xdr:rowOff>
    </xdr:to>
    <xdr:cxnSp macro="">
      <xdr:nvCxnSpPr>
        <xdr:cNvPr id="367" name="直線コネクタ 366"/>
        <xdr:cNvCxnSpPr/>
      </xdr:nvCxnSpPr>
      <xdr:spPr>
        <a:xfrm flipV="1">
          <a:off x="3098800" y="133172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156718</xdr:rowOff>
    </xdr:from>
    <xdr:to>
      <xdr:col>4</xdr:col>
      <xdr:colOff>346075</xdr:colOff>
      <xdr:row>77</xdr:row>
      <xdr:rowOff>161289</xdr:rowOff>
    </xdr:to>
    <xdr:cxnSp macro="">
      <xdr:nvCxnSpPr>
        <xdr:cNvPr id="370" name="直線コネクタ 369"/>
        <xdr:cNvCxnSpPr/>
      </xdr:nvCxnSpPr>
      <xdr:spPr>
        <a:xfrm>
          <a:off x="2209800" y="133583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71" name="フローチャート : 判断 370"/>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72" name="テキスト ボックス 371"/>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156718</xdr:rowOff>
    </xdr:from>
    <xdr:to>
      <xdr:col>3</xdr:col>
      <xdr:colOff>142875</xdr:colOff>
      <xdr:row>78</xdr:row>
      <xdr:rowOff>117856</xdr:rowOff>
    </xdr:to>
    <xdr:cxnSp macro="">
      <xdr:nvCxnSpPr>
        <xdr:cNvPr id="373" name="直線コネクタ 372"/>
        <xdr:cNvCxnSpPr/>
      </xdr:nvCxnSpPr>
      <xdr:spPr>
        <a:xfrm flipV="1">
          <a:off x="1320800" y="1335836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4" name="フローチャート : 判断 373"/>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75" name="テキスト ボックス 374"/>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6" name="フローチャート : 判断 375"/>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7" name="テキスト ボックス 376"/>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35052</xdr:rowOff>
    </xdr:from>
    <xdr:to>
      <xdr:col>7</xdr:col>
      <xdr:colOff>66675</xdr:colOff>
      <xdr:row>78</xdr:row>
      <xdr:rowOff>136652</xdr:rowOff>
    </xdr:to>
    <xdr:sp macro="" textlink="">
      <xdr:nvSpPr>
        <xdr:cNvPr id="383" name="円/楕円 382"/>
        <xdr:cNvSpPr/>
      </xdr:nvSpPr>
      <xdr:spPr>
        <a:xfrm>
          <a:off x="4775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7129</xdr:rowOff>
    </xdr:from>
    <xdr:ext cx="762000" cy="259045"/>
    <xdr:sp macro="" textlink="">
      <xdr:nvSpPr>
        <xdr:cNvPr id="384" name="公債費該当値テキスト"/>
        <xdr:cNvSpPr txBox="1"/>
      </xdr:nvSpPr>
      <xdr:spPr>
        <a:xfrm>
          <a:off x="4914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64770</xdr:rowOff>
    </xdr:from>
    <xdr:to>
      <xdr:col>5</xdr:col>
      <xdr:colOff>600075</xdr:colOff>
      <xdr:row>77</xdr:row>
      <xdr:rowOff>166370</xdr:rowOff>
    </xdr:to>
    <xdr:sp macro="" textlink="">
      <xdr:nvSpPr>
        <xdr:cNvPr id="385" name="円/楕円 384"/>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86" name="テキスト ボックス 385"/>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110489</xdr:rowOff>
    </xdr:from>
    <xdr:to>
      <xdr:col>4</xdr:col>
      <xdr:colOff>396875</xdr:colOff>
      <xdr:row>78</xdr:row>
      <xdr:rowOff>40639</xdr:rowOff>
    </xdr:to>
    <xdr:sp macro="" textlink="">
      <xdr:nvSpPr>
        <xdr:cNvPr id="387" name="円/楕円 386"/>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88" name="テキスト ボックス 387"/>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105918</xdr:rowOff>
    </xdr:from>
    <xdr:to>
      <xdr:col>3</xdr:col>
      <xdr:colOff>193675</xdr:colOff>
      <xdr:row>78</xdr:row>
      <xdr:rowOff>36068</xdr:rowOff>
    </xdr:to>
    <xdr:sp macro="" textlink="">
      <xdr:nvSpPr>
        <xdr:cNvPr id="389" name="円/楕円 388"/>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20845</xdr:rowOff>
    </xdr:from>
    <xdr:ext cx="762000" cy="259045"/>
    <xdr:sp macro="" textlink="">
      <xdr:nvSpPr>
        <xdr:cNvPr id="390" name="テキスト ボックス 389"/>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67056</xdr:rowOff>
    </xdr:from>
    <xdr:to>
      <xdr:col>1</xdr:col>
      <xdr:colOff>676275</xdr:colOff>
      <xdr:row>78</xdr:row>
      <xdr:rowOff>168656</xdr:rowOff>
    </xdr:to>
    <xdr:sp macro="" textlink="">
      <xdr:nvSpPr>
        <xdr:cNvPr id="391" name="円/楕円 390"/>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153433</xdr:rowOff>
    </xdr:from>
    <xdr:ext cx="762000" cy="259045"/>
    <xdr:sp macro="" textlink="">
      <xdr:nvSpPr>
        <xdr:cNvPr id="392" name="テキスト ボックス 391"/>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では類似団体の平均を５．８％と大きく下回っているが、今後の社会情勢等による扶助費や補助費の増加及び税制改革等による物件費等の増加、また特別会計への繰出金の増加等が懸念される中で、今後も歳出の抑制と歳入確保に向けた取組みが必要である。　 </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69850</xdr:rowOff>
    </xdr:from>
    <xdr:to>
      <xdr:col>24</xdr:col>
      <xdr:colOff>31750</xdr:colOff>
      <xdr:row>76</xdr:row>
      <xdr:rowOff>31750</xdr:rowOff>
    </xdr:to>
    <xdr:cxnSp macro="">
      <xdr:nvCxnSpPr>
        <xdr:cNvPr id="425" name="直線コネクタ 424"/>
        <xdr:cNvCxnSpPr/>
      </xdr:nvCxnSpPr>
      <xdr:spPr>
        <a:xfrm>
          <a:off x="15671800" y="129286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26" name="公債費以外平均値テキスト"/>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58420</xdr:rowOff>
    </xdr:from>
    <xdr:to>
      <xdr:col>22</xdr:col>
      <xdr:colOff>565150</xdr:colOff>
      <xdr:row>75</xdr:row>
      <xdr:rowOff>69850</xdr:rowOff>
    </xdr:to>
    <xdr:cxnSp macro="">
      <xdr:nvCxnSpPr>
        <xdr:cNvPr id="428" name="直線コネクタ 427"/>
        <xdr:cNvCxnSpPr/>
      </xdr:nvCxnSpPr>
      <xdr:spPr>
        <a:xfrm>
          <a:off x="14782800" y="129171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30" name="テキスト ボックス 429"/>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119380</xdr:rowOff>
    </xdr:from>
    <xdr:to>
      <xdr:col>21</xdr:col>
      <xdr:colOff>361950</xdr:colOff>
      <xdr:row>75</xdr:row>
      <xdr:rowOff>58420</xdr:rowOff>
    </xdr:to>
    <xdr:cxnSp macro="">
      <xdr:nvCxnSpPr>
        <xdr:cNvPr id="431" name="直線コネクタ 430"/>
        <xdr:cNvCxnSpPr/>
      </xdr:nvCxnSpPr>
      <xdr:spPr>
        <a:xfrm>
          <a:off x="13893800" y="128066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32" name="フローチャート : 判断 431"/>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33" name="テキスト ボックス 432"/>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119380</xdr:rowOff>
    </xdr:from>
    <xdr:to>
      <xdr:col>20</xdr:col>
      <xdr:colOff>158750</xdr:colOff>
      <xdr:row>75</xdr:row>
      <xdr:rowOff>43180</xdr:rowOff>
    </xdr:to>
    <xdr:cxnSp macro="">
      <xdr:nvCxnSpPr>
        <xdr:cNvPr id="434" name="直線コネクタ 433"/>
        <xdr:cNvCxnSpPr/>
      </xdr:nvCxnSpPr>
      <xdr:spPr>
        <a:xfrm flipV="1">
          <a:off x="13004800" y="128066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5" name="フローチャート : 判断 434"/>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6" name="テキスト ボックス 435"/>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37" name="フローチャート : 判断 436"/>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97807</xdr:rowOff>
    </xdr:from>
    <xdr:ext cx="762000" cy="259045"/>
    <xdr:sp macro="" textlink="">
      <xdr:nvSpPr>
        <xdr:cNvPr id="438" name="テキスト ボックス 437"/>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152400</xdr:rowOff>
    </xdr:from>
    <xdr:to>
      <xdr:col>24</xdr:col>
      <xdr:colOff>82550</xdr:colOff>
      <xdr:row>76</xdr:row>
      <xdr:rowOff>82550</xdr:rowOff>
    </xdr:to>
    <xdr:sp macro="" textlink="">
      <xdr:nvSpPr>
        <xdr:cNvPr id="444" name="円/楕円 443"/>
        <xdr:cNvSpPr/>
      </xdr:nvSpPr>
      <xdr:spPr>
        <a:xfrm>
          <a:off x="16459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168927</xdr:rowOff>
    </xdr:from>
    <xdr:ext cx="762000" cy="259045"/>
    <xdr:sp macro="" textlink="">
      <xdr:nvSpPr>
        <xdr:cNvPr id="445" name="公債費以外該当値テキスト"/>
        <xdr:cNvSpPr txBox="1"/>
      </xdr:nvSpPr>
      <xdr:spPr>
        <a:xfrm>
          <a:off x="16598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19050</xdr:rowOff>
    </xdr:from>
    <xdr:to>
      <xdr:col>22</xdr:col>
      <xdr:colOff>615950</xdr:colOff>
      <xdr:row>75</xdr:row>
      <xdr:rowOff>120650</xdr:rowOff>
    </xdr:to>
    <xdr:sp macro="" textlink="">
      <xdr:nvSpPr>
        <xdr:cNvPr id="446" name="円/楕円 445"/>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130827</xdr:rowOff>
    </xdr:from>
    <xdr:ext cx="736600" cy="259045"/>
    <xdr:sp macro="" textlink="">
      <xdr:nvSpPr>
        <xdr:cNvPr id="447" name="テキスト ボックス 446"/>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7620</xdr:rowOff>
    </xdr:from>
    <xdr:to>
      <xdr:col>21</xdr:col>
      <xdr:colOff>412750</xdr:colOff>
      <xdr:row>75</xdr:row>
      <xdr:rowOff>109220</xdr:rowOff>
    </xdr:to>
    <xdr:sp macro="" textlink="">
      <xdr:nvSpPr>
        <xdr:cNvPr id="448" name="円/楕円 447"/>
        <xdr:cNvSpPr/>
      </xdr:nvSpPr>
      <xdr:spPr>
        <a:xfrm>
          <a:off x="14732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119397</xdr:rowOff>
    </xdr:from>
    <xdr:ext cx="762000" cy="259045"/>
    <xdr:sp macro="" textlink="">
      <xdr:nvSpPr>
        <xdr:cNvPr id="449" name="テキスト ボックス 448"/>
        <xdr:cNvSpPr txBox="1"/>
      </xdr:nvSpPr>
      <xdr:spPr>
        <a:xfrm>
          <a:off x="14401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68580</xdr:rowOff>
    </xdr:from>
    <xdr:to>
      <xdr:col>20</xdr:col>
      <xdr:colOff>209550</xdr:colOff>
      <xdr:row>74</xdr:row>
      <xdr:rowOff>170180</xdr:rowOff>
    </xdr:to>
    <xdr:sp macro="" textlink="">
      <xdr:nvSpPr>
        <xdr:cNvPr id="450" name="円/楕円 449"/>
        <xdr:cNvSpPr/>
      </xdr:nvSpPr>
      <xdr:spPr>
        <a:xfrm>
          <a:off x="13843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8907</xdr:rowOff>
    </xdr:from>
    <xdr:ext cx="762000" cy="259045"/>
    <xdr:sp macro="" textlink="">
      <xdr:nvSpPr>
        <xdr:cNvPr id="451" name="テキスト ボックス 450"/>
        <xdr:cNvSpPr txBox="1"/>
      </xdr:nvSpPr>
      <xdr:spPr>
        <a:xfrm>
          <a:off x="13512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163830</xdr:rowOff>
    </xdr:from>
    <xdr:to>
      <xdr:col>19</xdr:col>
      <xdr:colOff>6350</xdr:colOff>
      <xdr:row>75</xdr:row>
      <xdr:rowOff>93980</xdr:rowOff>
    </xdr:to>
    <xdr:sp macro="" textlink="">
      <xdr:nvSpPr>
        <xdr:cNvPr id="452" name="円/楕円 451"/>
        <xdr:cNvSpPr/>
      </xdr:nvSpPr>
      <xdr:spPr>
        <a:xfrm>
          <a:off x="12954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104157</xdr:rowOff>
    </xdr:from>
    <xdr:ext cx="762000" cy="259045"/>
    <xdr:sp macro="" textlink="">
      <xdr:nvSpPr>
        <xdr:cNvPr id="453" name="テキスト ボックス 452"/>
        <xdr:cNvSpPr txBox="1"/>
      </xdr:nvSpPr>
      <xdr:spPr>
        <a:xfrm>
          <a:off x="12623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岡山県鏡野町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137546</xdr:rowOff>
    </xdr:from>
    <xdr:to>
      <xdr:col>4</xdr:col>
      <xdr:colOff>1117600</xdr:colOff>
      <xdr:row>15</xdr:row>
      <xdr:rowOff>143932</xdr:rowOff>
    </xdr:to>
    <xdr:cxnSp macro="">
      <xdr:nvCxnSpPr>
        <xdr:cNvPr id="50" name="直線コネクタ 49"/>
        <xdr:cNvCxnSpPr/>
      </xdr:nvCxnSpPr>
      <xdr:spPr bwMode="auto">
        <a:xfrm>
          <a:off x="5003800" y="2756921"/>
          <a:ext cx="647700" cy="6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86971</xdr:rowOff>
    </xdr:from>
    <xdr:ext cx="762000" cy="259045"/>
    <xdr:sp macro="" textlink="">
      <xdr:nvSpPr>
        <xdr:cNvPr id="51" name="人口1人当たり決算額の推移平均値テキスト130"/>
        <xdr:cNvSpPr txBox="1"/>
      </xdr:nvSpPr>
      <xdr:spPr>
        <a:xfrm>
          <a:off x="5740400" y="3049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137546</xdr:rowOff>
    </xdr:from>
    <xdr:to>
      <xdr:col>4</xdr:col>
      <xdr:colOff>469900</xdr:colOff>
      <xdr:row>15</xdr:row>
      <xdr:rowOff>152923</xdr:rowOff>
    </xdr:to>
    <xdr:cxnSp macro="">
      <xdr:nvCxnSpPr>
        <xdr:cNvPr id="53" name="直線コネクタ 52"/>
        <xdr:cNvCxnSpPr/>
      </xdr:nvCxnSpPr>
      <xdr:spPr bwMode="auto">
        <a:xfrm flipV="1">
          <a:off x="4305300" y="2756921"/>
          <a:ext cx="698500" cy="15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45145</xdr:rowOff>
    </xdr:from>
    <xdr:ext cx="736600" cy="259045"/>
    <xdr:sp macro="" textlink="">
      <xdr:nvSpPr>
        <xdr:cNvPr id="55" name="テキスト ボックス 54"/>
        <xdr:cNvSpPr txBox="1"/>
      </xdr:nvSpPr>
      <xdr:spPr>
        <a:xfrm>
          <a:off x="4622800" y="317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152923</xdr:rowOff>
    </xdr:from>
    <xdr:to>
      <xdr:col>3</xdr:col>
      <xdr:colOff>904875</xdr:colOff>
      <xdr:row>16</xdr:row>
      <xdr:rowOff>24465</xdr:rowOff>
    </xdr:to>
    <xdr:cxnSp macro="">
      <xdr:nvCxnSpPr>
        <xdr:cNvPr id="56" name="直線コネクタ 55"/>
        <xdr:cNvCxnSpPr/>
      </xdr:nvCxnSpPr>
      <xdr:spPr bwMode="auto">
        <a:xfrm flipV="1">
          <a:off x="3606800" y="2772298"/>
          <a:ext cx="698500" cy="42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7388</xdr:rowOff>
    </xdr:from>
    <xdr:ext cx="762000" cy="259045"/>
    <xdr:sp macro="" textlink="">
      <xdr:nvSpPr>
        <xdr:cNvPr id="58" name="テキスト ボックス 57"/>
        <xdr:cNvSpPr txBox="1"/>
      </xdr:nvSpPr>
      <xdr:spPr>
        <a:xfrm>
          <a:off x="3924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12228</xdr:rowOff>
    </xdr:from>
    <xdr:to>
      <xdr:col>3</xdr:col>
      <xdr:colOff>206375</xdr:colOff>
      <xdr:row>16</xdr:row>
      <xdr:rowOff>24465</xdr:rowOff>
    </xdr:to>
    <xdr:cxnSp macro="">
      <xdr:nvCxnSpPr>
        <xdr:cNvPr id="59" name="直線コネクタ 58"/>
        <xdr:cNvCxnSpPr/>
      </xdr:nvCxnSpPr>
      <xdr:spPr bwMode="auto">
        <a:xfrm>
          <a:off x="2908300" y="2803053"/>
          <a:ext cx="698500" cy="12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23169</xdr:rowOff>
    </xdr:from>
    <xdr:ext cx="762000" cy="259045"/>
    <xdr:sp macro="" textlink="">
      <xdr:nvSpPr>
        <xdr:cNvPr id="63" name="テキスト ボックス 62"/>
        <xdr:cNvSpPr txBox="1"/>
      </xdr:nvSpPr>
      <xdr:spPr>
        <a:xfrm>
          <a:off x="2527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93132</xdr:rowOff>
    </xdr:from>
    <xdr:to>
      <xdr:col>5</xdr:col>
      <xdr:colOff>34925</xdr:colOff>
      <xdr:row>16</xdr:row>
      <xdr:rowOff>23282</xdr:rowOff>
    </xdr:to>
    <xdr:sp macro="" textlink="">
      <xdr:nvSpPr>
        <xdr:cNvPr id="69" name="円/楕円 68"/>
        <xdr:cNvSpPr/>
      </xdr:nvSpPr>
      <xdr:spPr bwMode="auto">
        <a:xfrm>
          <a:off x="5600700" y="2712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109659</xdr:rowOff>
    </xdr:from>
    <xdr:ext cx="762000" cy="259045"/>
    <xdr:sp macro="" textlink="">
      <xdr:nvSpPr>
        <xdr:cNvPr id="70" name="人口1人当たり決算額の推移該当値テキスト130"/>
        <xdr:cNvSpPr txBox="1"/>
      </xdr:nvSpPr>
      <xdr:spPr>
        <a:xfrm>
          <a:off x="5740400" y="255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154,028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86746</xdr:rowOff>
    </xdr:from>
    <xdr:to>
      <xdr:col>4</xdr:col>
      <xdr:colOff>520700</xdr:colOff>
      <xdr:row>16</xdr:row>
      <xdr:rowOff>16896</xdr:rowOff>
    </xdr:to>
    <xdr:sp macro="" textlink="">
      <xdr:nvSpPr>
        <xdr:cNvPr id="71" name="円/楕円 70"/>
        <xdr:cNvSpPr/>
      </xdr:nvSpPr>
      <xdr:spPr bwMode="auto">
        <a:xfrm>
          <a:off x="4953000" y="2706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27073</xdr:rowOff>
    </xdr:from>
    <xdr:ext cx="736600" cy="259045"/>
    <xdr:sp macro="" textlink="">
      <xdr:nvSpPr>
        <xdr:cNvPr id="72" name="テキスト ボックス 71"/>
        <xdr:cNvSpPr txBox="1"/>
      </xdr:nvSpPr>
      <xdr:spPr>
        <a:xfrm>
          <a:off x="4622800" y="2474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154,866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102123</xdr:rowOff>
    </xdr:from>
    <xdr:to>
      <xdr:col>3</xdr:col>
      <xdr:colOff>955675</xdr:colOff>
      <xdr:row>16</xdr:row>
      <xdr:rowOff>32273</xdr:rowOff>
    </xdr:to>
    <xdr:sp macro="" textlink="">
      <xdr:nvSpPr>
        <xdr:cNvPr id="73" name="円/楕円 72"/>
        <xdr:cNvSpPr/>
      </xdr:nvSpPr>
      <xdr:spPr bwMode="auto">
        <a:xfrm>
          <a:off x="4254500" y="2721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42450</xdr:rowOff>
    </xdr:from>
    <xdr:ext cx="762000" cy="259045"/>
    <xdr:sp macro="" textlink="">
      <xdr:nvSpPr>
        <xdr:cNvPr id="74" name="テキスト ボックス 73"/>
        <xdr:cNvSpPr txBox="1"/>
      </xdr:nvSpPr>
      <xdr:spPr>
        <a:xfrm>
          <a:off x="3924300" y="249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152,848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145115</xdr:rowOff>
    </xdr:from>
    <xdr:to>
      <xdr:col>3</xdr:col>
      <xdr:colOff>257175</xdr:colOff>
      <xdr:row>16</xdr:row>
      <xdr:rowOff>75265</xdr:rowOff>
    </xdr:to>
    <xdr:sp macro="" textlink="">
      <xdr:nvSpPr>
        <xdr:cNvPr id="75" name="円/楕円 74"/>
        <xdr:cNvSpPr/>
      </xdr:nvSpPr>
      <xdr:spPr bwMode="auto">
        <a:xfrm>
          <a:off x="3556000" y="2764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85442</xdr:rowOff>
    </xdr:from>
    <xdr:ext cx="762000" cy="259045"/>
    <xdr:sp macro="" textlink="">
      <xdr:nvSpPr>
        <xdr:cNvPr id="76" name="テキスト ボックス 75"/>
        <xdr:cNvSpPr txBox="1"/>
      </xdr:nvSpPr>
      <xdr:spPr>
        <a:xfrm>
          <a:off x="3225800" y="25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147,206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132878</xdr:rowOff>
    </xdr:from>
    <xdr:to>
      <xdr:col>2</xdr:col>
      <xdr:colOff>692150</xdr:colOff>
      <xdr:row>16</xdr:row>
      <xdr:rowOff>63028</xdr:rowOff>
    </xdr:to>
    <xdr:sp macro="" textlink="">
      <xdr:nvSpPr>
        <xdr:cNvPr id="77" name="円/楕円 76"/>
        <xdr:cNvSpPr/>
      </xdr:nvSpPr>
      <xdr:spPr bwMode="auto">
        <a:xfrm>
          <a:off x="2857500" y="2752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73205</xdr:rowOff>
    </xdr:from>
    <xdr:ext cx="762000" cy="259045"/>
    <xdr:sp macro="" textlink="">
      <xdr:nvSpPr>
        <xdr:cNvPr id="78" name="テキスト ボックス 77"/>
        <xdr:cNvSpPr txBox="1"/>
      </xdr:nvSpPr>
      <xdr:spPr>
        <a:xfrm>
          <a:off x="2527300" y="252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256355</xdr:rowOff>
    </xdr:from>
    <xdr:to>
      <xdr:col>4</xdr:col>
      <xdr:colOff>1117600</xdr:colOff>
      <xdr:row>36</xdr:row>
      <xdr:rowOff>100711</xdr:rowOff>
    </xdr:to>
    <xdr:cxnSp macro="">
      <xdr:nvCxnSpPr>
        <xdr:cNvPr id="115" name="直線コネクタ 114"/>
        <xdr:cNvCxnSpPr/>
      </xdr:nvCxnSpPr>
      <xdr:spPr bwMode="auto">
        <a:xfrm flipV="1">
          <a:off x="5003800" y="6866705"/>
          <a:ext cx="647700" cy="187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39133</xdr:rowOff>
    </xdr:from>
    <xdr:ext cx="762000" cy="259045"/>
    <xdr:sp macro="" textlink="">
      <xdr:nvSpPr>
        <xdr:cNvPr id="116" name="人口1人当たり決算額の推移平均値テキスト445"/>
        <xdr:cNvSpPr txBox="1"/>
      </xdr:nvSpPr>
      <xdr:spPr>
        <a:xfrm>
          <a:off x="5740400" y="6992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325262</xdr:rowOff>
    </xdr:from>
    <xdr:to>
      <xdr:col>4</xdr:col>
      <xdr:colOff>469900</xdr:colOff>
      <xdr:row>36</xdr:row>
      <xdr:rowOff>100711</xdr:rowOff>
    </xdr:to>
    <xdr:cxnSp macro="">
      <xdr:nvCxnSpPr>
        <xdr:cNvPr id="118" name="直線コネクタ 117"/>
        <xdr:cNvCxnSpPr/>
      </xdr:nvCxnSpPr>
      <xdr:spPr bwMode="auto">
        <a:xfrm>
          <a:off x="4305300" y="6592712"/>
          <a:ext cx="698500" cy="461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46938</xdr:rowOff>
    </xdr:from>
    <xdr:ext cx="736600" cy="259045"/>
    <xdr:sp macro="" textlink="">
      <xdr:nvSpPr>
        <xdr:cNvPr id="120" name="テキスト ボックス 119"/>
        <xdr:cNvSpPr txBox="1"/>
      </xdr:nvSpPr>
      <xdr:spPr>
        <a:xfrm>
          <a:off x="4622800" y="7171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206977</xdr:rowOff>
    </xdr:from>
    <xdr:to>
      <xdr:col>3</xdr:col>
      <xdr:colOff>904875</xdr:colOff>
      <xdr:row>34</xdr:row>
      <xdr:rowOff>325262</xdr:rowOff>
    </xdr:to>
    <xdr:cxnSp macro="">
      <xdr:nvCxnSpPr>
        <xdr:cNvPr id="121" name="直線コネクタ 120"/>
        <xdr:cNvCxnSpPr/>
      </xdr:nvCxnSpPr>
      <xdr:spPr bwMode="auto">
        <a:xfrm>
          <a:off x="3606800" y="6131527"/>
          <a:ext cx="698500" cy="461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171232</xdr:rowOff>
    </xdr:from>
    <xdr:to>
      <xdr:col>3</xdr:col>
      <xdr:colOff>955675</xdr:colOff>
      <xdr:row>37</xdr:row>
      <xdr:rowOff>101382</xdr:rowOff>
    </xdr:to>
    <xdr:sp macro="" textlink="">
      <xdr:nvSpPr>
        <xdr:cNvPr id="122" name="フローチャート : 判断 121"/>
        <xdr:cNvSpPr/>
      </xdr:nvSpPr>
      <xdr:spPr bwMode="auto">
        <a:xfrm>
          <a:off x="4254500" y="7124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86159</xdr:rowOff>
    </xdr:from>
    <xdr:ext cx="762000" cy="259045"/>
    <xdr:sp macro="" textlink="">
      <xdr:nvSpPr>
        <xdr:cNvPr id="123" name="テキスト ボックス 122"/>
        <xdr:cNvSpPr txBox="1"/>
      </xdr:nvSpPr>
      <xdr:spPr>
        <a:xfrm>
          <a:off x="3924300" y="721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206977</xdr:rowOff>
    </xdr:from>
    <xdr:to>
      <xdr:col>3</xdr:col>
      <xdr:colOff>206375</xdr:colOff>
      <xdr:row>34</xdr:row>
      <xdr:rowOff>115994</xdr:rowOff>
    </xdr:to>
    <xdr:cxnSp macro="">
      <xdr:nvCxnSpPr>
        <xdr:cNvPr id="124" name="直線コネクタ 123"/>
        <xdr:cNvCxnSpPr/>
      </xdr:nvCxnSpPr>
      <xdr:spPr bwMode="auto">
        <a:xfrm flipV="1">
          <a:off x="2908300" y="6131527"/>
          <a:ext cx="698500" cy="251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93280</xdr:rowOff>
    </xdr:from>
    <xdr:to>
      <xdr:col>3</xdr:col>
      <xdr:colOff>257175</xdr:colOff>
      <xdr:row>37</xdr:row>
      <xdr:rowOff>23430</xdr:rowOff>
    </xdr:to>
    <xdr:sp macro="" textlink="">
      <xdr:nvSpPr>
        <xdr:cNvPr id="125" name="フローチャート : 判断 124"/>
        <xdr:cNvSpPr/>
      </xdr:nvSpPr>
      <xdr:spPr bwMode="auto">
        <a:xfrm>
          <a:off x="3556000" y="70465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8207</xdr:rowOff>
    </xdr:from>
    <xdr:ext cx="762000" cy="259045"/>
    <xdr:sp macro="" textlink="">
      <xdr:nvSpPr>
        <xdr:cNvPr id="126" name="テキスト ボックス 125"/>
        <xdr:cNvSpPr txBox="1"/>
      </xdr:nvSpPr>
      <xdr:spPr>
        <a:xfrm>
          <a:off x="3225800" y="713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43380</xdr:rowOff>
    </xdr:from>
    <xdr:to>
      <xdr:col>2</xdr:col>
      <xdr:colOff>692150</xdr:colOff>
      <xdr:row>36</xdr:row>
      <xdr:rowOff>144980</xdr:rowOff>
    </xdr:to>
    <xdr:sp macro="" textlink="">
      <xdr:nvSpPr>
        <xdr:cNvPr id="127" name="フローチャート : 判断 126"/>
        <xdr:cNvSpPr/>
      </xdr:nvSpPr>
      <xdr:spPr bwMode="auto">
        <a:xfrm>
          <a:off x="2857500" y="6996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129757</xdr:rowOff>
    </xdr:from>
    <xdr:ext cx="762000" cy="259045"/>
    <xdr:sp macro="" textlink="">
      <xdr:nvSpPr>
        <xdr:cNvPr id="128" name="テキスト ボックス 127"/>
        <xdr:cNvSpPr txBox="1"/>
      </xdr:nvSpPr>
      <xdr:spPr>
        <a:xfrm>
          <a:off x="2527300" y="708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205555</xdr:rowOff>
    </xdr:from>
    <xdr:to>
      <xdr:col>5</xdr:col>
      <xdr:colOff>34925</xdr:colOff>
      <xdr:row>35</xdr:row>
      <xdr:rowOff>307155</xdr:rowOff>
    </xdr:to>
    <xdr:sp macro="" textlink="">
      <xdr:nvSpPr>
        <xdr:cNvPr id="134" name="円/楕円 133"/>
        <xdr:cNvSpPr/>
      </xdr:nvSpPr>
      <xdr:spPr bwMode="auto">
        <a:xfrm>
          <a:off x="5600700" y="6815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50632</xdr:rowOff>
    </xdr:from>
    <xdr:ext cx="762000" cy="259045"/>
    <xdr:sp macro="" textlink="">
      <xdr:nvSpPr>
        <xdr:cNvPr id="135" name="人口1人当たり決算額の推移該当値テキスト445"/>
        <xdr:cNvSpPr txBox="1"/>
      </xdr:nvSpPr>
      <xdr:spPr>
        <a:xfrm>
          <a:off x="5740400" y="666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32,789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49911</xdr:rowOff>
    </xdr:from>
    <xdr:to>
      <xdr:col>4</xdr:col>
      <xdr:colOff>520700</xdr:colOff>
      <xdr:row>36</xdr:row>
      <xdr:rowOff>151511</xdr:rowOff>
    </xdr:to>
    <xdr:sp macro="" textlink="">
      <xdr:nvSpPr>
        <xdr:cNvPr id="136" name="円/楕円 135"/>
        <xdr:cNvSpPr/>
      </xdr:nvSpPr>
      <xdr:spPr bwMode="auto">
        <a:xfrm>
          <a:off x="4953000" y="7003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161688</xdr:rowOff>
    </xdr:from>
    <xdr:ext cx="736600" cy="259045"/>
    <xdr:sp macro="" textlink="">
      <xdr:nvSpPr>
        <xdr:cNvPr id="137" name="テキスト ボックス 136"/>
        <xdr:cNvSpPr txBox="1"/>
      </xdr:nvSpPr>
      <xdr:spPr>
        <a:xfrm>
          <a:off x="4622800" y="6772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27,055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274462</xdr:rowOff>
    </xdr:from>
    <xdr:to>
      <xdr:col>3</xdr:col>
      <xdr:colOff>955675</xdr:colOff>
      <xdr:row>35</xdr:row>
      <xdr:rowOff>33162</xdr:rowOff>
    </xdr:to>
    <xdr:sp macro="" textlink="">
      <xdr:nvSpPr>
        <xdr:cNvPr id="138" name="円/楕円 137"/>
        <xdr:cNvSpPr/>
      </xdr:nvSpPr>
      <xdr:spPr bwMode="auto">
        <a:xfrm>
          <a:off x="4254500" y="6541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43339</xdr:rowOff>
    </xdr:from>
    <xdr:ext cx="762000" cy="259045"/>
    <xdr:sp macro="" textlink="">
      <xdr:nvSpPr>
        <xdr:cNvPr id="139" name="テキスト ボックス 138"/>
        <xdr:cNvSpPr txBox="1"/>
      </xdr:nvSpPr>
      <xdr:spPr>
        <a:xfrm>
          <a:off x="3924300" y="631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41,179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156177</xdr:rowOff>
    </xdr:from>
    <xdr:to>
      <xdr:col>3</xdr:col>
      <xdr:colOff>257175</xdr:colOff>
      <xdr:row>33</xdr:row>
      <xdr:rowOff>257777</xdr:rowOff>
    </xdr:to>
    <xdr:sp macro="" textlink="">
      <xdr:nvSpPr>
        <xdr:cNvPr id="140" name="円/楕円 139"/>
        <xdr:cNvSpPr/>
      </xdr:nvSpPr>
      <xdr:spPr bwMode="auto">
        <a:xfrm>
          <a:off x="3556000" y="6080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96504</xdr:rowOff>
    </xdr:from>
    <xdr:ext cx="762000" cy="259045"/>
    <xdr:sp macro="" textlink="">
      <xdr:nvSpPr>
        <xdr:cNvPr id="141" name="テキスト ボックス 140"/>
        <xdr:cNvSpPr txBox="1"/>
      </xdr:nvSpPr>
      <xdr:spPr>
        <a:xfrm>
          <a:off x="3225800" y="58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55,301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65194</xdr:rowOff>
    </xdr:from>
    <xdr:to>
      <xdr:col>2</xdr:col>
      <xdr:colOff>692150</xdr:colOff>
      <xdr:row>34</xdr:row>
      <xdr:rowOff>166794</xdr:rowOff>
    </xdr:to>
    <xdr:sp macro="" textlink="">
      <xdr:nvSpPr>
        <xdr:cNvPr id="142" name="円/楕円 141"/>
        <xdr:cNvSpPr/>
      </xdr:nvSpPr>
      <xdr:spPr bwMode="auto">
        <a:xfrm>
          <a:off x="2857500" y="6332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176971</xdr:rowOff>
    </xdr:from>
    <xdr:ext cx="762000" cy="259045"/>
    <xdr:sp macro="" textlink="">
      <xdr:nvSpPr>
        <xdr:cNvPr id="143" name="テキスト ボックス 142"/>
        <xdr:cNvSpPr txBox="1"/>
      </xdr:nvSpPr>
      <xdr:spPr>
        <a:xfrm>
          <a:off x="2527300" y="61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岡山県鏡野町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13,439
13,337
419.68
12,687,253
11,892,473
700,894
7,193,944
15,531,934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63.7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60267</xdr:rowOff>
    </xdr:from>
    <xdr:to>
      <xdr:col>6</xdr:col>
      <xdr:colOff>511175</xdr:colOff>
      <xdr:row>34</xdr:row>
      <xdr:rowOff>109318</xdr:rowOff>
    </xdr:to>
    <xdr:cxnSp macro="">
      <xdr:nvCxnSpPr>
        <xdr:cNvPr id="63" name="直線コネクタ 62"/>
        <xdr:cNvCxnSpPr/>
      </xdr:nvCxnSpPr>
      <xdr:spPr>
        <a:xfrm>
          <a:off x="3797300" y="5889567"/>
          <a:ext cx="838200" cy="4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111958</xdr:rowOff>
    </xdr:from>
    <xdr:ext cx="534377" cy="259045"/>
    <xdr:sp macro="" textlink="">
      <xdr:nvSpPr>
        <xdr:cNvPr id="64" name="人件費平均値テキスト"/>
        <xdr:cNvSpPr txBox="1"/>
      </xdr:nvSpPr>
      <xdr:spPr>
        <a:xfrm>
          <a:off x="4686300" y="6112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32791</xdr:rowOff>
    </xdr:from>
    <xdr:to>
      <xdr:col>5</xdr:col>
      <xdr:colOff>358775</xdr:colOff>
      <xdr:row>34</xdr:row>
      <xdr:rowOff>60267</xdr:rowOff>
    </xdr:to>
    <xdr:cxnSp macro="">
      <xdr:nvCxnSpPr>
        <xdr:cNvPr id="66" name="直線コネクタ 65"/>
        <xdr:cNvCxnSpPr/>
      </xdr:nvCxnSpPr>
      <xdr:spPr>
        <a:xfrm>
          <a:off x="2908300" y="5862091"/>
          <a:ext cx="889000" cy="2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67991</xdr:rowOff>
    </xdr:from>
    <xdr:ext cx="534377" cy="259045"/>
    <xdr:sp macro="" textlink="">
      <xdr:nvSpPr>
        <xdr:cNvPr id="68" name="テキスト ボックス 67"/>
        <xdr:cNvSpPr txBox="1"/>
      </xdr:nvSpPr>
      <xdr:spPr>
        <a:xfrm>
          <a:off x="3530111" y="624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32791</xdr:rowOff>
    </xdr:from>
    <xdr:to>
      <xdr:col>4</xdr:col>
      <xdr:colOff>155575</xdr:colOff>
      <xdr:row>34</xdr:row>
      <xdr:rowOff>91150</xdr:rowOff>
    </xdr:to>
    <xdr:cxnSp macro="">
      <xdr:nvCxnSpPr>
        <xdr:cNvPr id="69" name="直線コネクタ 68"/>
        <xdr:cNvCxnSpPr/>
      </xdr:nvCxnSpPr>
      <xdr:spPr>
        <a:xfrm flipV="1">
          <a:off x="2019300" y="5862091"/>
          <a:ext cx="889000" cy="5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85144</xdr:rowOff>
    </xdr:from>
    <xdr:to>
      <xdr:col>4</xdr:col>
      <xdr:colOff>206375</xdr:colOff>
      <xdr:row>36</xdr:row>
      <xdr:rowOff>15294</xdr:rowOff>
    </xdr:to>
    <xdr:sp macro="" textlink="">
      <xdr:nvSpPr>
        <xdr:cNvPr id="70" name="フローチャート : 判断 69"/>
        <xdr:cNvSpPr/>
      </xdr:nvSpPr>
      <xdr:spPr>
        <a:xfrm>
          <a:off x="2857500" y="608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6421</xdr:rowOff>
    </xdr:from>
    <xdr:ext cx="534377" cy="259045"/>
    <xdr:sp macro="" textlink="">
      <xdr:nvSpPr>
        <xdr:cNvPr id="71" name="テキスト ボックス 70"/>
        <xdr:cNvSpPr txBox="1"/>
      </xdr:nvSpPr>
      <xdr:spPr>
        <a:xfrm>
          <a:off x="2641111" y="617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24399</xdr:rowOff>
    </xdr:from>
    <xdr:to>
      <xdr:col>2</xdr:col>
      <xdr:colOff>638175</xdr:colOff>
      <xdr:row>34</xdr:row>
      <xdr:rowOff>91150</xdr:rowOff>
    </xdr:to>
    <xdr:cxnSp macro="">
      <xdr:nvCxnSpPr>
        <xdr:cNvPr id="72" name="直線コネクタ 71"/>
        <xdr:cNvCxnSpPr/>
      </xdr:nvCxnSpPr>
      <xdr:spPr>
        <a:xfrm>
          <a:off x="1130300" y="5853699"/>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109681</xdr:rowOff>
    </xdr:from>
    <xdr:to>
      <xdr:col>3</xdr:col>
      <xdr:colOff>3175</xdr:colOff>
      <xdr:row>36</xdr:row>
      <xdr:rowOff>39831</xdr:rowOff>
    </xdr:to>
    <xdr:sp macro="" textlink="">
      <xdr:nvSpPr>
        <xdr:cNvPr id="73" name="フローチャート : 判断 72"/>
        <xdr:cNvSpPr/>
      </xdr:nvSpPr>
      <xdr:spPr>
        <a:xfrm>
          <a:off x="1968500" y="611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30958</xdr:rowOff>
    </xdr:from>
    <xdr:ext cx="534377" cy="259045"/>
    <xdr:sp macro="" textlink="">
      <xdr:nvSpPr>
        <xdr:cNvPr id="74" name="テキスト ボックス 73"/>
        <xdr:cNvSpPr txBox="1"/>
      </xdr:nvSpPr>
      <xdr:spPr>
        <a:xfrm>
          <a:off x="1752111" y="620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89738</xdr:rowOff>
    </xdr:from>
    <xdr:to>
      <xdr:col>1</xdr:col>
      <xdr:colOff>485775</xdr:colOff>
      <xdr:row>36</xdr:row>
      <xdr:rowOff>19888</xdr:rowOff>
    </xdr:to>
    <xdr:sp macro="" textlink="">
      <xdr:nvSpPr>
        <xdr:cNvPr id="75" name="フローチャート : 判断 74"/>
        <xdr:cNvSpPr/>
      </xdr:nvSpPr>
      <xdr:spPr>
        <a:xfrm>
          <a:off x="1079500" y="60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11015</xdr:rowOff>
    </xdr:from>
    <xdr:ext cx="534377" cy="259045"/>
    <xdr:sp macro="" textlink="">
      <xdr:nvSpPr>
        <xdr:cNvPr id="76" name="テキスト ボックス 75"/>
        <xdr:cNvSpPr txBox="1"/>
      </xdr:nvSpPr>
      <xdr:spPr>
        <a:xfrm>
          <a:off x="863111" y="61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58518</xdr:rowOff>
    </xdr:from>
    <xdr:to>
      <xdr:col>6</xdr:col>
      <xdr:colOff>561975</xdr:colOff>
      <xdr:row>34</xdr:row>
      <xdr:rowOff>160118</xdr:rowOff>
    </xdr:to>
    <xdr:sp macro="" textlink="">
      <xdr:nvSpPr>
        <xdr:cNvPr id="82" name="円/楕円 81"/>
        <xdr:cNvSpPr/>
      </xdr:nvSpPr>
      <xdr:spPr>
        <a:xfrm>
          <a:off x="4584700" y="588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81395</xdr:rowOff>
    </xdr:from>
    <xdr:ext cx="599010" cy="259045"/>
    <xdr:sp macro="" textlink="">
      <xdr:nvSpPr>
        <xdr:cNvPr id="83" name="人件費該当値テキスト"/>
        <xdr:cNvSpPr txBox="1"/>
      </xdr:nvSpPr>
      <xdr:spPr>
        <a:xfrm>
          <a:off x="4686300" y="573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107,791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9467</xdr:rowOff>
    </xdr:from>
    <xdr:to>
      <xdr:col>5</xdr:col>
      <xdr:colOff>409575</xdr:colOff>
      <xdr:row>34</xdr:row>
      <xdr:rowOff>111067</xdr:rowOff>
    </xdr:to>
    <xdr:sp macro="" textlink="">
      <xdr:nvSpPr>
        <xdr:cNvPr id="84" name="円/楕円 83"/>
        <xdr:cNvSpPr/>
      </xdr:nvSpPr>
      <xdr:spPr>
        <a:xfrm>
          <a:off x="3746500" y="583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127594</xdr:rowOff>
    </xdr:from>
    <xdr:ext cx="599010" cy="259045"/>
    <xdr:sp macro="" textlink="">
      <xdr:nvSpPr>
        <xdr:cNvPr id="85" name="テキスト ボックス 84"/>
        <xdr:cNvSpPr txBox="1"/>
      </xdr:nvSpPr>
      <xdr:spPr>
        <a:xfrm>
          <a:off x="3497794" y="5613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112,297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153441</xdr:rowOff>
    </xdr:from>
    <xdr:to>
      <xdr:col>4</xdr:col>
      <xdr:colOff>206375</xdr:colOff>
      <xdr:row>34</xdr:row>
      <xdr:rowOff>83591</xdr:rowOff>
    </xdr:to>
    <xdr:sp macro="" textlink="">
      <xdr:nvSpPr>
        <xdr:cNvPr id="86" name="円/楕円 85"/>
        <xdr:cNvSpPr/>
      </xdr:nvSpPr>
      <xdr:spPr>
        <a:xfrm>
          <a:off x="2857500" y="581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100118</xdr:rowOff>
    </xdr:from>
    <xdr:ext cx="599010" cy="259045"/>
    <xdr:sp macro="" textlink="">
      <xdr:nvSpPr>
        <xdr:cNvPr id="87" name="テキスト ボックス 86"/>
        <xdr:cNvSpPr txBox="1"/>
      </xdr:nvSpPr>
      <xdr:spPr>
        <a:xfrm>
          <a:off x="2608794" y="558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114,821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40350</xdr:rowOff>
    </xdr:from>
    <xdr:to>
      <xdr:col>3</xdr:col>
      <xdr:colOff>3175</xdr:colOff>
      <xdr:row>34</xdr:row>
      <xdr:rowOff>141950</xdr:rowOff>
    </xdr:to>
    <xdr:sp macro="" textlink="">
      <xdr:nvSpPr>
        <xdr:cNvPr id="88" name="円/楕円 87"/>
        <xdr:cNvSpPr/>
      </xdr:nvSpPr>
      <xdr:spPr>
        <a:xfrm>
          <a:off x="1968500" y="586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158477</xdr:rowOff>
    </xdr:from>
    <xdr:ext cx="599010" cy="259045"/>
    <xdr:sp macro="" textlink="">
      <xdr:nvSpPr>
        <xdr:cNvPr id="89" name="テキスト ボックス 88"/>
        <xdr:cNvSpPr txBox="1"/>
      </xdr:nvSpPr>
      <xdr:spPr>
        <a:xfrm>
          <a:off x="1719794" y="564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109,460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145049</xdr:rowOff>
    </xdr:from>
    <xdr:to>
      <xdr:col>1</xdr:col>
      <xdr:colOff>485775</xdr:colOff>
      <xdr:row>34</xdr:row>
      <xdr:rowOff>75199</xdr:rowOff>
    </xdr:to>
    <xdr:sp macro="" textlink="">
      <xdr:nvSpPr>
        <xdr:cNvPr id="90" name="円/楕円 89"/>
        <xdr:cNvSpPr/>
      </xdr:nvSpPr>
      <xdr:spPr>
        <a:xfrm>
          <a:off x="1079500" y="580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91726</xdr:rowOff>
    </xdr:from>
    <xdr:ext cx="599010" cy="259045"/>
    <xdr:sp macro="" textlink="">
      <xdr:nvSpPr>
        <xdr:cNvPr id="91" name="テキスト ボックス 90"/>
        <xdr:cNvSpPr txBox="1"/>
      </xdr:nvSpPr>
      <xdr:spPr>
        <a:xfrm>
          <a:off x="830794" y="5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45860</xdr:rowOff>
    </xdr:from>
    <xdr:to>
      <xdr:col>6</xdr:col>
      <xdr:colOff>511175</xdr:colOff>
      <xdr:row>55</xdr:row>
      <xdr:rowOff>14580</xdr:rowOff>
    </xdr:to>
    <xdr:cxnSp macro="">
      <xdr:nvCxnSpPr>
        <xdr:cNvPr id="121" name="直線コネクタ 120"/>
        <xdr:cNvCxnSpPr/>
      </xdr:nvCxnSpPr>
      <xdr:spPr>
        <a:xfrm flipV="1">
          <a:off x="3797300" y="9304160"/>
          <a:ext cx="838200" cy="14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29730</xdr:rowOff>
    </xdr:from>
    <xdr:ext cx="534377" cy="259045"/>
    <xdr:sp macro="" textlink="">
      <xdr:nvSpPr>
        <xdr:cNvPr id="122" name="物件費平均値テキスト"/>
        <xdr:cNvSpPr txBox="1"/>
      </xdr:nvSpPr>
      <xdr:spPr>
        <a:xfrm>
          <a:off x="4686300" y="9802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14580</xdr:rowOff>
    </xdr:from>
    <xdr:to>
      <xdr:col>5</xdr:col>
      <xdr:colOff>358775</xdr:colOff>
      <xdr:row>56</xdr:row>
      <xdr:rowOff>9109</xdr:rowOff>
    </xdr:to>
    <xdr:cxnSp macro="">
      <xdr:nvCxnSpPr>
        <xdr:cNvPr id="124" name="直線コネクタ 123"/>
        <xdr:cNvCxnSpPr/>
      </xdr:nvCxnSpPr>
      <xdr:spPr>
        <a:xfrm flipV="1">
          <a:off x="2908300" y="9444330"/>
          <a:ext cx="889000" cy="16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108459</xdr:rowOff>
    </xdr:from>
    <xdr:ext cx="534377" cy="259045"/>
    <xdr:sp macro="" textlink="">
      <xdr:nvSpPr>
        <xdr:cNvPr id="126" name="テキスト ボックス 125"/>
        <xdr:cNvSpPr txBox="1"/>
      </xdr:nvSpPr>
      <xdr:spPr>
        <a:xfrm>
          <a:off x="3530111" y="988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9109</xdr:rowOff>
    </xdr:from>
    <xdr:to>
      <xdr:col>4</xdr:col>
      <xdr:colOff>155575</xdr:colOff>
      <xdr:row>56</xdr:row>
      <xdr:rowOff>81201</xdr:rowOff>
    </xdr:to>
    <xdr:cxnSp macro="">
      <xdr:nvCxnSpPr>
        <xdr:cNvPr id="127" name="直線コネクタ 126"/>
        <xdr:cNvCxnSpPr/>
      </xdr:nvCxnSpPr>
      <xdr:spPr>
        <a:xfrm flipV="1">
          <a:off x="2019300" y="9610309"/>
          <a:ext cx="889000" cy="7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143832</xdr:rowOff>
    </xdr:from>
    <xdr:to>
      <xdr:col>4</xdr:col>
      <xdr:colOff>206375</xdr:colOff>
      <xdr:row>58</xdr:row>
      <xdr:rowOff>73982</xdr:rowOff>
    </xdr:to>
    <xdr:sp macro="" textlink="">
      <xdr:nvSpPr>
        <xdr:cNvPr id="128" name="フローチャート : 判断 127"/>
        <xdr:cNvSpPr/>
      </xdr:nvSpPr>
      <xdr:spPr>
        <a:xfrm>
          <a:off x="2857500" y="991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65109</xdr:rowOff>
    </xdr:from>
    <xdr:ext cx="534377" cy="259045"/>
    <xdr:sp macro="" textlink="">
      <xdr:nvSpPr>
        <xdr:cNvPr id="129" name="テキスト ボックス 128"/>
        <xdr:cNvSpPr txBox="1"/>
      </xdr:nvSpPr>
      <xdr:spPr>
        <a:xfrm>
          <a:off x="2641111" y="1000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81201</xdr:rowOff>
    </xdr:from>
    <xdr:to>
      <xdr:col>2</xdr:col>
      <xdr:colOff>638175</xdr:colOff>
      <xdr:row>56</xdr:row>
      <xdr:rowOff>132103</xdr:rowOff>
    </xdr:to>
    <xdr:cxnSp macro="">
      <xdr:nvCxnSpPr>
        <xdr:cNvPr id="130" name="直線コネクタ 129"/>
        <xdr:cNvCxnSpPr/>
      </xdr:nvCxnSpPr>
      <xdr:spPr>
        <a:xfrm flipV="1">
          <a:off x="1130300" y="9682401"/>
          <a:ext cx="889000" cy="5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4364</xdr:rowOff>
    </xdr:from>
    <xdr:to>
      <xdr:col>3</xdr:col>
      <xdr:colOff>3175</xdr:colOff>
      <xdr:row>58</xdr:row>
      <xdr:rowOff>105964</xdr:rowOff>
    </xdr:to>
    <xdr:sp macro="" textlink="">
      <xdr:nvSpPr>
        <xdr:cNvPr id="131" name="フローチャート : 判断 130"/>
        <xdr:cNvSpPr/>
      </xdr:nvSpPr>
      <xdr:spPr>
        <a:xfrm>
          <a:off x="1968500" y="994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97091</xdr:rowOff>
    </xdr:from>
    <xdr:ext cx="534377" cy="259045"/>
    <xdr:sp macro="" textlink="">
      <xdr:nvSpPr>
        <xdr:cNvPr id="132" name="テキスト ボックス 131"/>
        <xdr:cNvSpPr txBox="1"/>
      </xdr:nvSpPr>
      <xdr:spPr>
        <a:xfrm>
          <a:off x="1752111" y="1004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21943</xdr:rowOff>
    </xdr:from>
    <xdr:to>
      <xdr:col>1</xdr:col>
      <xdr:colOff>485775</xdr:colOff>
      <xdr:row>58</xdr:row>
      <xdr:rowOff>123543</xdr:rowOff>
    </xdr:to>
    <xdr:sp macro="" textlink="">
      <xdr:nvSpPr>
        <xdr:cNvPr id="133" name="フローチャート : 判断 132"/>
        <xdr:cNvSpPr/>
      </xdr:nvSpPr>
      <xdr:spPr>
        <a:xfrm>
          <a:off x="1079500" y="996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114670</xdr:rowOff>
    </xdr:from>
    <xdr:ext cx="534377" cy="259045"/>
    <xdr:sp macro="" textlink="">
      <xdr:nvSpPr>
        <xdr:cNvPr id="134" name="テキスト ボックス 133"/>
        <xdr:cNvSpPr txBox="1"/>
      </xdr:nvSpPr>
      <xdr:spPr>
        <a:xfrm>
          <a:off x="863111" y="1005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166510</xdr:rowOff>
    </xdr:from>
    <xdr:to>
      <xdr:col>6</xdr:col>
      <xdr:colOff>561975</xdr:colOff>
      <xdr:row>54</xdr:row>
      <xdr:rowOff>96660</xdr:rowOff>
    </xdr:to>
    <xdr:sp macro="" textlink="">
      <xdr:nvSpPr>
        <xdr:cNvPr id="140" name="円/楕円 139"/>
        <xdr:cNvSpPr/>
      </xdr:nvSpPr>
      <xdr:spPr>
        <a:xfrm>
          <a:off x="4584700" y="925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17937</xdr:rowOff>
    </xdr:from>
    <xdr:ext cx="599010" cy="259045"/>
    <xdr:sp macro="" textlink="">
      <xdr:nvSpPr>
        <xdr:cNvPr id="141" name="物件費該当値テキスト"/>
        <xdr:cNvSpPr txBox="1"/>
      </xdr:nvSpPr>
      <xdr:spPr>
        <a:xfrm>
          <a:off x="4686300" y="910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162,315</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135230</xdr:rowOff>
    </xdr:from>
    <xdr:to>
      <xdr:col>5</xdr:col>
      <xdr:colOff>409575</xdr:colOff>
      <xdr:row>55</xdr:row>
      <xdr:rowOff>65380</xdr:rowOff>
    </xdr:to>
    <xdr:sp macro="" textlink="">
      <xdr:nvSpPr>
        <xdr:cNvPr id="142" name="円/楕円 141"/>
        <xdr:cNvSpPr/>
      </xdr:nvSpPr>
      <xdr:spPr>
        <a:xfrm>
          <a:off x="3746500" y="939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81907</xdr:rowOff>
    </xdr:from>
    <xdr:ext cx="599010" cy="259045"/>
    <xdr:sp macro="" textlink="">
      <xdr:nvSpPr>
        <xdr:cNvPr id="143" name="テキスト ボックス 142"/>
        <xdr:cNvSpPr txBox="1"/>
      </xdr:nvSpPr>
      <xdr:spPr>
        <a:xfrm>
          <a:off x="3497794" y="9168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143,920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129759</xdr:rowOff>
    </xdr:from>
    <xdr:to>
      <xdr:col>4</xdr:col>
      <xdr:colOff>206375</xdr:colOff>
      <xdr:row>56</xdr:row>
      <xdr:rowOff>59909</xdr:rowOff>
    </xdr:to>
    <xdr:sp macro="" textlink="">
      <xdr:nvSpPr>
        <xdr:cNvPr id="144" name="円/楕円 143"/>
        <xdr:cNvSpPr/>
      </xdr:nvSpPr>
      <xdr:spPr>
        <a:xfrm>
          <a:off x="2857500" y="955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76436</xdr:rowOff>
    </xdr:from>
    <xdr:ext cx="599010" cy="259045"/>
    <xdr:sp macro="" textlink="">
      <xdr:nvSpPr>
        <xdr:cNvPr id="145" name="テキスト ボックス 144"/>
        <xdr:cNvSpPr txBox="1"/>
      </xdr:nvSpPr>
      <xdr:spPr>
        <a:xfrm>
          <a:off x="2608794" y="933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122,138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30401</xdr:rowOff>
    </xdr:from>
    <xdr:to>
      <xdr:col>3</xdr:col>
      <xdr:colOff>3175</xdr:colOff>
      <xdr:row>56</xdr:row>
      <xdr:rowOff>132001</xdr:rowOff>
    </xdr:to>
    <xdr:sp macro="" textlink="">
      <xdr:nvSpPr>
        <xdr:cNvPr id="146" name="円/楕円 145"/>
        <xdr:cNvSpPr/>
      </xdr:nvSpPr>
      <xdr:spPr>
        <a:xfrm>
          <a:off x="1968500" y="963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148528</xdr:rowOff>
    </xdr:from>
    <xdr:ext cx="599010" cy="259045"/>
    <xdr:sp macro="" textlink="">
      <xdr:nvSpPr>
        <xdr:cNvPr id="147" name="テキスト ボックス 146"/>
        <xdr:cNvSpPr txBox="1"/>
      </xdr:nvSpPr>
      <xdr:spPr>
        <a:xfrm>
          <a:off x="1719794" y="940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112,677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81303</xdr:rowOff>
    </xdr:from>
    <xdr:to>
      <xdr:col>1</xdr:col>
      <xdr:colOff>485775</xdr:colOff>
      <xdr:row>57</xdr:row>
      <xdr:rowOff>11453</xdr:rowOff>
    </xdr:to>
    <xdr:sp macro="" textlink="">
      <xdr:nvSpPr>
        <xdr:cNvPr id="148" name="円/楕円 147"/>
        <xdr:cNvSpPr/>
      </xdr:nvSpPr>
      <xdr:spPr>
        <a:xfrm>
          <a:off x="1079500" y="968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27980</xdr:rowOff>
    </xdr:from>
    <xdr:ext cx="599010" cy="259045"/>
    <xdr:sp macro="" textlink="">
      <xdr:nvSpPr>
        <xdr:cNvPr id="149" name="テキスト ボックス 148"/>
        <xdr:cNvSpPr txBox="1"/>
      </xdr:nvSpPr>
      <xdr:spPr>
        <a:xfrm>
          <a:off x="830794" y="945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168390</xdr:rowOff>
    </xdr:from>
    <xdr:to>
      <xdr:col>6</xdr:col>
      <xdr:colOff>511175</xdr:colOff>
      <xdr:row>77</xdr:row>
      <xdr:rowOff>24645</xdr:rowOff>
    </xdr:to>
    <xdr:cxnSp macro="">
      <xdr:nvCxnSpPr>
        <xdr:cNvPr id="176" name="直線コネクタ 175"/>
        <xdr:cNvCxnSpPr/>
      </xdr:nvCxnSpPr>
      <xdr:spPr>
        <a:xfrm flipV="1">
          <a:off x="3797300" y="13027140"/>
          <a:ext cx="838200" cy="19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70984</xdr:rowOff>
    </xdr:from>
    <xdr:ext cx="469744" cy="259045"/>
    <xdr:sp macro="" textlink="">
      <xdr:nvSpPr>
        <xdr:cNvPr id="177" name="維持補修費平均値テキスト"/>
        <xdr:cNvSpPr txBox="1"/>
      </xdr:nvSpPr>
      <xdr:spPr>
        <a:xfrm>
          <a:off x="4686300" y="13272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17101</xdr:rowOff>
    </xdr:from>
    <xdr:to>
      <xdr:col>5</xdr:col>
      <xdr:colOff>358775</xdr:colOff>
      <xdr:row>77</xdr:row>
      <xdr:rowOff>24645</xdr:rowOff>
    </xdr:to>
    <xdr:cxnSp macro="">
      <xdr:nvCxnSpPr>
        <xdr:cNvPr id="179" name="直線コネクタ 178"/>
        <xdr:cNvCxnSpPr/>
      </xdr:nvCxnSpPr>
      <xdr:spPr>
        <a:xfrm>
          <a:off x="2908300" y="13218751"/>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56331</xdr:rowOff>
    </xdr:from>
    <xdr:ext cx="469744" cy="259045"/>
    <xdr:sp macro="" textlink="">
      <xdr:nvSpPr>
        <xdr:cNvPr id="181" name="テキスト ボックス 180"/>
        <xdr:cNvSpPr txBox="1"/>
      </xdr:nvSpPr>
      <xdr:spPr>
        <a:xfrm>
          <a:off x="3562427" y="134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9558</xdr:rowOff>
    </xdr:from>
    <xdr:to>
      <xdr:col>4</xdr:col>
      <xdr:colOff>155575</xdr:colOff>
      <xdr:row>77</xdr:row>
      <xdr:rowOff>17101</xdr:rowOff>
    </xdr:to>
    <xdr:cxnSp macro="">
      <xdr:nvCxnSpPr>
        <xdr:cNvPr id="182" name="直線コネクタ 181"/>
        <xdr:cNvCxnSpPr/>
      </xdr:nvCxnSpPr>
      <xdr:spPr>
        <a:xfrm>
          <a:off x="2019300" y="13211208"/>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122572</xdr:rowOff>
    </xdr:from>
    <xdr:to>
      <xdr:col>4</xdr:col>
      <xdr:colOff>206375</xdr:colOff>
      <xdr:row>78</xdr:row>
      <xdr:rowOff>52722</xdr:rowOff>
    </xdr:to>
    <xdr:sp macro="" textlink="">
      <xdr:nvSpPr>
        <xdr:cNvPr id="183" name="フローチャート : 判断 182"/>
        <xdr:cNvSpPr/>
      </xdr:nvSpPr>
      <xdr:spPr>
        <a:xfrm>
          <a:off x="2857500" y="1332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43849</xdr:rowOff>
    </xdr:from>
    <xdr:ext cx="469744" cy="259045"/>
    <xdr:sp macro="" textlink="">
      <xdr:nvSpPr>
        <xdr:cNvPr id="184" name="テキスト ボックス 183"/>
        <xdr:cNvSpPr txBox="1"/>
      </xdr:nvSpPr>
      <xdr:spPr>
        <a:xfrm>
          <a:off x="2673427" y="1341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9558</xdr:rowOff>
    </xdr:from>
    <xdr:to>
      <xdr:col>2</xdr:col>
      <xdr:colOff>638175</xdr:colOff>
      <xdr:row>77</xdr:row>
      <xdr:rowOff>51529</xdr:rowOff>
    </xdr:to>
    <xdr:cxnSp macro="">
      <xdr:nvCxnSpPr>
        <xdr:cNvPr id="185" name="直線コネクタ 184"/>
        <xdr:cNvCxnSpPr/>
      </xdr:nvCxnSpPr>
      <xdr:spPr>
        <a:xfrm flipV="1">
          <a:off x="1130300" y="13211208"/>
          <a:ext cx="889000" cy="4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135511</xdr:rowOff>
    </xdr:from>
    <xdr:to>
      <xdr:col>3</xdr:col>
      <xdr:colOff>3175</xdr:colOff>
      <xdr:row>78</xdr:row>
      <xdr:rowOff>65661</xdr:rowOff>
    </xdr:to>
    <xdr:sp macro="" textlink="">
      <xdr:nvSpPr>
        <xdr:cNvPr id="186" name="フローチャート : 判断 185"/>
        <xdr:cNvSpPr/>
      </xdr:nvSpPr>
      <xdr:spPr>
        <a:xfrm>
          <a:off x="1968500" y="1333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56788</xdr:rowOff>
    </xdr:from>
    <xdr:ext cx="469744" cy="259045"/>
    <xdr:sp macro="" textlink="">
      <xdr:nvSpPr>
        <xdr:cNvPr id="187" name="テキスト ボックス 186"/>
        <xdr:cNvSpPr txBox="1"/>
      </xdr:nvSpPr>
      <xdr:spPr>
        <a:xfrm>
          <a:off x="1784427" y="1342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135923</xdr:rowOff>
    </xdr:from>
    <xdr:to>
      <xdr:col>1</xdr:col>
      <xdr:colOff>485775</xdr:colOff>
      <xdr:row>78</xdr:row>
      <xdr:rowOff>66073</xdr:rowOff>
    </xdr:to>
    <xdr:sp macro="" textlink="">
      <xdr:nvSpPr>
        <xdr:cNvPr id="188" name="フローチャート : 判断 187"/>
        <xdr:cNvSpPr/>
      </xdr:nvSpPr>
      <xdr:spPr>
        <a:xfrm>
          <a:off x="1079500" y="1333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57200</xdr:rowOff>
    </xdr:from>
    <xdr:ext cx="469744" cy="259045"/>
    <xdr:sp macro="" textlink="">
      <xdr:nvSpPr>
        <xdr:cNvPr id="189" name="テキスト ボックス 188"/>
        <xdr:cNvSpPr txBox="1"/>
      </xdr:nvSpPr>
      <xdr:spPr>
        <a:xfrm>
          <a:off x="895427" y="1343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117589</xdr:rowOff>
    </xdr:from>
    <xdr:to>
      <xdr:col>6</xdr:col>
      <xdr:colOff>561975</xdr:colOff>
      <xdr:row>76</xdr:row>
      <xdr:rowOff>47740</xdr:rowOff>
    </xdr:to>
    <xdr:sp macro="" textlink="">
      <xdr:nvSpPr>
        <xdr:cNvPr id="195" name="円/楕円 194"/>
        <xdr:cNvSpPr/>
      </xdr:nvSpPr>
      <xdr:spPr>
        <a:xfrm>
          <a:off x="4584700" y="129763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140466</xdr:rowOff>
    </xdr:from>
    <xdr:ext cx="534377" cy="259045"/>
    <xdr:sp macro="" textlink="">
      <xdr:nvSpPr>
        <xdr:cNvPr id="196" name="維持補修費該当値テキスト"/>
        <xdr:cNvSpPr txBox="1"/>
      </xdr:nvSpPr>
      <xdr:spPr>
        <a:xfrm>
          <a:off x="4686300" y="1282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21,245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145295</xdr:rowOff>
    </xdr:from>
    <xdr:to>
      <xdr:col>5</xdr:col>
      <xdr:colOff>409575</xdr:colOff>
      <xdr:row>77</xdr:row>
      <xdr:rowOff>75445</xdr:rowOff>
    </xdr:to>
    <xdr:sp macro="" textlink="">
      <xdr:nvSpPr>
        <xdr:cNvPr id="197" name="円/楕円 196"/>
        <xdr:cNvSpPr/>
      </xdr:nvSpPr>
      <xdr:spPr>
        <a:xfrm>
          <a:off x="3746500" y="1317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91973</xdr:rowOff>
    </xdr:from>
    <xdr:ext cx="534377" cy="259045"/>
    <xdr:sp macro="" textlink="">
      <xdr:nvSpPr>
        <xdr:cNvPr id="198" name="テキスト ボックス 197"/>
        <xdr:cNvSpPr txBox="1"/>
      </xdr:nvSpPr>
      <xdr:spPr>
        <a:xfrm>
          <a:off x="3530111" y="1295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137751</xdr:rowOff>
    </xdr:from>
    <xdr:to>
      <xdr:col>4</xdr:col>
      <xdr:colOff>206375</xdr:colOff>
      <xdr:row>77</xdr:row>
      <xdr:rowOff>67901</xdr:rowOff>
    </xdr:to>
    <xdr:sp macro="" textlink="">
      <xdr:nvSpPr>
        <xdr:cNvPr id="199" name="円/楕円 198"/>
        <xdr:cNvSpPr/>
      </xdr:nvSpPr>
      <xdr:spPr>
        <a:xfrm>
          <a:off x="2857500" y="1316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84429</xdr:rowOff>
    </xdr:from>
    <xdr:ext cx="534377" cy="259045"/>
    <xdr:sp macro="" textlink="">
      <xdr:nvSpPr>
        <xdr:cNvPr id="200" name="テキスト ボックス 199"/>
        <xdr:cNvSpPr txBox="1"/>
      </xdr:nvSpPr>
      <xdr:spPr>
        <a:xfrm>
          <a:off x="2641111" y="129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130208</xdr:rowOff>
    </xdr:from>
    <xdr:to>
      <xdr:col>3</xdr:col>
      <xdr:colOff>3175</xdr:colOff>
      <xdr:row>77</xdr:row>
      <xdr:rowOff>60358</xdr:rowOff>
    </xdr:to>
    <xdr:sp macro="" textlink="">
      <xdr:nvSpPr>
        <xdr:cNvPr id="201" name="円/楕円 200"/>
        <xdr:cNvSpPr/>
      </xdr:nvSpPr>
      <xdr:spPr>
        <a:xfrm>
          <a:off x="1968500" y="1316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76885</xdr:rowOff>
    </xdr:from>
    <xdr:ext cx="534377" cy="259045"/>
    <xdr:sp macro="" textlink="">
      <xdr:nvSpPr>
        <xdr:cNvPr id="202" name="テキスト ボックス 201"/>
        <xdr:cNvSpPr txBox="1"/>
      </xdr:nvSpPr>
      <xdr:spPr>
        <a:xfrm>
          <a:off x="1752111" y="1293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729</xdr:rowOff>
    </xdr:from>
    <xdr:to>
      <xdr:col>1</xdr:col>
      <xdr:colOff>485775</xdr:colOff>
      <xdr:row>77</xdr:row>
      <xdr:rowOff>102329</xdr:rowOff>
    </xdr:to>
    <xdr:sp macro="" textlink="">
      <xdr:nvSpPr>
        <xdr:cNvPr id="203" name="円/楕円 202"/>
        <xdr:cNvSpPr/>
      </xdr:nvSpPr>
      <xdr:spPr>
        <a:xfrm>
          <a:off x="1079500" y="1320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118856</xdr:rowOff>
    </xdr:from>
    <xdr:ext cx="534377" cy="259045"/>
    <xdr:sp macro="" textlink="">
      <xdr:nvSpPr>
        <xdr:cNvPr id="204" name="テキスト ボックス 203"/>
        <xdr:cNvSpPr txBox="1"/>
      </xdr:nvSpPr>
      <xdr:spPr>
        <a:xfrm>
          <a:off x="863111" y="129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96,050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30296</xdr:rowOff>
    </xdr:from>
    <xdr:to>
      <xdr:col>6</xdr:col>
      <xdr:colOff>511175</xdr:colOff>
      <xdr:row>98</xdr:row>
      <xdr:rowOff>111620</xdr:rowOff>
    </xdr:to>
    <xdr:cxnSp macro="">
      <xdr:nvCxnSpPr>
        <xdr:cNvPr id="234" name="直線コネクタ 233"/>
        <xdr:cNvCxnSpPr/>
      </xdr:nvCxnSpPr>
      <xdr:spPr>
        <a:xfrm flipV="1">
          <a:off x="3797300" y="16832396"/>
          <a:ext cx="838200" cy="8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146733</xdr:rowOff>
    </xdr:from>
    <xdr:ext cx="534377" cy="259045"/>
    <xdr:sp macro="" textlink="">
      <xdr:nvSpPr>
        <xdr:cNvPr id="235" name="扶助費平均値テキスト"/>
        <xdr:cNvSpPr txBox="1"/>
      </xdr:nvSpPr>
      <xdr:spPr>
        <a:xfrm>
          <a:off x="4686300" y="16434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93332</xdr:rowOff>
    </xdr:from>
    <xdr:to>
      <xdr:col>5</xdr:col>
      <xdr:colOff>358775</xdr:colOff>
      <xdr:row>98</xdr:row>
      <xdr:rowOff>111620</xdr:rowOff>
    </xdr:to>
    <xdr:cxnSp macro="">
      <xdr:nvCxnSpPr>
        <xdr:cNvPr id="237" name="直線コネクタ 236"/>
        <xdr:cNvCxnSpPr/>
      </xdr:nvCxnSpPr>
      <xdr:spPr>
        <a:xfrm>
          <a:off x="2908300" y="168954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122254</xdr:rowOff>
    </xdr:from>
    <xdr:ext cx="534377" cy="259045"/>
    <xdr:sp macro="" textlink="">
      <xdr:nvSpPr>
        <xdr:cNvPr id="239" name="テキスト ボックス 238"/>
        <xdr:cNvSpPr txBox="1"/>
      </xdr:nvSpPr>
      <xdr:spPr>
        <a:xfrm>
          <a:off x="3530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93332</xdr:rowOff>
    </xdr:from>
    <xdr:to>
      <xdr:col>4</xdr:col>
      <xdr:colOff>155575</xdr:colOff>
      <xdr:row>99</xdr:row>
      <xdr:rowOff>19704</xdr:rowOff>
    </xdr:to>
    <xdr:cxnSp macro="">
      <xdr:nvCxnSpPr>
        <xdr:cNvPr id="240" name="直線コネクタ 239"/>
        <xdr:cNvCxnSpPr/>
      </xdr:nvCxnSpPr>
      <xdr:spPr>
        <a:xfrm flipV="1">
          <a:off x="2019300" y="16895432"/>
          <a:ext cx="889000" cy="9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116503</xdr:rowOff>
    </xdr:from>
    <xdr:to>
      <xdr:col>4</xdr:col>
      <xdr:colOff>206375</xdr:colOff>
      <xdr:row>97</xdr:row>
      <xdr:rowOff>46653</xdr:rowOff>
    </xdr:to>
    <xdr:sp macro="" textlink="">
      <xdr:nvSpPr>
        <xdr:cNvPr id="241" name="フローチャート : 判断 240"/>
        <xdr:cNvSpPr/>
      </xdr:nvSpPr>
      <xdr:spPr>
        <a:xfrm>
          <a:off x="2857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63180</xdr:rowOff>
    </xdr:from>
    <xdr:ext cx="534377" cy="259045"/>
    <xdr:sp macro="" textlink="">
      <xdr:nvSpPr>
        <xdr:cNvPr id="242" name="テキスト ボックス 241"/>
        <xdr:cNvSpPr txBox="1"/>
      </xdr:nvSpPr>
      <xdr:spPr>
        <a:xfrm>
          <a:off x="2641111" y="163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19704</xdr:rowOff>
    </xdr:from>
    <xdr:to>
      <xdr:col>2</xdr:col>
      <xdr:colOff>638175</xdr:colOff>
      <xdr:row>99</xdr:row>
      <xdr:rowOff>40450</xdr:rowOff>
    </xdr:to>
    <xdr:cxnSp macro="">
      <xdr:nvCxnSpPr>
        <xdr:cNvPr id="243" name="直線コネクタ 242"/>
        <xdr:cNvCxnSpPr/>
      </xdr:nvCxnSpPr>
      <xdr:spPr>
        <a:xfrm flipV="1">
          <a:off x="1130300" y="16993254"/>
          <a:ext cx="889000" cy="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53391</xdr:rowOff>
    </xdr:from>
    <xdr:to>
      <xdr:col>3</xdr:col>
      <xdr:colOff>3175</xdr:colOff>
      <xdr:row>97</xdr:row>
      <xdr:rowOff>154991</xdr:rowOff>
    </xdr:to>
    <xdr:sp macro="" textlink="">
      <xdr:nvSpPr>
        <xdr:cNvPr id="244" name="フローチャート : 判断 243"/>
        <xdr:cNvSpPr/>
      </xdr:nvSpPr>
      <xdr:spPr>
        <a:xfrm>
          <a:off x="1968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68</xdr:rowOff>
    </xdr:from>
    <xdr:ext cx="534377" cy="259045"/>
    <xdr:sp macro="" textlink="">
      <xdr:nvSpPr>
        <xdr:cNvPr id="245" name="テキスト ボックス 244"/>
        <xdr:cNvSpPr txBox="1"/>
      </xdr:nvSpPr>
      <xdr:spPr>
        <a:xfrm>
          <a:off x="1752111" y="164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89072</xdr:rowOff>
    </xdr:from>
    <xdr:to>
      <xdr:col>1</xdr:col>
      <xdr:colOff>485775</xdr:colOff>
      <xdr:row>98</xdr:row>
      <xdr:rowOff>19222</xdr:rowOff>
    </xdr:to>
    <xdr:sp macro="" textlink="">
      <xdr:nvSpPr>
        <xdr:cNvPr id="246" name="フローチャート : 判断 245"/>
        <xdr:cNvSpPr/>
      </xdr:nvSpPr>
      <xdr:spPr>
        <a:xfrm>
          <a:off x="1079500" y="1671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35749</xdr:rowOff>
    </xdr:from>
    <xdr:ext cx="534377" cy="259045"/>
    <xdr:sp macro="" textlink="">
      <xdr:nvSpPr>
        <xdr:cNvPr id="247" name="テキスト ボックス 246"/>
        <xdr:cNvSpPr txBox="1"/>
      </xdr:nvSpPr>
      <xdr:spPr>
        <a:xfrm>
          <a:off x="863111" y="164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150946</xdr:rowOff>
    </xdr:from>
    <xdr:to>
      <xdr:col>6</xdr:col>
      <xdr:colOff>561975</xdr:colOff>
      <xdr:row>98</xdr:row>
      <xdr:rowOff>81096</xdr:rowOff>
    </xdr:to>
    <xdr:sp macro="" textlink="">
      <xdr:nvSpPr>
        <xdr:cNvPr id="253" name="円/楕円 252"/>
        <xdr:cNvSpPr/>
      </xdr:nvSpPr>
      <xdr:spPr>
        <a:xfrm>
          <a:off x="4584700" y="1678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129373</xdr:rowOff>
    </xdr:from>
    <xdr:ext cx="534377" cy="259045"/>
    <xdr:sp macro="" textlink="">
      <xdr:nvSpPr>
        <xdr:cNvPr id="254" name="扶助費該当値テキスト"/>
        <xdr:cNvSpPr txBox="1"/>
      </xdr:nvSpPr>
      <xdr:spPr>
        <a:xfrm>
          <a:off x="4686300" y="1676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49,743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60820</xdr:rowOff>
    </xdr:from>
    <xdr:to>
      <xdr:col>5</xdr:col>
      <xdr:colOff>409575</xdr:colOff>
      <xdr:row>98</xdr:row>
      <xdr:rowOff>162420</xdr:rowOff>
    </xdr:to>
    <xdr:sp macro="" textlink="">
      <xdr:nvSpPr>
        <xdr:cNvPr id="255" name="円/楕円 254"/>
        <xdr:cNvSpPr/>
      </xdr:nvSpPr>
      <xdr:spPr>
        <a:xfrm>
          <a:off x="3746500" y="168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153547</xdr:rowOff>
    </xdr:from>
    <xdr:ext cx="534377" cy="259045"/>
    <xdr:sp macro="" textlink="">
      <xdr:nvSpPr>
        <xdr:cNvPr id="256" name="テキスト ボックス 255"/>
        <xdr:cNvSpPr txBox="1"/>
      </xdr:nvSpPr>
      <xdr:spPr>
        <a:xfrm>
          <a:off x="3530111" y="1695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45,474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42532</xdr:rowOff>
    </xdr:from>
    <xdr:to>
      <xdr:col>4</xdr:col>
      <xdr:colOff>206375</xdr:colOff>
      <xdr:row>98</xdr:row>
      <xdr:rowOff>144132</xdr:rowOff>
    </xdr:to>
    <xdr:sp macro="" textlink="">
      <xdr:nvSpPr>
        <xdr:cNvPr id="257" name="円/楕円 256"/>
        <xdr:cNvSpPr/>
      </xdr:nvSpPr>
      <xdr:spPr>
        <a:xfrm>
          <a:off x="2857500" y="1684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135259</xdr:rowOff>
    </xdr:from>
    <xdr:ext cx="534377" cy="259045"/>
    <xdr:sp macro="" textlink="">
      <xdr:nvSpPr>
        <xdr:cNvPr id="258" name="テキスト ボックス 257"/>
        <xdr:cNvSpPr txBox="1"/>
      </xdr:nvSpPr>
      <xdr:spPr>
        <a:xfrm>
          <a:off x="2641111" y="1693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140354</xdr:rowOff>
    </xdr:from>
    <xdr:to>
      <xdr:col>3</xdr:col>
      <xdr:colOff>3175</xdr:colOff>
      <xdr:row>99</xdr:row>
      <xdr:rowOff>70504</xdr:rowOff>
    </xdr:to>
    <xdr:sp macro="" textlink="">
      <xdr:nvSpPr>
        <xdr:cNvPr id="259" name="円/楕円 258"/>
        <xdr:cNvSpPr/>
      </xdr:nvSpPr>
      <xdr:spPr>
        <a:xfrm>
          <a:off x="1968500" y="1694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61631</xdr:rowOff>
    </xdr:from>
    <xdr:ext cx="534377" cy="259045"/>
    <xdr:sp macro="" textlink="">
      <xdr:nvSpPr>
        <xdr:cNvPr id="260" name="テキスト ボックス 259"/>
        <xdr:cNvSpPr txBox="1"/>
      </xdr:nvSpPr>
      <xdr:spPr>
        <a:xfrm>
          <a:off x="1752111" y="1703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161100</xdr:rowOff>
    </xdr:from>
    <xdr:to>
      <xdr:col>1</xdr:col>
      <xdr:colOff>485775</xdr:colOff>
      <xdr:row>99</xdr:row>
      <xdr:rowOff>91250</xdr:rowOff>
    </xdr:to>
    <xdr:sp macro="" textlink="">
      <xdr:nvSpPr>
        <xdr:cNvPr id="261" name="円/楕円 260"/>
        <xdr:cNvSpPr/>
      </xdr:nvSpPr>
      <xdr:spPr>
        <a:xfrm>
          <a:off x="1079500" y="169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82377</xdr:rowOff>
    </xdr:from>
    <xdr:ext cx="534377" cy="259045"/>
    <xdr:sp macro="" textlink="">
      <xdr:nvSpPr>
        <xdr:cNvPr id="262" name="テキスト ボックス 261"/>
        <xdr:cNvSpPr txBox="1"/>
      </xdr:nvSpPr>
      <xdr:spPr>
        <a:xfrm>
          <a:off x="863111" y="1705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115729</xdr:rowOff>
    </xdr:from>
    <xdr:to>
      <xdr:col>15</xdr:col>
      <xdr:colOff>180975</xdr:colOff>
      <xdr:row>36</xdr:row>
      <xdr:rowOff>130835</xdr:rowOff>
    </xdr:to>
    <xdr:cxnSp macro="">
      <xdr:nvCxnSpPr>
        <xdr:cNvPr id="289" name="直線コネクタ 288"/>
        <xdr:cNvCxnSpPr/>
      </xdr:nvCxnSpPr>
      <xdr:spPr>
        <a:xfrm>
          <a:off x="9639300" y="6287929"/>
          <a:ext cx="838200" cy="1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90124</xdr:rowOff>
    </xdr:from>
    <xdr:ext cx="534377" cy="259045"/>
    <xdr:sp macro="" textlink="">
      <xdr:nvSpPr>
        <xdr:cNvPr id="290" name="補助費等平均値テキスト"/>
        <xdr:cNvSpPr txBox="1"/>
      </xdr:nvSpPr>
      <xdr:spPr>
        <a:xfrm>
          <a:off x="10528300" y="609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115729</xdr:rowOff>
    </xdr:from>
    <xdr:to>
      <xdr:col>14</xdr:col>
      <xdr:colOff>28575</xdr:colOff>
      <xdr:row>36</xdr:row>
      <xdr:rowOff>141881</xdr:rowOff>
    </xdr:to>
    <xdr:cxnSp macro="">
      <xdr:nvCxnSpPr>
        <xdr:cNvPr id="292" name="直線コネクタ 291"/>
        <xdr:cNvCxnSpPr/>
      </xdr:nvCxnSpPr>
      <xdr:spPr>
        <a:xfrm flipV="1">
          <a:off x="8750300" y="6287929"/>
          <a:ext cx="8890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166905</xdr:rowOff>
    </xdr:from>
    <xdr:ext cx="534377" cy="259045"/>
    <xdr:sp macro="" textlink="">
      <xdr:nvSpPr>
        <xdr:cNvPr id="294" name="テキスト ボックス 293"/>
        <xdr:cNvSpPr txBox="1"/>
      </xdr:nvSpPr>
      <xdr:spPr>
        <a:xfrm>
          <a:off x="9372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136934</xdr:rowOff>
    </xdr:from>
    <xdr:to>
      <xdr:col>12</xdr:col>
      <xdr:colOff>511175</xdr:colOff>
      <xdr:row>36</xdr:row>
      <xdr:rowOff>141881</xdr:rowOff>
    </xdr:to>
    <xdr:cxnSp macro="">
      <xdr:nvCxnSpPr>
        <xdr:cNvPr id="295" name="直線コネクタ 294"/>
        <xdr:cNvCxnSpPr/>
      </xdr:nvCxnSpPr>
      <xdr:spPr>
        <a:xfrm>
          <a:off x="7861300" y="6309134"/>
          <a:ext cx="8890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106731</xdr:rowOff>
    </xdr:from>
    <xdr:to>
      <xdr:col>12</xdr:col>
      <xdr:colOff>561975</xdr:colOff>
      <xdr:row>37</xdr:row>
      <xdr:rowOff>36881</xdr:rowOff>
    </xdr:to>
    <xdr:sp macro="" textlink="">
      <xdr:nvSpPr>
        <xdr:cNvPr id="296" name="フローチャート : 判断 295"/>
        <xdr:cNvSpPr/>
      </xdr:nvSpPr>
      <xdr:spPr>
        <a:xfrm>
          <a:off x="8699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28008</xdr:rowOff>
    </xdr:from>
    <xdr:ext cx="534377" cy="259045"/>
    <xdr:sp macro="" textlink="">
      <xdr:nvSpPr>
        <xdr:cNvPr id="297" name="テキスト ボックス 296"/>
        <xdr:cNvSpPr txBox="1"/>
      </xdr:nvSpPr>
      <xdr:spPr>
        <a:xfrm>
          <a:off x="8483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16910</xdr:rowOff>
    </xdr:from>
    <xdr:to>
      <xdr:col>11</xdr:col>
      <xdr:colOff>307975</xdr:colOff>
      <xdr:row>36</xdr:row>
      <xdr:rowOff>136934</xdr:rowOff>
    </xdr:to>
    <xdr:cxnSp macro="">
      <xdr:nvCxnSpPr>
        <xdr:cNvPr id="298" name="直線コネクタ 297"/>
        <xdr:cNvCxnSpPr/>
      </xdr:nvCxnSpPr>
      <xdr:spPr>
        <a:xfrm>
          <a:off x="6972300" y="6189110"/>
          <a:ext cx="889000" cy="12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115372</xdr:rowOff>
    </xdr:from>
    <xdr:to>
      <xdr:col>11</xdr:col>
      <xdr:colOff>358775</xdr:colOff>
      <xdr:row>37</xdr:row>
      <xdr:rowOff>45522</xdr:rowOff>
    </xdr:to>
    <xdr:sp macro="" textlink="">
      <xdr:nvSpPr>
        <xdr:cNvPr id="299" name="フローチャート : 判断 298"/>
        <xdr:cNvSpPr/>
      </xdr:nvSpPr>
      <xdr:spPr>
        <a:xfrm>
          <a:off x="7810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36649</xdr:rowOff>
    </xdr:from>
    <xdr:ext cx="534377" cy="259045"/>
    <xdr:sp macro="" textlink="">
      <xdr:nvSpPr>
        <xdr:cNvPr id="300" name="テキスト ボックス 299"/>
        <xdr:cNvSpPr txBox="1"/>
      </xdr:nvSpPr>
      <xdr:spPr>
        <a:xfrm>
          <a:off x="7594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138488</xdr:rowOff>
    </xdr:from>
    <xdr:to>
      <xdr:col>10</xdr:col>
      <xdr:colOff>155575</xdr:colOff>
      <xdr:row>37</xdr:row>
      <xdr:rowOff>68638</xdr:rowOff>
    </xdr:to>
    <xdr:sp macro="" textlink="">
      <xdr:nvSpPr>
        <xdr:cNvPr id="301" name="フローチャート : 判断 300"/>
        <xdr:cNvSpPr/>
      </xdr:nvSpPr>
      <xdr:spPr>
        <a:xfrm>
          <a:off x="6921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59765</xdr:rowOff>
    </xdr:from>
    <xdr:ext cx="534377" cy="259045"/>
    <xdr:sp macro="" textlink="">
      <xdr:nvSpPr>
        <xdr:cNvPr id="302" name="テキスト ボックス 301"/>
        <xdr:cNvSpPr txBox="1"/>
      </xdr:nvSpPr>
      <xdr:spPr>
        <a:xfrm>
          <a:off x="6705111" y="64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80035</xdr:rowOff>
    </xdr:from>
    <xdr:to>
      <xdr:col>15</xdr:col>
      <xdr:colOff>231775</xdr:colOff>
      <xdr:row>37</xdr:row>
      <xdr:rowOff>10185</xdr:rowOff>
    </xdr:to>
    <xdr:sp macro="" textlink="">
      <xdr:nvSpPr>
        <xdr:cNvPr id="308" name="円/楕円 307"/>
        <xdr:cNvSpPr/>
      </xdr:nvSpPr>
      <xdr:spPr>
        <a:xfrm>
          <a:off x="10426700" y="625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58462</xdr:rowOff>
    </xdr:from>
    <xdr:ext cx="534377" cy="259045"/>
    <xdr:sp macro="" textlink="">
      <xdr:nvSpPr>
        <xdr:cNvPr id="309" name="補助費等該当値テキスト"/>
        <xdr:cNvSpPr txBox="1"/>
      </xdr:nvSpPr>
      <xdr:spPr>
        <a:xfrm>
          <a:off x="10528300" y="623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76,939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64929</xdr:rowOff>
    </xdr:from>
    <xdr:to>
      <xdr:col>14</xdr:col>
      <xdr:colOff>79375</xdr:colOff>
      <xdr:row>36</xdr:row>
      <xdr:rowOff>166529</xdr:rowOff>
    </xdr:to>
    <xdr:sp macro="" textlink="">
      <xdr:nvSpPr>
        <xdr:cNvPr id="310" name="円/楕円 309"/>
        <xdr:cNvSpPr/>
      </xdr:nvSpPr>
      <xdr:spPr>
        <a:xfrm>
          <a:off x="9588500" y="62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11606</xdr:rowOff>
    </xdr:from>
    <xdr:ext cx="534377" cy="259045"/>
    <xdr:sp macro="" textlink="">
      <xdr:nvSpPr>
        <xdr:cNvPr id="311" name="テキスト ボックス 310"/>
        <xdr:cNvSpPr txBox="1"/>
      </xdr:nvSpPr>
      <xdr:spPr>
        <a:xfrm>
          <a:off x="9372111" y="601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80,243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91081</xdr:rowOff>
    </xdr:from>
    <xdr:to>
      <xdr:col>12</xdr:col>
      <xdr:colOff>561975</xdr:colOff>
      <xdr:row>37</xdr:row>
      <xdr:rowOff>21231</xdr:rowOff>
    </xdr:to>
    <xdr:sp macro="" textlink="">
      <xdr:nvSpPr>
        <xdr:cNvPr id="312" name="円/楕円 311"/>
        <xdr:cNvSpPr/>
      </xdr:nvSpPr>
      <xdr:spPr>
        <a:xfrm>
          <a:off x="8699500" y="626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37758</xdr:rowOff>
    </xdr:from>
    <xdr:ext cx="534377" cy="259045"/>
    <xdr:sp macro="" textlink="">
      <xdr:nvSpPr>
        <xdr:cNvPr id="313" name="テキスト ボックス 312"/>
        <xdr:cNvSpPr txBox="1"/>
      </xdr:nvSpPr>
      <xdr:spPr>
        <a:xfrm>
          <a:off x="8483111" y="603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74,523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86134</xdr:rowOff>
    </xdr:from>
    <xdr:to>
      <xdr:col>11</xdr:col>
      <xdr:colOff>358775</xdr:colOff>
      <xdr:row>37</xdr:row>
      <xdr:rowOff>16284</xdr:rowOff>
    </xdr:to>
    <xdr:sp macro="" textlink="">
      <xdr:nvSpPr>
        <xdr:cNvPr id="314" name="円/楕円 313"/>
        <xdr:cNvSpPr/>
      </xdr:nvSpPr>
      <xdr:spPr>
        <a:xfrm>
          <a:off x="7810500" y="625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32811</xdr:rowOff>
    </xdr:from>
    <xdr:ext cx="534377" cy="259045"/>
    <xdr:sp macro="" textlink="">
      <xdr:nvSpPr>
        <xdr:cNvPr id="315" name="テキスト ボックス 314"/>
        <xdr:cNvSpPr txBox="1"/>
      </xdr:nvSpPr>
      <xdr:spPr>
        <a:xfrm>
          <a:off x="7594111" y="603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75,605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137560</xdr:rowOff>
    </xdr:from>
    <xdr:to>
      <xdr:col>10</xdr:col>
      <xdr:colOff>155575</xdr:colOff>
      <xdr:row>36</xdr:row>
      <xdr:rowOff>67710</xdr:rowOff>
    </xdr:to>
    <xdr:sp macro="" textlink="">
      <xdr:nvSpPr>
        <xdr:cNvPr id="316" name="円/楕円 315"/>
        <xdr:cNvSpPr/>
      </xdr:nvSpPr>
      <xdr:spPr>
        <a:xfrm>
          <a:off x="6921500" y="613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84237</xdr:rowOff>
    </xdr:from>
    <xdr:ext cx="599010" cy="259045"/>
    <xdr:sp macro="" textlink="">
      <xdr:nvSpPr>
        <xdr:cNvPr id="317" name="テキスト ボックス 316"/>
        <xdr:cNvSpPr txBox="1"/>
      </xdr:nvSpPr>
      <xdr:spPr>
        <a:xfrm>
          <a:off x="6672794" y="5913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70231</xdr:rowOff>
    </xdr:from>
    <xdr:to>
      <xdr:col>15</xdr:col>
      <xdr:colOff>180975</xdr:colOff>
      <xdr:row>58</xdr:row>
      <xdr:rowOff>78501</xdr:rowOff>
    </xdr:to>
    <xdr:cxnSp macro="">
      <xdr:nvCxnSpPr>
        <xdr:cNvPr id="346" name="直線コネクタ 345"/>
        <xdr:cNvCxnSpPr/>
      </xdr:nvCxnSpPr>
      <xdr:spPr>
        <a:xfrm flipV="1">
          <a:off x="9639300" y="10014331"/>
          <a:ext cx="838200" cy="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83403</xdr:rowOff>
    </xdr:from>
    <xdr:ext cx="534377" cy="259045"/>
    <xdr:sp macro="" textlink="">
      <xdr:nvSpPr>
        <xdr:cNvPr id="347" name="普通建設事業費平均値テキスト"/>
        <xdr:cNvSpPr txBox="1"/>
      </xdr:nvSpPr>
      <xdr:spPr>
        <a:xfrm>
          <a:off x="10528300" y="10027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116204</xdr:rowOff>
    </xdr:from>
    <xdr:to>
      <xdr:col>14</xdr:col>
      <xdr:colOff>28575</xdr:colOff>
      <xdr:row>58</xdr:row>
      <xdr:rowOff>78501</xdr:rowOff>
    </xdr:to>
    <xdr:cxnSp macro="">
      <xdr:nvCxnSpPr>
        <xdr:cNvPr id="349" name="直線コネクタ 348"/>
        <xdr:cNvCxnSpPr/>
      </xdr:nvCxnSpPr>
      <xdr:spPr>
        <a:xfrm>
          <a:off x="8750300" y="9888854"/>
          <a:ext cx="889000" cy="13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5535</xdr:rowOff>
    </xdr:from>
    <xdr:ext cx="599010" cy="259045"/>
    <xdr:sp macro="" textlink="">
      <xdr:nvSpPr>
        <xdr:cNvPr id="351" name="テキスト ボックス 350"/>
        <xdr:cNvSpPr txBox="1"/>
      </xdr:nvSpPr>
      <xdr:spPr>
        <a:xfrm>
          <a:off x="9339794" y="1012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116204</xdr:rowOff>
    </xdr:from>
    <xdr:to>
      <xdr:col>12</xdr:col>
      <xdr:colOff>511175</xdr:colOff>
      <xdr:row>58</xdr:row>
      <xdr:rowOff>35949</xdr:rowOff>
    </xdr:to>
    <xdr:cxnSp macro="">
      <xdr:nvCxnSpPr>
        <xdr:cNvPr id="352" name="直線コネクタ 351"/>
        <xdr:cNvCxnSpPr/>
      </xdr:nvCxnSpPr>
      <xdr:spPr>
        <a:xfrm flipV="1">
          <a:off x="7861300" y="9888854"/>
          <a:ext cx="889000" cy="9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95121</xdr:rowOff>
    </xdr:from>
    <xdr:to>
      <xdr:col>12</xdr:col>
      <xdr:colOff>561975</xdr:colOff>
      <xdr:row>59</xdr:row>
      <xdr:rowOff>25271</xdr:rowOff>
    </xdr:to>
    <xdr:sp macro="" textlink="">
      <xdr:nvSpPr>
        <xdr:cNvPr id="353" name="フローチャート : 判断 352"/>
        <xdr:cNvSpPr/>
      </xdr:nvSpPr>
      <xdr:spPr>
        <a:xfrm>
          <a:off x="8699500" y="1003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16398</xdr:rowOff>
    </xdr:from>
    <xdr:ext cx="534377" cy="259045"/>
    <xdr:sp macro="" textlink="">
      <xdr:nvSpPr>
        <xdr:cNvPr id="354" name="テキスト ボックス 353"/>
        <xdr:cNvSpPr txBox="1"/>
      </xdr:nvSpPr>
      <xdr:spPr>
        <a:xfrm>
          <a:off x="8483111" y="1013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35949</xdr:rowOff>
    </xdr:from>
    <xdr:to>
      <xdr:col>11</xdr:col>
      <xdr:colOff>307975</xdr:colOff>
      <xdr:row>58</xdr:row>
      <xdr:rowOff>106112</xdr:rowOff>
    </xdr:to>
    <xdr:cxnSp macro="">
      <xdr:nvCxnSpPr>
        <xdr:cNvPr id="355" name="直線コネクタ 354"/>
        <xdr:cNvCxnSpPr/>
      </xdr:nvCxnSpPr>
      <xdr:spPr>
        <a:xfrm flipV="1">
          <a:off x="6972300" y="9980049"/>
          <a:ext cx="889000" cy="7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102046</xdr:rowOff>
    </xdr:from>
    <xdr:to>
      <xdr:col>11</xdr:col>
      <xdr:colOff>358775</xdr:colOff>
      <xdr:row>59</xdr:row>
      <xdr:rowOff>32196</xdr:rowOff>
    </xdr:to>
    <xdr:sp macro="" textlink="">
      <xdr:nvSpPr>
        <xdr:cNvPr id="356" name="フローチャート : 判断 355"/>
        <xdr:cNvSpPr/>
      </xdr:nvSpPr>
      <xdr:spPr>
        <a:xfrm>
          <a:off x="7810500" y="1004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23323</xdr:rowOff>
    </xdr:from>
    <xdr:ext cx="534377" cy="259045"/>
    <xdr:sp macro="" textlink="">
      <xdr:nvSpPr>
        <xdr:cNvPr id="357" name="テキスト ボックス 356"/>
        <xdr:cNvSpPr txBox="1"/>
      </xdr:nvSpPr>
      <xdr:spPr>
        <a:xfrm>
          <a:off x="7594111" y="1013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114430</xdr:rowOff>
    </xdr:from>
    <xdr:to>
      <xdr:col>10</xdr:col>
      <xdr:colOff>155575</xdr:colOff>
      <xdr:row>59</xdr:row>
      <xdr:rowOff>44580</xdr:rowOff>
    </xdr:to>
    <xdr:sp macro="" textlink="">
      <xdr:nvSpPr>
        <xdr:cNvPr id="358" name="フローチャート : 判断 357"/>
        <xdr:cNvSpPr/>
      </xdr:nvSpPr>
      <xdr:spPr>
        <a:xfrm>
          <a:off x="6921500" y="1005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35707</xdr:rowOff>
    </xdr:from>
    <xdr:ext cx="534377" cy="259045"/>
    <xdr:sp macro="" textlink="">
      <xdr:nvSpPr>
        <xdr:cNvPr id="359" name="テキスト ボックス 358"/>
        <xdr:cNvSpPr txBox="1"/>
      </xdr:nvSpPr>
      <xdr:spPr>
        <a:xfrm>
          <a:off x="6705111" y="1015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19431</xdr:rowOff>
    </xdr:from>
    <xdr:to>
      <xdr:col>15</xdr:col>
      <xdr:colOff>231775</xdr:colOff>
      <xdr:row>58</xdr:row>
      <xdr:rowOff>121031</xdr:rowOff>
    </xdr:to>
    <xdr:sp macro="" textlink="">
      <xdr:nvSpPr>
        <xdr:cNvPr id="365" name="円/楕円 364"/>
        <xdr:cNvSpPr/>
      </xdr:nvSpPr>
      <xdr:spPr>
        <a:xfrm>
          <a:off x="10426700" y="996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42308</xdr:rowOff>
    </xdr:from>
    <xdr:ext cx="599010" cy="259045"/>
    <xdr:sp macro="" textlink="">
      <xdr:nvSpPr>
        <xdr:cNvPr id="366" name="普通建設事業費該当値テキスト"/>
        <xdr:cNvSpPr txBox="1"/>
      </xdr:nvSpPr>
      <xdr:spPr>
        <a:xfrm>
          <a:off x="10528300" y="981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191,167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27701</xdr:rowOff>
    </xdr:from>
    <xdr:to>
      <xdr:col>14</xdr:col>
      <xdr:colOff>79375</xdr:colOff>
      <xdr:row>58</xdr:row>
      <xdr:rowOff>129301</xdr:rowOff>
    </xdr:to>
    <xdr:sp macro="" textlink="">
      <xdr:nvSpPr>
        <xdr:cNvPr id="367" name="円/楕円 366"/>
        <xdr:cNvSpPr/>
      </xdr:nvSpPr>
      <xdr:spPr>
        <a:xfrm>
          <a:off x="9588500" y="997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145828</xdr:rowOff>
    </xdr:from>
    <xdr:ext cx="599010" cy="259045"/>
    <xdr:sp macro="" textlink="">
      <xdr:nvSpPr>
        <xdr:cNvPr id="368" name="テキスト ボックス 367"/>
        <xdr:cNvSpPr txBox="1"/>
      </xdr:nvSpPr>
      <xdr:spPr>
        <a:xfrm>
          <a:off x="9339794" y="9747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180,314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65404</xdr:rowOff>
    </xdr:from>
    <xdr:to>
      <xdr:col>12</xdr:col>
      <xdr:colOff>561975</xdr:colOff>
      <xdr:row>57</xdr:row>
      <xdr:rowOff>167004</xdr:rowOff>
    </xdr:to>
    <xdr:sp macro="" textlink="">
      <xdr:nvSpPr>
        <xdr:cNvPr id="369" name="円/楕円 368"/>
        <xdr:cNvSpPr/>
      </xdr:nvSpPr>
      <xdr:spPr>
        <a:xfrm>
          <a:off x="8699500" y="98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12081</xdr:rowOff>
    </xdr:from>
    <xdr:ext cx="599010" cy="259045"/>
    <xdr:sp macro="" textlink="">
      <xdr:nvSpPr>
        <xdr:cNvPr id="370" name="テキスト ボックス 369"/>
        <xdr:cNvSpPr txBox="1"/>
      </xdr:nvSpPr>
      <xdr:spPr>
        <a:xfrm>
          <a:off x="8450794" y="961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355,835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156599</xdr:rowOff>
    </xdr:from>
    <xdr:to>
      <xdr:col>11</xdr:col>
      <xdr:colOff>358775</xdr:colOff>
      <xdr:row>58</xdr:row>
      <xdr:rowOff>86749</xdr:rowOff>
    </xdr:to>
    <xdr:sp macro="" textlink="">
      <xdr:nvSpPr>
        <xdr:cNvPr id="371" name="円/楕円 370"/>
        <xdr:cNvSpPr/>
      </xdr:nvSpPr>
      <xdr:spPr>
        <a:xfrm>
          <a:off x="7810500" y="992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103276</xdr:rowOff>
    </xdr:from>
    <xdr:ext cx="599010" cy="259045"/>
    <xdr:sp macro="" textlink="">
      <xdr:nvSpPr>
        <xdr:cNvPr id="372" name="テキスト ボックス 371"/>
        <xdr:cNvSpPr txBox="1"/>
      </xdr:nvSpPr>
      <xdr:spPr>
        <a:xfrm>
          <a:off x="7561794" y="9704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236,156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55312</xdr:rowOff>
    </xdr:from>
    <xdr:to>
      <xdr:col>10</xdr:col>
      <xdr:colOff>155575</xdr:colOff>
      <xdr:row>58</xdr:row>
      <xdr:rowOff>156912</xdr:rowOff>
    </xdr:to>
    <xdr:sp macro="" textlink="">
      <xdr:nvSpPr>
        <xdr:cNvPr id="373" name="円/楕円 372"/>
        <xdr:cNvSpPr/>
      </xdr:nvSpPr>
      <xdr:spPr>
        <a:xfrm>
          <a:off x="6921500" y="999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1989</xdr:rowOff>
    </xdr:from>
    <xdr:ext cx="599010" cy="259045"/>
    <xdr:sp macro="" textlink="">
      <xdr:nvSpPr>
        <xdr:cNvPr id="374" name="テキスト ボックス 373"/>
        <xdr:cNvSpPr txBox="1"/>
      </xdr:nvSpPr>
      <xdr:spPr>
        <a:xfrm>
          <a:off x="6672794" y="977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110629</xdr:rowOff>
    </xdr:from>
    <xdr:to>
      <xdr:col>15</xdr:col>
      <xdr:colOff>180975</xdr:colOff>
      <xdr:row>79</xdr:row>
      <xdr:rowOff>3456</xdr:rowOff>
    </xdr:to>
    <xdr:cxnSp macro="">
      <xdr:nvCxnSpPr>
        <xdr:cNvPr id="403" name="直線コネクタ 402"/>
        <xdr:cNvCxnSpPr/>
      </xdr:nvCxnSpPr>
      <xdr:spPr>
        <a:xfrm>
          <a:off x="9639300" y="13483729"/>
          <a:ext cx="838200" cy="6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124198</xdr:rowOff>
    </xdr:from>
    <xdr:ext cx="534377" cy="259045"/>
    <xdr:sp macro="" textlink="">
      <xdr:nvSpPr>
        <xdr:cNvPr id="404" name="普通建設事業費 （ うち新規整備　）平均値テキスト"/>
        <xdr:cNvSpPr txBox="1"/>
      </xdr:nvSpPr>
      <xdr:spPr>
        <a:xfrm>
          <a:off x="10528300" y="13497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128625</xdr:rowOff>
    </xdr:from>
    <xdr:to>
      <xdr:col>14</xdr:col>
      <xdr:colOff>28575</xdr:colOff>
      <xdr:row>78</xdr:row>
      <xdr:rowOff>110629</xdr:rowOff>
    </xdr:to>
    <xdr:cxnSp macro="">
      <xdr:nvCxnSpPr>
        <xdr:cNvPr id="406" name="直線コネクタ 405"/>
        <xdr:cNvCxnSpPr/>
      </xdr:nvCxnSpPr>
      <xdr:spPr>
        <a:xfrm>
          <a:off x="8750300" y="13330275"/>
          <a:ext cx="889000" cy="15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40045</xdr:rowOff>
    </xdr:from>
    <xdr:ext cx="534377" cy="259045"/>
    <xdr:sp macro="" textlink="">
      <xdr:nvSpPr>
        <xdr:cNvPr id="408" name="テキスト ボックス 407"/>
        <xdr:cNvSpPr txBox="1"/>
      </xdr:nvSpPr>
      <xdr:spPr>
        <a:xfrm>
          <a:off x="9372111" y="1358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135962</xdr:rowOff>
    </xdr:from>
    <xdr:to>
      <xdr:col>12</xdr:col>
      <xdr:colOff>561975</xdr:colOff>
      <xdr:row>79</xdr:row>
      <xdr:rowOff>66112</xdr:rowOff>
    </xdr:to>
    <xdr:sp macro="" textlink="">
      <xdr:nvSpPr>
        <xdr:cNvPr id="409" name="フローチャート : 判断 408"/>
        <xdr:cNvSpPr/>
      </xdr:nvSpPr>
      <xdr:spPr>
        <a:xfrm>
          <a:off x="8699500" y="1350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57239</xdr:rowOff>
    </xdr:from>
    <xdr:ext cx="534377" cy="259045"/>
    <xdr:sp macro="" textlink="">
      <xdr:nvSpPr>
        <xdr:cNvPr id="410" name="テキスト ボックス 409"/>
        <xdr:cNvSpPr txBox="1"/>
      </xdr:nvSpPr>
      <xdr:spPr>
        <a:xfrm>
          <a:off x="8483111" y="1360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124106</xdr:rowOff>
    </xdr:from>
    <xdr:to>
      <xdr:col>15</xdr:col>
      <xdr:colOff>231775</xdr:colOff>
      <xdr:row>79</xdr:row>
      <xdr:rowOff>54256</xdr:rowOff>
    </xdr:to>
    <xdr:sp macro="" textlink="">
      <xdr:nvSpPr>
        <xdr:cNvPr id="416" name="円/楕円 415"/>
        <xdr:cNvSpPr/>
      </xdr:nvSpPr>
      <xdr:spPr>
        <a:xfrm>
          <a:off x="10426700" y="1349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83483</xdr:rowOff>
    </xdr:from>
    <xdr:ext cx="534377" cy="259045"/>
    <xdr:sp macro="" textlink="">
      <xdr:nvSpPr>
        <xdr:cNvPr id="417" name="普通建設事業費 （ うち新規整備　）該当値テキスト"/>
        <xdr:cNvSpPr txBox="1"/>
      </xdr:nvSpPr>
      <xdr:spPr>
        <a:xfrm>
          <a:off x="10528300" y="132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53,798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59829</xdr:rowOff>
    </xdr:from>
    <xdr:to>
      <xdr:col>14</xdr:col>
      <xdr:colOff>79375</xdr:colOff>
      <xdr:row>78</xdr:row>
      <xdr:rowOff>161429</xdr:rowOff>
    </xdr:to>
    <xdr:sp macro="" textlink="">
      <xdr:nvSpPr>
        <xdr:cNvPr id="418" name="円/楕円 417"/>
        <xdr:cNvSpPr/>
      </xdr:nvSpPr>
      <xdr:spPr>
        <a:xfrm>
          <a:off x="9588500" y="1343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77</xdr:row>
      <xdr:rowOff>6506</xdr:rowOff>
    </xdr:from>
    <xdr:ext cx="599010" cy="259045"/>
    <xdr:sp macro="" textlink="">
      <xdr:nvSpPr>
        <xdr:cNvPr id="419" name="テキスト ボックス 418"/>
        <xdr:cNvSpPr txBox="1"/>
      </xdr:nvSpPr>
      <xdr:spPr>
        <a:xfrm>
          <a:off x="9339794" y="1320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138,151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77825</xdr:rowOff>
    </xdr:from>
    <xdr:to>
      <xdr:col>12</xdr:col>
      <xdr:colOff>561975</xdr:colOff>
      <xdr:row>78</xdr:row>
      <xdr:rowOff>7975</xdr:rowOff>
    </xdr:to>
    <xdr:sp macro="" textlink="">
      <xdr:nvSpPr>
        <xdr:cNvPr id="420" name="円/楕円 419"/>
        <xdr:cNvSpPr/>
      </xdr:nvSpPr>
      <xdr:spPr>
        <a:xfrm>
          <a:off x="8699500" y="132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24502</xdr:rowOff>
    </xdr:from>
    <xdr:ext cx="599010" cy="259045"/>
    <xdr:sp macro="" textlink="">
      <xdr:nvSpPr>
        <xdr:cNvPr id="421" name="テキスト ボックス 420"/>
        <xdr:cNvSpPr txBox="1"/>
      </xdr:nvSpPr>
      <xdr:spPr>
        <a:xfrm>
          <a:off x="8450794" y="13054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339,535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108610</xdr:rowOff>
    </xdr:from>
    <xdr:to>
      <xdr:col>15</xdr:col>
      <xdr:colOff>180975</xdr:colOff>
      <xdr:row>98</xdr:row>
      <xdr:rowOff>23371</xdr:rowOff>
    </xdr:to>
    <xdr:cxnSp macro="">
      <xdr:nvCxnSpPr>
        <xdr:cNvPr id="448" name="直線コネクタ 447"/>
        <xdr:cNvCxnSpPr/>
      </xdr:nvCxnSpPr>
      <xdr:spPr>
        <a:xfrm flipV="1">
          <a:off x="9639300" y="16396360"/>
          <a:ext cx="838200" cy="42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37385</xdr:rowOff>
    </xdr:from>
    <xdr:ext cx="534377" cy="259045"/>
    <xdr:sp macro="" textlink="">
      <xdr:nvSpPr>
        <xdr:cNvPr id="449" name="普通建設事業費 （ うち更新整備　）平均値テキスト"/>
        <xdr:cNvSpPr txBox="1"/>
      </xdr:nvSpPr>
      <xdr:spPr>
        <a:xfrm>
          <a:off x="10528300" y="16668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23371</xdr:rowOff>
    </xdr:from>
    <xdr:to>
      <xdr:col>14</xdr:col>
      <xdr:colOff>28575</xdr:colOff>
      <xdr:row>98</xdr:row>
      <xdr:rowOff>93884</xdr:rowOff>
    </xdr:to>
    <xdr:cxnSp macro="">
      <xdr:nvCxnSpPr>
        <xdr:cNvPr id="451" name="直線コネクタ 450"/>
        <xdr:cNvCxnSpPr/>
      </xdr:nvCxnSpPr>
      <xdr:spPr>
        <a:xfrm flipV="1">
          <a:off x="8750300" y="16825471"/>
          <a:ext cx="889000" cy="7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58675</xdr:rowOff>
    </xdr:from>
    <xdr:ext cx="534377" cy="259045"/>
    <xdr:sp macro="" textlink="">
      <xdr:nvSpPr>
        <xdr:cNvPr id="453" name="テキスト ボックス 452"/>
        <xdr:cNvSpPr txBox="1"/>
      </xdr:nvSpPr>
      <xdr:spPr>
        <a:xfrm>
          <a:off x="9372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74837</xdr:rowOff>
    </xdr:from>
    <xdr:to>
      <xdr:col>12</xdr:col>
      <xdr:colOff>561975</xdr:colOff>
      <xdr:row>98</xdr:row>
      <xdr:rowOff>4987</xdr:rowOff>
    </xdr:to>
    <xdr:sp macro="" textlink="">
      <xdr:nvSpPr>
        <xdr:cNvPr id="454" name="フローチャート : 判断 453"/>
        <xdr:cNvSpPr/>
      </xdr:nvSpPr>
      <xdr:spPr>
        <a:xfrm>
          <a:off x="8699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21514</xdr:rowOff>
    </xdr:from>
    <xdr:ext cx="534377" cy="259045"/>
    <xdr:sp macro="" textlink="">
      <xdr:nvSpPr>
        <xdr:cNvPr id="455" name="テキスト ボックス 454"/>
        <xdr:cNvSpPr txBox="1"/>
      </xdr:nvSpPr>
      <xdr:spPr>
        <a:xfrm>
          <a:off x="8483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57810</xdr:rowOff>
    </xdr:from>
    <xdr:to>
      <xdr:col>15</xdr:col>
      <xdr:colOff>231775</xdr:colOff>
      <xdr:row>95</xdr:row>
      <xdr:rowOff>159410</xdr:rowOff>
    </xdr:to>
    <xdr:sp macro="" textlink="">
      <xdr:nvSpPr>
        <xdr:cNvPr id="461" name="円/楕円 460"/>
        <xdr:cNvSpPr/>
      </xdr:nvSpPr>
      <xdr:spPr>
        <a:xfrm>
          <a:off x="10426700" y="1634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80687</xdr:rowOff>
    </xdr:from>
    <xdr:ext cx="599010" cy="259045"/>
    <xdr:sp macro="" textlink="">
      <xdr:nvSpPr>
        <xdr:cNvPr id="462" name="普通建設事業費 （ うち更新整備　）該当値テキスト"/>
        <xdr:cNvSpPr txBox="1"/>
      </xdr:nvSpPr>
      <xdr:spPr>
        <a:xfrm>
          <a:off x="10528300" y="1619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119,300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144021</xdr:rowOff>
    </xdr:from>
    <xdr:to>
      <xdr:col>14</xdr:col>
      <xdr:colOff>79375</xdr:colOff>
      <xdr:row>98</xdr:row>
      <xdr:rowOff>74171</xdr:rowOff>
    </xdr:to>
    <xdr:sp macro="" textlink="">
      <xdr:nvSpPr>
        <xdr:cNvPr id="463" name="円/楕円 462"/>
        <xdr:cNvSpPr/>
      </xdr:nvSpPr>
      <xdr:spPr>
        <a:xfrm>
          <a:off x="9588500" y="1677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65298</xdr:rowOff>
    </xdr:from>
    <xdr:ext cx="534377" cy="259045"/>
    <xdr:sp macro="" textlink="">
      <xdr:nvSpPr>
        <xdr:cNvPr id="464" name="テキスト ボックス 463"/>
        <xdr:cNvSpPr txBox="1"/>
      </xdr:nvSpPr>
      <xdr:spPr>
        <a:xfrm>
          <a:off x="9372111" y="168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25,444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43084</xdr:rowOff>
    </xdr:from>
    <xdr:to>
      <xdr:col>12</xdr:col>
      <xdr:colOff>561975</xdr:colOff>
      <xdr:row>98</xdr:row>
      <xdr:rowOff>144684</xdr:rowOff>
    </xdr:to>
    <xdr:sp macro="" textlink="">
      <xdr:nvSpPr>
        <xdr:cNvPr id="465" name="円/楕円 464"/>
        <xdr:cNvSpPr/>
      </xdr:nvSpPr>
      <xdr:spPr>
        <a:xfrm>
          <a:off x="8699500" y="1684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135811</xdr:rowOff>
    </xdr:from>
    <xdr:ext cx="534377" cy="259045"/>
    <xdr:sp macro="" textlink="">
      <xdr:nvSpPr>
        <xdr:cNvPr id="466" name="テキスト ボックス 465"/>
        <xdr:cNvSpPr txBox="1"/>
      </xdr:nvSpPr>
      <xdr:spPr>
        <a:xfrm>
          <a:off x="8483111" y="1693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136834</xdr:rowOff>
    </xdr:from>
    <xdr:to>
      <xdr:col>23</xdr:col>
      <xdr:colOff>517525</xdr:colOff>
      <xdr:row>38</xdr:row>
      <xdr:rowOff>139007</xdr:rowOff>
    </xdr:to>
    <xdr:cxnSp macro="">
      <xdr:nvCxnSpPr>
        <xdr:cNvPr id="493" name="直線コネクタ 492"/>
        <xdr:cNvCxnSpPr/>
      </xdr:nvCxnSpPr>
      <xdr:spPr>
        <a:xfrm flipV="1">
          <a:off x="15481300" y="6651934"/>
          <a:ext cx="838200" cy="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138324</xdr:rowOff>
    </xdr:from>
    <xdr:to>
      <xdr:col>22</xdr:col>
      <xdr:colOff>365125</xdr:colOff>
      <xdr:row>38</xdr:row>
      <xdr:rowOff>139007</xdr:rowOff>
    </xdr:to>
    <xdr:cxnSp macro="">
      <xdr:nvCxnSpPr>
        <xdr:cNvPr id="496" name="直線コネクタ 495"/>
        <xdr:cNvCxnSpPr/>
      </xdr:nvCxnSpPr>
      <xdr:spPr>
        <a:xfrm>
          <a:off x="14592300" y="6653424"/>
          <a:ext cx="889000" cy="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498" name="テキスト ボックス 497"/>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131420</xdr:rowOff>
    </xdr:from>
    <xdr:to>
      <xdr:col>21</xdr:col>
      <xdr:colOff>161925</xdr:colOff>
      <xdr:row>38</xdr:row>
      <xdr:rowOff>138324</xdr:rowOff>
    </xdr:to>
    <xdr:cxnSp macro="">
      <xdr:nvCxnSpPr>
        <xdr:cNvPr id="499" name="直線コネクタ 498"/>
        <xdr:cNvCxnSpPr/>
      </xdr:nvCxnSpPr>
      <xdr:spPr>
        <a:xfrm>
          <a:off x="13703300" y="6646520"/>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78174</xdr:rowOff>
    </xdr:from>
    <xdr:to>
      <xdr:col>21</xdr:col>
      <xdr:colOff>212725</xdr:colOff>
      <xdr:row>39</xdr:row>
      <xdr:rowOff>8324</xdr:rowOff>
    </xdr:to>
    <xdr:sp macro="" textlink="">
      <xdr:nvSpPr>
        <xdr:cNvPr id="500" name="フローチャート : 判断 499"/>
        <xdr:cNvSpPr/>
      </xdr:nvSpPr>
      <xdr:spPr>
        <a:xfrm>
          <a:off x="14541500" y="659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24851</xdr:rowOff>
    </xdr:from>
    <xdr:ext cx="469744" cy="259045"/>
    <xdr:sp macro="" textlink="">
      <xdr:nvSpPr>
        <xdr:cNvPr id="501" name="テキスト ボックス 500"/>
        <xdr:cNvSpPr txBox="1"/>
      </xdr:nvSpPr>
      <xdr:spPr>
        <a:xfrm>
          <a:off x="14357427" y="636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126720</xdr:rowOff>
    </xdr:from>
    <xdr:to>
      <xdr:col>19</xdr:col>
      <xdr:colOff>644525</xdr:colOff>
      <xdr:row>38</xdr:row>
      <xdr:rowOff>131420</xdr:rowOff>
    </xdr:to>
    <xdr:cxnSp macro="">
      <xdr:nvCxnSpPr>
        <xdr:cNvPr id="502" name="直線コネクタ 501"/>
        <xdr:cNvCxnSpPr/>
      </xdr:nvCxnSpPr>
      <xdr:spPr>
        <a:xfrm>
          <a:off x="12814300" y="6641820"/>
          <a:ext cx="889000" cy="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75938</xdr:rowOff>
    </xdr:from>
    <xdr:to>
      <xdr:col>20</xdr:col>
      <xdr:colOff>9525</xdr:colOff>
      <xdr:row>39</xdr:row>
      <xdr:rowOff>6088</xdr:rowOff>
    </xdr:to>
    <xdr:sp macro="" textlink="">
      <xdr:nvSpPr>
        <xdr:cNvPr id="503" name="フローチャート : 判断 502"/>
        <xdr:cNvSpPr/>
      </xdr:nvSpPr>
      <xdr:spPr>
        <a:xfrm>
          <a:off x="13652500" y="65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22615</xdr:rowOff>
    </xdr:from>
    <xdr:ext cx="469744" cy="259045"/>
    <xdr:sp macro="" textlink="">
      <xdr:nvSpPr>
        <xdr:cNvPr id="504" name="テキスト ボックス 503"/>
        <xdr:cNvSpPr txBox="1"/>
      </xdr:nvSpPr>
      <xdr:spPr>
        <a:xfrm>
          <a:off x="13468427" y="636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69682</xdr:rowOff>
    </xdr:from>
    <xdr:to>
      <xdr:col>18</xdr:col>
      <xdr:colOff>492125</xdr:colOff>
      <xdr:row>38</xdr:row>
      <xdr:rowOff>171282</xdr:rowOff>
    </xdr:to>
    <xdr:sp macro="" textlink="">
      <xdr:nvSpPr>
        <xdr:cNvPr id="505" name="フローチャート : 判断 504"/>
        <xdr:cNvSpPr/>
      </xdr:nvSpPr>
      <xdr:spPr>
        <a:xfrm>
          <a:off x="12763500" y="658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16358</xdr:rowOff>
    </xdr:from>
    <xdr:ext cx="469744" cy="259045"/>
    <xdr:sp macro="" textlink="">
      <xdr:nvSpPr>
        <xdr:cNvPr id="506" name="テキスト ボックス 505"/>
        <xdr:cNvSpPr txBox="1"/>
      </xdr:nvSpPr>
      <xdr:spPr>
        <a:xfrm>
          <a:off x="12579427" y="636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86034</xdr:rowOff>
    </xdr:from>
    <xdr:to>
      <xdr:col>23</xdr:col>
      <xdr:colOff>568325</xdr:colOff>
      <xdr:row>39</xdr:row>
      <xdr:rowOff>16184</xdr:rowOff>
    </xdr:to>
    <xdr:sp macro="" textlink="">
      <xdr:nvSpPr>
        <xdr:cNvPr id="512" name="円/楕円 511"/>
        <xdr:cNvSpPr/>
      </xdr:nvSpPr>
      <xdr:spPr>
        <a:xfrm>
          <a:off x="16268700" y="660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54249</xdr:rowOff>
    </xdr:from>
    <xdr:ext cx="469744" cy="259045"/>
    <xdr:sp macro="" textlink="">
      <xdr:nvSpPr>
        <xdr:cNvPr id="513" name="災害復旧事業費該当値テキスト"/>
        <xdr:cNvSpPr txBox="1"/>
      </xdr:nvSpPr>
      <xdr:spPr>
        <a:xfrm>
          <a:off x="16370300" y="656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88207</xdr:rowOff>
    </xdr:from>
    <xdr:to>
      <xdr:col>22</xdr:col>
      <xdr:colOff>415925</xdr:colOff>
      <xdr:row>39</xdr:row>
      <xdr:rowOff>18357</xdr:rowOff>
    </xdr:to>
    <xdr:sp macro="" textlink="">
      <xdr:nvSpPr>
        <xdr:cNvPr id="514" name="円/楕円 513"/>
        <xdr:cNvSpPr/>
      </xdr:nvSpPr>
      <xdr:spPr>
        <a:xfrm>
          <a:off x="15430500" y="66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9484</xdr:rowOff>
    </xdr:from>
    <xdr:ext cx="378565" cy="259045"/>
    <xdr:sp macro="" textlink="">
      <xdr:nvSpPr>
        <xdr:cNvPr id="515" name="テキスト ボックス 514"/>
        <xdr:cNvSpPr txBox="1"/>
      </xdr:nvSpPr>
      <xdr:spPr>
        <a:xfrm>
          <a:off x="15292017" y="6696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87524</xdr:rowOff>
    </xdr:from>
    <xdr:to>
      <xdr:col>21</xdr:col>
      <xdr:colOff>212725</xdr:colOff>
      <xdr:row>39</xdr:row>
      <xdr:rowOff>17674</xdr:rowOff>
    </xdr:to>
    <xdr:sp macro="" textlink="">
      <xdr:nvSpPr>
        <xdr:cNvPr id="516" name="円/楕円 515"/>
        <xdr:cNvSpPr/>
      </xdr:nvSpPr>
      <xdr:spPr>
        <a:xfrm>
          <a:off x="14541500" y="660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8801</xdr:rowOff>
    </xdr:from>
    <xdr:ext cx="378565" cy="259045"/>
    <xdr:sp macro="" textlink="">
      <xdr:nvSpPr>
        <xdr:cNvPr id="517" name="テキスト ボックス 516"/>
        <xdr:cNvSpPr txBox="1"/>
      </xdr:nvSpPr>
      <xdr:spPr>
        <a:xfrm>
          <a:off x="14403017" y="6695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80620</xdr:rowOff>
    </xdr:from>
    <xdr:to>
      <xdr:col>20</xdr:col>
      <xdr:colOff>9525</xdr:colOff>
      <xdr:row>39</xdr:row>
      <xdr:rowOff>10770</xdr:rowOff>
    </xdr:to>
    <xdr:sp macro="" textlink="">
      <xdr:nvSpPr>
        <xdr:cNvPr id="518" name="円/楕円 517"/>
        <xdr:cNvSpPr/>
      </xdr:nvSpPr>
      <xdr:spPr>
        <a:xfrm>
          <a:off x="13652500" y="65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1897</xdr:rowOff>
    </xdr:from>
    <xdr:ext cx="469744" cy="259045"/>
    <xdr:sp macro="" textlink="">
      <xdr:nvSpPr>
        <xdr:cNvPr id="519" name="テキスト ボックス 518"/>
        <xdr:cNvSpPr txBox="1"/>
      </xdr:nvSpPr>
      <xdr:spPr>
        <a:xfrm>
          <a:off x="13468427" y="66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75920</xdr:rowOff>
    </xdr:from>
    <xdr:to>
      <xdr:col>18</xdr:col>
      <xdr:colOff>492125</xdr:colOff>
      <xdr:row>39</xdr:row>
      <xdr:rowOff>6070</xdr:rowOff>
    </xdr:to>
    <xdr:sp macro="" textlink="">
      <xdr:nvSpPr>
        <xdr:cNvPr id="520" name="円/楕円 519"/>
        <xdr:cNvSpPr/>
      </xdr:nvSpPr>
      <xdr:spPr>
        <a:xfrm>
          <a:off x="12763500" y="65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168647</xdr:rowOff>
    </xdr:from>
    <xdr:ext cx="469744" cy="259045"/>
    <xdr:sp macro="" textlink="">
      <xdr:nvSpPr>
        <xdr:cNvPr id="521" name="テキスト ボックス 520"/>
        <xdr:cNvSpPr txBox="1"/>
      </xdr:nvSpPr>
      <xdr:spPr>
        <a:xfrm>
          <a:off x="12579427" y="66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74168</xdr:rowOff>
    </xdr:from>
    <xdr:to>
      <xdr:col>23</xdr:col>
      <xdr:colOff>517525</xdr:colOff>
      <xdr:row>74</xdr:row>
      <xdr:rowOff>155374</xdr:rowOff>
    </xdr:to>
    <xdr:cxnSp macro="">
      <xdr:nvCxnSpPr>
        <xdr:cNvPr id="599" name="直線コネクタ 598"/>
        <xdr:cNvCxnSpPr/>
      </xdr:nvCxnSpPr>
      <xdr:spPr>
        <a:xfrm flipV="1">
          <a:off x="15481300" y="12761468"/>
          <a:ext cx="838200" cy="8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24784</xdr:rowOff>
    </xdr:from>
    <xdr:ext cx="534377" cy="259045"/>
    <xdr:sp macro="" textlink="">
      <xdr:nvSpPr>
        <xdr:cNvPr id="600" name="公債費平均値テキスト"/>
        <xdr:cNvSpPr txBox="1"/>
      </xdr:nvSpPr>
      <xdr:spPr>
        <a:xfrm>
          <a:off x="16370300" y="13054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137627</xdr:rowOff>
    </xdr:from>
    <xdr:to>
      <xdr:col>22</xdr:col>
      <xdr:colOff>365125</xdr:colOff>
      <xdr:row>74</xdr:row>
      <xdr:rowOff>155374</xdr:rowOff>
    </xdr:to>
    <xdr:cxnSp macro="">
      <xdr:nvCxnSpPr>
        <xdr:cNvPr id="602" name="直線コネクタ 601"/>
        <xdr:cNvCxnSpPr/>
      </xdr:nvCxnSpPr>
      <xdr:spPr>
        <a:xfrm>
          <a:off x="14592300" y="12824927"/>
          <a:ext cx="889000" cy="1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169015</xdr:rowOff>
    </xdr:from>
    <xdr:ext cx="534377" cy="259045"/>
    <xdr:sp macro="" textlink="">
      <xdr:nvSpPr>
        <xdr:cNvPr id="604" name="テキスト ボックス 603"/>
        <xdr:cNvSpPr txBox="1"/>
      </xdr:nvSpPr>
      <xdr:spPr>
        <a:xfrm>
          <a:off x="15214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121694</xdr:rowOff>
    </xdr:from>
    <xdr:to>
      <xdr:col>21</xdr:col>
      <xdr:colOff>161925</xdr:colOff>
      <xdr:row>74</xdr:row>
      <xdr:rowOff>137627</xdr:rowOff>
    </xdr:to>
    <xdr:cxnSp macro="">
      <xdr:nvCxnSpPr>
        <xdr:cNvPr id="605" name="直線コネクタ 604"/>
        <xdr:cNvCxnSpPr/>
      </xdr:nvCxnSpPr>
      <xdr:spPr>
        <a:xfrm>
          <a:off x="13703300" y="12808994"/>
          <a:ext cx="889000" cy="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6" name="フローチャート : 判断 605"/>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137103</xdr:rowOff>
    </xdr:from>
    <xdr:ext cx="534377" cy="259045"/>
    <xdr:sp macro="" textlink="">
      <xdr:nvSpPr>
        <xdr:cNvPr id="607" name="テキスト ボックス 606"/>
        <xdr:cNvSpPr txBox="1"/>
      </xdr:nvSpPr>
      <xdr:spPr>
        <a:xfrm>
          <a:off x="14325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41066</xdr:rowOff>
    </xdr:from>
    <xdr:to>
      <xdr:col>19</xdr:col>
      <xdr:colOff>644525</xdr:colOff>
      <xdr:row>74</xdr:row>
      <xdr:rowOff>121694</xdr:rowOff>
    </xdr:to>
    <xdr:cxnSp macro="">
      <xdr:nvCxnSpPr>
        <xdr:cNvPr id="608" name="直線コネクタ 607"/>
        <xdr:cNvCxnSpPr/>
      </xdr:nvCxnSpPr>
      <xdr:spPr>
        <a:xfrm>
          <a:off x="12814300" y="12728366"/>
          <a:ext cx="889000" cy="8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9" name="フローチャート : 判断 608"/>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134269</xdr:rowOff>
    </xdr:from>
    <xdr:ext cx="534377" cy="259045"/>
    <xdr:sp macro="" textlink="">
      <xdr:nvSpPr>
        <xdr:cNvPr id="610" name="テキスト ボックス 609"/>
        <xdr:cNvSpPr txBox="1"/>
      </xdr:nvSpPr>
      <xdr:spPr>
        <a:xfrm>
          <a:off x="13436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1" name="フローチャート : 判断 610"/>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134954</xdr:rowOff>
    </xdr:from>
    <xdr:ext cx="534377" cy="259045"/>
    <xdr:sp macro="" textlink="">
      <xdr:nvSpPr>
        <xdr:cNvPr id="612" name="テキスト ボックス 611"/>
        <xdr:cNvSpPr txBox="1"/>
      </xdr:nvSpPr>
      <xdr:spPr>
        <a:xfrm>
          <a:off x="12547111" y="131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23368</xdr:rowOff>
    </xdr:from>
    <xdr:to>
      <xdr:col>23</xdr:col>
      <xdr:colOff>568325</xdr:colOff>
      <xdr:row>74</xdr:row>
      <xdr:rowOff>124968</xdr:rowOff>
    </xdr:to>
    <xdr:sp macro="" textlink="">
      <xdr:nvSpPr>
        <xdr:cNvPr id="618" name="円/楕円 617"/>
        <xdr:cNvSpPr/>
      </xdr:nvSpPr>
      <xdr:spPr>
        <a:xfrm>
          <a:off x="16268700" y="1271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46245</xdr:rowOff>
    </xdr:from>
    <xdr:ext cx="599010" cy="259045"/>
    <xdr:sp macro="" textlink="">
      <xdr:nvSpPr>
        <xdr:cNvPr id="619" name="公債費該当値テキスト"/>
        <xdr:cNvSpPr txBox="1"/>
      </xdr:nvSpPr>
      <xdr:spPr>
        <a:xfrm>
          <a:off x="16370300" y="1256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108,600</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104574</xdr:rowOff>
    </xdr:from>
    <xdr:to>
      <xdr:col>22</xdr:col>
      <xdr:colOff>415925</xdr:colOff>
      <xdr:row>75</xdr:row>
      <xdr:rowOff>34724</xdr:rowOff>
    </xdr:to>
    <xdr:sp macro="" textlink="">
      <xdr:nvSpPr>
        <xdr:cNvPr id="620" name="円/楕円 619"/>
        <xdr:cNvSpPr/>
      </xdr:nvSpPr>
      <xdr:spPr>
        <a:xfrm>
          <a:off x="15430500" y="1279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51251</xdr:rowOff>
    </xdr:from>
    <xdr:ext cx="534377" cy="259045"/>
    <xdr:sp macro="" textlink="">
      <xdr:nvSpPr>
        <xdr:cNvPr id="621" name="テキスト ボックス 620"/>
        <xdr:cNvSpPr txBox="1"/>
      </xdr:nvSpPr>
      <xdr:spPr>
        <a:xfrm>
          <a:off x="15214111" y="1256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97,943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86827</xdr:rowOff>
    </xdr:from>
    <xdr:to>
      <xdr:col>21</xdr:col>
      <xdr:colOff>212725</xdr:colOff>
      <xdr:row>75</xdr:row>
      <xdr:rowOff>16977</xdr:rowOff>
    </xdr:to>
    <xdr:sp macro="" textlink="">
      <xdr:nvSpPr>
        <xdr:cNvPr id="622" name="円/楕円 621"/>
        <xdr:cNvSpPr/>
      </xdr:nvSpPr>
      <xdr:spPr>
        <a:xfrm>
          <a:off x="14541500" y="1277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33504</xdr:rowOff>
    </xdr:from>
    <xdr:ext cx="599010" cy="259045"/>
    <xdr:sp macro="" textlink="">
      <xdr:nvSpPr>
        <xdr:cNvPr id="623" name="テキスト ボックス 622"/>
        <xdr:cNvSpPr txBox="1"/>
      </xdr:nvSpPr>
      <xdr:spPr>
        <a:xfrm>
          <a:off x="14292794" y="12549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100,272</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70894</xdr:rowOff>
    </xdr:from>
    <xdr:to>
      <xdr:col>20</xdr:col>
      <xdr:colOff>9525</xdr:colOff>
      <xdr:row>75</xdr:row>
      <xdr:rowOff>1044</xdr:rowOff>
    </xdr:to>
    <xdr:sp macro="" textlink="">
      <xdr:nvSpPr>
        <xdr:cNvPr id="624" name="円/楕円 623"/>
        <xdr:cNvSpPr/>
      </xdr:nvSpPr>
      <xdr:spPr>
        <a:xfrm>
          <a:off x="13652500" y="1275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17571</xdr:rowOff>
    </xdr:from>
    <xdr:ext cx="599010" cy="259045"/>
    <xdr:sp macro="" textlink="">
      <xdr:nvSpPr>
        <xdr:cNvPr id="625" name="テキスト ボックス 624"/>
        <xdr:cNvSpPr txBox="1"/>
      </xdr:nvSpPr>
      <xdr:spPr>
        <a:xfrm>
          <a:off x="13403794" y="1253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102,363</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161716</xdr:rowOff>
    </xdr:from>
    <xdr:to>
      <xdr:col>18</xdr:col>
      <xdr:colOff>492125</xdr:colOff>
      <xdr:row>74</xdr:row>
      <xdr:rowOff>91866</xdr:rowOff>
    </xdr:to>
    <xdr:sp macro="" textlink="">
      <xdr:nvSpPr>
        <xdr:cNvPr id="626" name="円/楕円 625"/>
        <xdr:cNvSpPr/>
      </xdr:nvSpPr>
      <xdr:spPr>
        <a:xfrm>
          <a:off x="12763500" y="1267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108393</xdr:rowOff>
    </xdr:from>
    <xdr:ext cx="599010" cy="259045"/>
    <xdr:sp macro="" textlink="">
      <xdr:nvSpPr>
        <xdr:cNvPr id="627" name="テキスト ボックス 626"/>
        <xdr:cNvSpPr txBox="1"/>
      </xdr:nvSpPr>
      <xdr:spPr>
        <a:xfrm>
          <a:off x="12514794" y="1245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38227</xdr:rowOff>
    </xdr:from>
    <xdr:to>
      <xdr:col>23</xdr:col>
      <xdr:colOff>517525</xdr:colOff>
      <xdr:row>99</xdr:row>
      <xdr:rowOff>82967</xdr:rowOff>
    </xdr:to>
    <xdr:cxnSp macro="">
      <xdr:nvCxnSpPr>
        <xdr:cNvPr id="658" name="直線コネクタ 657"/>
        <xdr:cNvCxnSpPr/>
      </xdr:nvCxnSpPr>
      <xdr:spPr>
        <a:xfrm flipV="1">
          <a:off x="15481300" y="17011777"/>
          <a:ext cx="8382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160225</xdr:rowOff>
    </xdr:from>
    <xdr:ext cx="534377" cy="259045"/>
    <xdr:sp macro="" textlink="">
      <xdr:nvSpPr>
        <xdr:cNvPr id="659" name="積立金平均値テキスト"/>
        <xdr:cNvSpPr txBox="1"/>
      </xdr:nvSpPr>
      <xdr:spPr>
        <a:xfrm>
          <a:off x="16370300" y="1696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35767</xdr:rowOff>
    </xdr:from>
    <xdr:to>
      <xdr:col>22</xdr:col>
      <xdr:colOff>365125</xdr:colOff>
      <xdr:row>99</xdr:row>
      <xdr:rowOff>82967</xdr:rowOff>
    </xdr:to>
    <xdr:cxnSp macro="">
      <xdr:nvCxnSpPr>
        <xdr:cNvPr id="661" name="直線コネクタ 660"/>
        <xdr:cNvCxnSpPr/>
      </xdr:nvCxnSpPr>
      <xdr:spPr>
        <a:xfrm>
          <a:off x="14592300" y="17009317"/>
          <a:ext cx="889000" cy="4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3" name="テキスト ボックス 662"/>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158398</xdr:rowOff>
    </xdr:from>
    <xdr:to>
      <xdr:col>21</xdr:col>
      <xdr:colOff>161925</xdr:colOff>
      <xdr:row>99</xdr:row>
      <xdr:rowOff>35767</xdr:rowOff>
    </xdr:to>
    <xdr:cxnSp macro="">
      <xdr:nvCxnSpPr>
        <xdr:cNvPr id="664" name="直線コネクタ 663"/>
        <xdr:cNvCxnSpPr/>
      </xdr:nvCxnSpPr>
      <xdr:spPr>
        <a:xfrm>
          <a:off x="13703300" y="16960498"/>
          <a:ext cx="889000" cy="4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83871</xdr:rowOff>
    </xdr:from>
    <xdr:to>
      <xdr:col>21</xdr:col>
      <xdr:colOff>212725</xdr:colOff>
      <xdr:row>99</xdr:row>
      <xdr:rowOff>14021</xdr:rowOff>
    </xdr:to>
    <xdr:sp macro="" textlink="">
      <xdr:nvSpPr>
        <xdr:cNvPr id="665" name="フローチャート : 判断 664"/>
        <xdr:cNvSpPr/>
      </xdr:nvSpPr>
      <xdr:spPr>
        <a:xfrm>
          <a:off x="14541500" y="1688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30548</xdr:rowOff>
    </xdr:from>
    <xdr:ext cx="534377" cy="259045"/>
    <xdr:sp macro="" textlink="">
      <xdr:nvSpPr>
        <xdr:cNvPr id="666" name="テキスト ボックス 665"/>
        <xdr:cNvSpPr txBox="1"/>
      </xdr:nvSpPr>
      <xdr:spPr>
        <a:xfrm>
          <a:off x="14325111" y="1666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158398</xdr:rowOff>
    </xdr:from>
    <xdr:to>
      <xdr:col>19</xdr:col>
      <xdr:colOff>644525</xdr:colOff>
      <xdr:row>99</xdr:row>
      <xdr:rowOff>8108</xdr:rowOff>
    </xdr:to>
    <xdr:cxnSp macro="">
      <xdr:nvCxnSpPr>
        <xdr:cNvPr id="667" name="直線コネクタ 666"/>
        <xdr:cNvCxnSpPr/>
      </xdr:nvCxnSpPr>
      <xdr:spPr>
        <a:xfrm flipV="1">
          <a:off x="12814300" y="16960498"/>
          <a:ext cx="889000" cy="2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159742</xdr:rowOff>
    </xdr:from>
    <xdr:to>
      <xdr:col>20</xdr:col>
      <xdr:colOff>9525</xdr:colOff>
      <xdr:row>99</xdr:row>
      <xdr:rowOff>89892</xdr:rowOff>
    </xdr:to>
    <xdr:sp macro="" textlink="">
      <xdr:nvSpPr>
        <xdr:cNvPr id="668" name="フローチャート : 判断 667"/>
        <xdr:cNvSpPr/>
      </xdr:nvSpPr>
      <xdr:spPr>
        <a:xfrm>
          <a:off x="13652500" y="1696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81019</xdr:rowOff>
    </xdr:from>
    <xdr:ext cx="534377" cy="259045"/>
    <xdr:sp macro="" textlink="">
      <xdr:nvSpPr>
        <xdr:cNvPr id="669" name="テキスト ボックス 668"/>
        <xdr:cNvSpPr txBox="1"/>
      </xdr:nvSpPr>
      <xdr:spPr>
        <a:xfrm>
          <a:off x="13436111" y="1705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2518</xdr:rowOff>
    </xdr:from>
    <xdr:to>
      <xdr:col>18</xdr:col>
      <xdr:colOff>492125</xdr:colOff>
      <xdr:row>99</xdr:row>
      <xdr:rowOff>104118</xdr:rowOff>
    </xdr:to>
    <xdr:sp macro="" textlink="">
      <xdr:nvSpPr>
        <xdr:cNvPr id="670" name="フローチャート : 判断 669"/>
        <xdr:cNvSpPr/>
      </xdr:nvSpPr>
      <xdr:spPr>
        <a:xfrm>
          <a:off x="12763500" y="1697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95245</xdr:rowOff>
    </xdr:from>
    <xdr:ext cx="534377" cy="259045"/>
    <xdr:sp macro="" textlink="">
      <xdr:nvSpPr>
        <xdr:cNvPr id="671" name="テキスト ボックス 670"/>
        <xdr:cNvSpPr txBox="1"/>
      </xdr:nvSpPr>
      <xdr:spPr>
        <a:xfrm>
          <a:off x="12547111" y="1706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158877</xdr:rowOff>
    </xdr:from>
    <xdr:to>
      <xdr:col>23</xdr:col>
      <xdr:colOff>568325</xdr:colOff>
      <xdr:row>99</xdr:row>
      <xdr:rowOff>89027</xdr:rowOff>
    </xdr:to>
    <xdr:sp macro="" textlink="">
      <xdr:nvSpPr>
        <xdr:cNvPr id="677" name="円/楕円 676"/>
        <xdr:cNvSpPr/>
      </xdr:nvSpPr>
      <xdr:spPr>
        <a:xfrm>
          <a:off x="16268700" y="1696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118254</xdr:rowOff>
    </xdr:from>
    <xdr:ext cx="534377" cy="259045"/>
    <xdr:sp macro="" textlink="">
      <xdr:nvSpPr>
        <xdr:cNvPr id="678" name="積立金該当値テキスト"/>
        <xdr:cNvSpPr txBox="1"/>
      </xdr:nvSpPr>
      <xdr:spPr>
        <a:xfrm>
          <a:off x="16370300" y="1674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37,144</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32167</xdr:rowOff>
    </xdr:from>
    <xdr:to>
      <xdr:col>22</xdr:col>
      <xdr:colOff>415925</xdr:colOff>
      <xdr:row>99</xdr:row>
      <xdr:rowOff>133767</xdr:rowOff>
    </xdr:to>
    <xdr:sp macro="" textlink="">
      <xdr:nvSpPr>
        <xdr:cNvPr id="679" name="円/楕円 678"/>
        <xdr:cNvSpPr/>
      </xdr:nvSpPr>
      <xdr:spPr>
        <a:xfrm>
          <a:off x="15430500" y="1700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124894</xdr:rowOff>
    </xdr:from>
    <xdr:ext cx="469744" cy="259045"/>
    <xdr:sp macro="" textlink="">
      <xdr:nvSpPr>
        <xdr:cNvPr id="680" name="テキスト ボックス 679"/>
        <xdr:cNvSpPr txBox="1"/>
      </xdr:nvSpPr>
      <xdr:spPr>
        <a:xfrm>
          <a:off x="15246427" y="1709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156417</xdr:rowOff>
    </xdr:from>
    <xdr:to>
      <xdr:col>21</xdr:col>
      <xdr:colOff>212725</xdr:colOff>
      <xdr:row>99</xdr:row>
      <xdr:rowOff>86567</xdr:rowOff>
    </xdr:to>
    <xdr:sp macro="" textlink="">
      <xdr:nvSpPr>
        <xdr:cNvPr id="681" name="円/楕円 680"/>
        <xdr:cNvSpPr/>
      </xdr:nvSpPr>
      <xdr:spPr>
        <a:xfrm>
          <a:off x="14541500" y="1695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77694</xdr:rowOff>
    </xdr:from>
    <xdr:ext cx="534377" cy="259045"/>
    <xdr:sp macro="" textlink="">
      <xdr:nvSpPr>
        <xdr:cNvPr id="682" name="テキスト ボックス 681"/>
        <xdr:cNvSpPr txBox="1"/>
      </xdr:nvSpPr>
      <xdr:spPr>
        <a:xfrm>
          <a:off x="14325111" y="1705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38,651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107598</xdr:rowOff>
    </xdr:from>
    <xdr:to>
      <xdr:col>20</xdr:col>
      <xdr:colOff>9525</xdr:colOff>
      <xdr:row>99</xdr:row>
      <xdr:rowOff>37748</xdr:rowOff>
    </xdr:to>
    <xdr:sp macro="" textlink="">
      <xdr:nvSpPr>
        <xdr:cNvPr id="683" name="円/楕円 682"/>
        <xdr:cNvSpPr/>
      </xdr:nvSpPr>
      <xdr:spPr>
        <a:xfrm>
          <a:off x="13652500" y="1690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54275</xdr:rowOff>
    </xdr:from>
    <xdr:ext cx="534377" cy="259045"/>
    <xdr:sp macro="" textlink="">
      <xdr:nvSpPr>
        <xdr:cNvPr id="684" name="テキスト ボックス 683"/>
        <xdr:cNvSpPr txBox="1"/>
      </xdr:nvSpPr>
      <xdr:spPr>
        <a:xfrm>
          <a:off x="13436111" y="1668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68,549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128758</xdr:rowOff>
    </xdr:from>
    <xdr:to>
      <xdr:col>18</xdr:col>
      <xdr:colOff>492125</xdr:colOff>
      <xdr:row>99</xdr:row>
      <xdr:rowOff>58908</xdr:rowOff>
    </xdr:to>
    <xdr:sp macro="" textlink="">
      <xdr:nvSpPr>
        <xdr:cNvPr id="685" name="円/楕円 684"/>
        <xdr:cNvSpPr/>
      </xdr:nvSpPr>
      <xdr:spPr>
        <a:xfrm>
          <a:off x="12763500" y="1693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75435</xdr:rowOff>
    </xdr:from>
    <xdr:ext cx="534377" cy="259045"/>
    <xdr:sp macro="" textlink="">
      <xdr:nvSpPr>
        <xdr:cNvPr id="686" name="テキスト ボックス 685"/>
        <xdr:cNvSpPr txBox="1"/>
      </xdr:nvSpPr>
      <xdr:spPr>
        <a:xfrm>
          <a:off x="12547111" y="1670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8789</xdr:rowOff>
    </xdr:from>
    <xdr:to>
      <xdr:col>32</xdr:col>
      <xdr:colOff>187325</xdr:colOff>
      <xdr:row>39</xdr:row>
      <xdr:rowOff>12179</xdr:rowOff>
    </xdr:to>
    <xdr:cxnSp macro="">
      <xdr:nvCxnSpPr>
        <xdr:cNvPr id="715" name="直線コネクタ 714"/>
        <xdr:cNvCxnSpPr/>
      </xdr:nvCxnSpPr>
      <xdr:spPr>
        <a:xfrm>
          <a:off x="21323300" y="6695339"/>
          <a:ext cx="8382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82364</xdr:rowOff>
    </xdr:from>
    <xdr:ext cx="469744" cy="259045"/>
    <xdr:sp macro="" textlink="">
      <xdr:nvSpPr>
        <xdr:cNvPr id="716" name="投資及び出資金平均値テキスト"/>
        <xdr:cNvSpPr txBox="1"/>
      </xdr:nvSpPr>
      <xdr:spPr>
        <a:xfrm>
          <a:off x="22212300" y="64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8789</xdr:rowOff>
    </xdr:from>
    <xdr:to>
      <xdr:col>31</xdr:col>
      <xdr:colOff>34925</xdr:colOff>
      <xdr:row>39</xdr:row>
      <xdr:rowOff>12789</xdr:rowOff>
    </xdr:to>
    <xdr:cxnSp macro="">
      <xdr:nvCxnSpPr>
        <xdr:cNvPr id="718" name="直線コネクタ 717"/>
        <xdr:cNvCxnSpPr/>
      </xdr:nvCxnSpPr>
      <xdr:spPr>
        <a:xfrm flipV="1">
          <a:off x="20434300" y="6695339"/>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31957</xdr:rowOff>
    </xdr:from>
    <xdr:ext cx="469744" cy="259045"/>
    <xdr:sp macro="" textlink="">
      <xdr:nvSpPr>
        <xdr:cNvPr id="720" name="テキスト ボックス 719"/>
        <xdr:cNvSpPr txBox="1"/>
      </xdr:nvSpPr>
      <xdr:spPr>
        <a:xfrm>
          <a:off x="21088427"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12789</xdr:rowOff>
    </xdr:from>
    <xdr:to>
      <xdr:col>29</xdr:col>
      <xdr:colOff>517525</xdr:colOff>
      <xdr:row>39</xdr:row>
      <xdr:rowOff>13208</xdr:rowOff>
    </xdr:to>
    <xdr:cxnSp macro="">
      <xdr:nvCxnSpPr>
        <xdr:cNvPr id="721" name="直線コネクタ 720"/>
        <xdr:cNvCxnSpPr/>
      </xdr:nvCxnSpPr>
      <xdr:spPr>
        <a:xfrm flipV="1">
          <a:off x="19545300" y="6699339"/>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118846</xdr:rowOff>
    </xdr:from>
    <xdr:to>
      <xdr:col>29</xdr:col>
      <xdr:colOff>568325</xdr:colOff>
      <xdr:row>39</xdr:row>
      <xdr:rowOff>48996</xdr:rowOff>
    </xdr:to>
    <xdr:sp macro="" textlink="">
      <xdr:nvSpPr>
        <xdr:cNvPr id="722" name="フローチャート : 判断 721"/>
        <xdr:cNvSpPr/>
      </xdr:nvSpPr>
      <xdr:spPr>
        <a:xfrm>
          <a:off x="20383500" y="663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65524</xdr:rowOff>
    </xdr:from>
    <xdr:ext cx="469744" cy="259045"/>
    <xdr:sp macro="" textlink="">
      <xdr:nvSpPr>
        <xdr:cNvPr id="723" name="テキスト ボックス 722"/>
        <xdr:cNvSpPr txBox="1"/>
      </xdr:nvSpPr>
      <xdr:spPr>
        <a:xfrm>
          <a:off x="20199427" y="640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13208</xdr:rowOff>
    </xdr:from>
    <xdr:to>
      <xdr:col>28</xdr:col>
      <xdr:colOff>314325</xdr:colOff>
      <xdr:row>39</xdr:row>
      <xdr:rowOff>13741</xdr:rowOff>
    </xdr:to>
    <xdr:cxnSp macro="">
      <xdr:nvCxnSpPr>
        <xdr:cNvPr id="724" name="直線コネクタ 723"/>
        <xdr:cNvCxnSpPr/>
      </xdr:nvCxnSpPr>
      <xdr:spPr>
        <a:xfrm flipV="1">
          <a:off x="18656300" y="6699758"/>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110084</xdr:rowOff>
    </xdr:from>
    <xdr:to>
      <xdr:col>28</xdr:col>
      <xdr:colOff>365125</xdr:colOff>
      <xdr:row>39</xdr:row>
      <xdr:rowOff>40234</xdr:rowOff>
    </xdr:to>
    <xdr:sp macro="" textlink="">
      <xdr:nvSpPr>
        <xdr:cNvPr id="725" name="フローチャート : 判断 724"/>
        <xdr:cNvSpPr/>
      </xdr:nvSpPr>
      <xdr:spPr>
        <a:xfrm>
          <a:off x="19494500" y="662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56761</xdr:rowOff>
    </xdr:from>
    <xdr:ext cx="469744" cy="259045"/>
    <xdr:sp macro="" textlink="">
      <xdr:nvSpPr>
        <xdr:cNvPr id="726" name="テキスト ボックス 725"/>
        <xdr:cNvSpPr txBox="1"/>
      </xdr:nvSpPr>
      <xdr:spPr>
        <a:xfrm>
          <a:off x="19310427" y="640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120104</xdr:rowOff>
    </xdr:from>
    <xdr:to>
      <xdr:col>27</xdr:col>
      <xdr:colOff>161925</xdr:colOff>
      <xdr:row>39</xdr:row>
      <xdr:rowOff>50254</xdr:rowOff>
    </xdr:to>
    <xdr:sp macro="" textlink="">
      <xdr:nvSpPr>
        <xdr:cNvPr id="727" name="フローチャート : 判断 726"/>
        <xdr:cNvSpPr/>
      </xdr:nvSpPr>
      <xdr:spPr>
        <a:xfrm>
          <a:off x="18605500" y="6635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66781</xdr:rowOff>
    </xdr:from>
    <xdr:ext cx="469744" cy="259045"/>
    <xdr:sp macro="" textlink="">
      <xdr:nvSpPr>
        <xdr:cNvPr id="728" name="テキスト ボックス 727"/>
        <xdr:cNvSpPr txBox="1"/>
      </xdr:nvSpPr>
      <xdr:spPr>
        <a:xfrm>
          <a:off x="18421427" y="641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132829</xdr:rowOff>
    </xdr:from>
    <xdr:to>
      <xdr:col>32</xdr:col>
      <xdr:colOff>238125</xdr:colOff>
      <xdr:row>39</xdr:row>
      <xdr:rowOff>62979</xdr:rowOff>
    </xdr:to>
    <xdr:sp macro="" textlink="">
      <xdr:nvSpPr>
        <xdr:cNvPr id="734" name="円/楕円 733"/>
        <xdr:cNvSpPr/>
      </xdr:nvSpPr>
      <xdr:spPr>
        <a:xfrm>
          <a:off x="22110700" y="664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47756</xdr:rowOff>
    </xdr:from>
    <xdr:ext cx="378565" cy="259045"/>
    <xdr:sp macro="" textlink="">
      <xdr:nvSpPr>
        <xdr:cNvPr id="735" name="投資及び出資金該当値テキスト"/>
        <xdr:cNvSpPr txBox="1"/>
      </xdr:nvSpPr>
      <xdr:spPr>
        <a:xfrm>
          <a:off x="22212300" y="6562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129439</xdr:rowOff>
    </xdr:from>
    <xdr:to>
      <xdr:col>31</xdr:col>
      <xdr:colOff>85725</xdr:colOff>
      <xdr:row>39</xdr:row>
      <xdr:rowOff>59589</xdr:rowOff>
    </xdr:to>
    <xdr:sp macro="" textlink="">
      <xdr:nvSpPr>
        <xdr:cNvPr id="736" name="円/楕円 735"/>
        <xdr:cNvSpPr/>
      </xdr:nvSpPr>
      <xdr:spPr>
        <a:xfrm>
          <a:off x="21272500" y="66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50716</xdr:rowOff>
    </xdr:from>
    <xdr:ext cx="378565" cy="259045"/>
    <xdr:sp macro="" textlink="">
      <xdr:nvSpPr>
        <xdr:cNvPr id="737" name="テキスト ボックス 736"/>
        <xdr:cNvSpPr txBox="1"/>
      </xdr:nvSpPr>
      <xdr:spPr>
        <a:xfrm>
          <a:off x="21134017" y="6737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133439</xdr:rowOff>
    </xdr:from>
    <xdr:to>
      <xdr:col>29</xdr:col>
      <xdr:colOff>568325</xdr:colOff>
      <xdr:row>39</xdr:row>
      <xdr:rowOff>63589</xdr:rowOff>
    </xdr:to>
    <xdr:sp macro="" textlink="">
      <xdr:nvSpPr>
        <xdr:cNvPr id="738" name="円/楕円 737"/>
        <xdr:cNvSpPr/>
      </xdr:nvSpPr>
      <xdr:spPr>
        <a:xfrm>
          <a:off x="20383500" y="664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54716</xdr:rowOff>
    </xdr:from>
    <xdr:ext cx="378565" cy="259045"/>
    <xdr:sp macro="" textlink="">
      <xdr:nvSpPr>
        <xdr:cNvPr id="739" name="テキスト ボックス 738"/>
        <xdr:cNvSpPr txBox="1"/>
      </xdr:nvSpPr>
      <xdr:spPr>
        <a:xfrm>
          <a:off x="20245017" y="6741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133858</xdr:rowOff>
    </xdr:from>
    <xdr:to>
      <xdr:col>28</xdr:col>
      <xdr:colOff>365125</xdr:colOff>
      <xdr:row>39</xdr:row>
      <xdr:rowOff>64008</xdr:rowOff>
    </xdr:to>
    <xdr:sp macro="" textlink="">
      <xdr:nvSpPr>
        <xdr:cNvPr id="740" name="円/楕円 739"/>
        <xdr:cNvSpPr/>
      </xdr:nvSpPr>
      <xdr:spPr>
        <a:xfrm>
          <a:off x="19494500" y="664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55135</xdr:rowOff>
    </xdr:from>
    <xdr:ext cx="378565" cy="259045"/>
    <xdr:sp macro="" textlink="">
      <xdr:nvSpPr>
        <xdr:cNvPr id="741" name="テキスト ボックス 740"/>
        <xdr:cNvSpPr txBox="1"/>
      </xdr:nvSpPr>
      <xdr:spPr>
        <a:xfrm>
          <a:off x="19356017" y="6741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134391</xdr:rowOff>
    </xdr:from>
    <xdr:to>
      <xdr:col>27</xdr:col>
      <xdr:colOff>161925</xdr:colOff>
      <xdr:row>39</xdr:row>
      <xdr:rowOff>64541</xdr:rowOff>
    </xdr:to>
    <xdr:sp macro="" textlink="">
      <xdr:nvSpPr>
        <xdr:cNvPr id="742" name="円/楕円 741"/>
        <xdr:cNvSpPr/>
      </xdr:nvSpPr>
      <xdr:spPr>
        <a:xfrm>
          <a:off x="18605500" y="664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55668</xdr:rowOff>
    </xdr:from>
    <xdr:ext cx="378565" cy="259045"/>
    <xdr:sp macro="" textlink="">
      <xdr:nvSpPr>
        <xdr:cNvPr id="743" name="テキスト ボックス 742"/>
        <xdr:cNvSpPr txBox="1"/>
      </xdr:nvSpPr>
      <xdr:spPr>
        <a:xfrm>
          <a:off x="18467017" y="6742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56783</xdr:rowOff>
    </xdr:from>
    <xdr:to>
      <xdr:col>32</xdr:col>
      <xdr:colOff>187325</xdr:colOff>
      <xdr:row>59</xdr:row>
      <xdr:rowOff>57012</xdr:rowOff>
    </xdr:to>
    <xdr:cxnSp macro="">
      <xdr:nvCxnSpPr>
        <xdr:cNvPr id="774" name="直線コネクタ 773"/>
        <xdr:cNvCxnSpPr/>
      </xdr:nvCxnSpPr>
      <xdr:spPr>
        <a:xfrm flipV="1">
          <a:off x="21323300" y="10172333"/>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75" name="貸付金平均値テキスト"/>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57012</xdr:rowOff>
    </xdr:from>
    <xdr:to>
      <xdr:col>31</xdr:col>
      <xdr:colOff>34925</xdr:colOff>
      <xdr:row>59</xdr:row>
      <xdr:rowOff>59788</xdr:rowOff>
    </xdr:to>
    <xdr:cxnSp macro="">
      <xdr:nvCxnSpPr>
        <xdr:cNvPr id="777" name="直線コネクタ 776"/>
        <xdr:cNvCxnSpPr/>
      </xdr:nvCxnSpPr>
      <xdr:spPr>
        <a:xfrm flipV="1">
          <a:off x="20434300" y="10172562"/>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9" name="テキスト ボックス 778"/>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59788</xdr:rowOff>
    </xdr:from>
    <xdr:to>
      <xdr:col>29</xdr:col>
      <xdr:colOff>517525</xdr:colOff>
      <xdr:row>59</xdr:row>
      <xdr:rowOff>62857</xdr:rowOff>
    </xdr:to>
    <xdr:cxnSp macro="">
      <xdr:nvCxnSpPr>
        <xdr:cNvPr id="780" name="直線コネクタ 779"/>
        <xdr:cNvCxnSpPr/>
      </xdr:nvCxnSpPr>
      <xdr:spPr>
        <a:xfrm flipV="1">
          <a:off x="19545300" y="10175338"/>
          <a:ext cx="8890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81" name="フローチャート : 判断 780"/>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82" name="テキスト ボックス 781"/>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142378</xdr:rowOff>
    </xdr:from>
    <xdr:to>
      <xdr:col>28</xdr:col>
      <xdr:colOff>314325</xdr:colOff>
      <xdr:row>59</xdr:row>
      <xdr:rowOff>62857</xdr:rowOff>
    </xdr:to>
    <xdr:cxnSp macro="">
      <xdr:nvCxnSpPr>
        <xdr:cNvPr id="783" name="直線コネクタ 782"/>
        <xdr:cNvCxnSpPr/>
      </xdr:nvCxnSpPr>
      <xdr:spPr>
        <a:xfrm>
          <a:off x="18656300" y="10086478"/>
          <a:ext cx="889000" cy="9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4" name="フローチャート : 判断 783"/>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5" name="テキスト ボックス 784"/>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6" name="フローチャート : 判断 785"/>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18374</xdr:rowOff>
    </xdr:from>
    <xdr:ext cx="469744" cy="259045"/>
    <xdr:sp macro="" textlink="">
      <xdr:nvSpPr>
        <xdr:cNvPr id="787" name="テキスト ボックス 786"/>
        <xdr:cNvSpPr txBox="1"/>
      </xdr:nvSpPr>
      <xdr:spPr>
        <a:xfrm>
          <a:off x="18421427" y="1013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5983</xdr:rowOff>
    </xdr:from>
    <xdr:to>
      <xdr:col>32</xdr:col>
      <xdr:colOff>238125</xdr:colOff>
      <xdr:row>59</xdr:row>
      <xdr:rowOff>107583</xdr:rowOff>
    </xdr:to>
    <xdr:sp macro="" textlink="">
      <xdr:nvSpPr>
        <xdr:cNvPr id="793" name="円/楕円 792"/>
        <xdr:cNvSpPr/>
      </xdr:nvSpPr>
      <xdr:spPr>
        <a:xfrm>
          <a:off x="22110700" y="1012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92360</xdr:rowOff>
    </xdr:from>
    <xdr:ext cx="469744" cy="259045"/>
    <xdr:sp macro="" textlink="">
      <xdr:nvSpPr>
        <xdr:cNvPr id="794" name="貸付金該当値テキスト"/>
        <xdr:cNvSpPr txBox="1"/>
      </xdr:nvSpPr>
      <xdr:spPr>
        <a:xfrm>
          <a:off x="22212300" y="1003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1,289</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6212</xdr:rowOff>
    </xdr:from>
    <xdr:to>
      <xdr:col>31</xdr:col>
      <xdr:colOff>85725</xdr:colOff>
      <xdr:row>59</xdr:row>
      <xdr:rowOff>107812</xdr:rowOff>
    </xdr:to>
    <xdr:sp macro="" textlink="">
      <xdr:nvSpPr>
        <xdr:cNvPr id="795" name="円/楕円 794"/>
        <xdr:cNvSpPr/>
      </xdr:nvSpPr>
      <xdr:spPr>
        <a:xfrm>
          <a:off x="21272500" y="1012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98939</xdr:rowOff>
    </xdr:from>
    <xdr:ext cx="469744" cy="259045"/>
    <xdr:sp macro="" textlink="">
      <xdr:nvSpPr>
        <xdr:cNvPr id="796" name="テキスト ボックス 795"/>
        <xdr:cNvSpPr txBox="1"/>
      </xdr:nvSpPr>
      <xdr:spPr>
        <a:xfrm>
          <a:off x="21088427" y="1021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8988</xdr:rowOff>
    </xdr:from>
    <xdr:to>
      <xdr:col>29</xdr:col>
      <xdr:colOff>568325</xdr:colOff>
      <xdr:row>59</xdr:row>
      <xdr:rowOff>110588</xdr:rowOff>
    </xdr:to>
    <xdr:sp macro="" textlink="">
      <xdr:nvSpPr>
        <xdr:cNvPr id="797" name="円/楕円 796"/>
        <xdr:cNvSpPr/>
      </xdr:nvSpPr>
      <xdr:spPr>
        <a:xfrm>
          <a:off x="20383500" y="1012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101715</xdr:rowOff>
    </xdr:from>
    <xdr:ext cx="469744" cy="259045"/>
    <xdr:sp macro="" textlink="">
      <xdr:nvSpPr>
        <xdr:cNvPr id="798" name="テキスト ボックス 797"/>
        <xdr:cNvSpPr txBox="1"/>
      </xdr:nvSpPr>
      <xdr:spPr>
        <a:xfrm>
          <a:off x="20199427" y="1021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12057</xdr:rowOff>
    </xdr:from>
    <xdr:to>
      <xdr:col>28</xdr:col>
      <xdr:colOff>365125</xdr:colOff>
      <xdr:row>59</xdr:row>
      <xdr:rowOff>113657</xdr:rowOff>
    </xdr:to>
    <xdr:sp macro="" textlink="">
      <xdr:nvSpPr>
        <xdr:cNvPr id="799" name="円/楕円 798"/>
        <xdr:cNvSpPr/>
      </xdr:nvSpPr>
      <xdr:spPr>
        <a:xfrm>
          <a:off x="19494500" y="1012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104784</xdr:rowOff>
    </xdr:from>
    <xdr:ext cx="469744" cy="259045"/>
    <xdr:sp macro="" textlink="">
      <xdr:nvSpPr>
        <xdr:cNvPr id="800" name="テキスト ボックス 799"/>
        <xdr:cNvSpPr txBox="1"/>
      </xdr:nvSpPr>
      <xdr:spPr>
        <a:xfrm>
          <a:off x="19310427" y="1022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91578</xdr:rowOff>
    </xdr:from>
    <xdr:to>
      <xdr:col>27</xdr:col>
      <xdr:colOff>161925</xdr:colOff>
      <xdr:row>59</xdr:row>
      <xdr:rowOff>21728</xdr:rowOff>
    </xdr:to>
    <xdr:sp macro="" textlink="">
      <xdr:nvSpPr>
        <xdr:cNvPr id="801" name="円/楕円 800"/>
        <xdr:cNvSpPr/>
      </xdr:nvSpPr>
      <xdr:spPr>
        <a:xfrm>
          <a:off x="18605500" y="1003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38255</xdr:rowOff>
    </xdr:from>
    <xdr:ext cx="469744" cy="259045"/>
    <xdr:sp macro="" textlink="">
      <xdr:nvSpPr>
        <xdr:cNvPr id="802" name="テキスト ボックス 801"/>
        <xdr:cNvSpPr txBox="1"/>
      </xdr:nvSpPr>
      <xdr:spPr>
        <a:xfrm>
          <a:off x="18421427" y="981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130213</xdr:rowOff>
    </xdr:from>
    <xdr:to>
      <xdr:col>32</xdr:col>
      <xdr:colOff>187325</xdr:colOff>
      <xdr:row>72</xdr:row>
      <xdr:rowOff>17920</xdr:rowOff>
    </xdr:to>
    <xdr:cxnSp macro="">
      <xdr:nvCxnSpPr>
        <xdr:cNvPr id="832" name="直線コネクタ 831"/>
        <xdr:cNvCxnSpPr/>
      </xdr:nvCxnSpPr>
      <xdr:spPr>
        <a:xfrm>
          <a:off x="21323300" y="12303163"/>
          <a:ext cx="838200" cy="5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75252</xdr:rowOff>
    </xdr:from>
    <xdr:ext cx="534377" cy="259045"/>
    <xdr:sp macro="" textlink="">
      <xdr:nvSpPr>
        <xdr:cNvPr id="833" name="繰出金平均値テキスト"/>
        <xdr:cNvSpPr txBox="1"/>
      </xdr:nvSpPr>
      <xdr:spPr>
        <a:xfrm>
          <a:off x="22212300" y="13105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130213</xdr:rowOff>
    </xdr:from>
    <xdr:to>
      <xdr:col>31</xdr:col>
      <xdr:colOff>34925</xdr:colOff>
      <xdr:row>72</xdr:row>
      <xdr:rowOff>120269</xdr:rowOff>
    </xdr:to>
    <xdr:cxnSp macro="">
      <xdr:nvCxnSpPr>
        <xdr:cNvPr id="835" name="直線コネクタ 834"/>
        <xdr:cNvCxnSpPr/>
      </xdr:nvCxnSpPr>
      <xdr:spPr>
        <a:xfrm flipV="1">
          <a:off x="20434300" y="12303163"/>
          <a:ext cx="889000" cy="16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143082</xdr:rowOff>
    </xdr:from>
    <xdr:ext cx="534377" cy="259045"/>
    <xdr:sp macro="" textlink="">
      <xdr:nvSpPr>
        <xdr:cNvPr id="837" name="テキスト ボックス 836"/>
        <xdr:cNvSpPr txBox="1"/>
      </xdr:nvSpPr>
      <xdr:spPr>
        <a:xfrm>
          <a:off x="21056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120269</xdr:rowOff>
    </xdr:from>
    <xdr:to>
      <xdr:col>29</xdr:col>
      <xdr:colOff>517525</xdr:colOff>
      <xdr:row>73</xdr:row>
      <xdr:rowOff>145656</xdr:rowOff>
    </xdr:to>
    <xdr:cxnSp macro="">
      <xdr:nvCxnSpPr>
        <xdr:cNvPr id="838" name="直線コネクタ 837"/>
        <xdr:cNvCxnSpPr/>
      </xdr:nvCxnSpPr>
      <xdr:spPr>
        <a:xfrm flipV="1">
          <a:off x="19545300" y="12464669"/>
          <a:ext cx="889000" cy="19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111227</xdr:rowOff>
    </xdr:from>
    <xdr:to>
      <xdr:col>29</xdr:col>
      <xdr:colOff>568325</xdr:colOff>
      <xdr:row>77</xdr:row>
      <xdr:rowOff>41377</xdr:rowOff>
    </xdr:to>
    <xdr:sp macro="" textlink="">
      <xdr:nvSpPr>
        <xdr:cNvPr id="839" name="フローチャート : 判断 838"/>
        <xdr:cNvSpPr/>
      </xdr:nvSpPr>
      <xdr:spPr>
        <a:xfrm>
          <a:off x="20383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32504</xdr:rowOff>
    </xdr:from>
    <xdr:ext cx="534377" cy="259045"/>
    <xdr:sp macro="" textlink="">
      <xdr:nvSpPr>
        <xdr:cNvPr id="840" name="テキスト ボックス 839"/>
        <xdr:cNvSpPr txBox="1"/>
      </xdr:nvSpPr>
      <xdr:spPr>
        <a:xfrm>
          <a:off x="20167111" y="132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66383</xdr:rowOff>
    </xdr:from>
    <xdr:to>
      <xdr:col>28</xdr:col>
      <xdr:colOff>314325</xdr:colOff>
      <xdr:row>73</xdr:row>
      <xdr:rowOff>145656</xdr:rowOff>
    </xdr:to>
    <xdr:cxnSp macro="">
      <xdr:nvCxnSpPr>
        <xdr:cNvPr id="841" name="直線コネクタ 840"/>
        <xdr:cNvCxnSpPr/>
      </xdr:nvCxnSpPr>
      <xdr:spPr>
        <a:xfrm>
          <a:off x="18656300" y="12582233"/>
          <a:ext cx="889000" cy="7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149034</xdr:rowOff>
    </xdr:from>
    <xdr:to>
      <xdr:col>28</xdr:col>
      <xdr:colOff>365125</xdr:colOff>
      <xdr:row>77</xdr:row>
      <xdr:rowOff>79184</xdr:rowOff>
    </xdr:to>
    <xdr:sp macro="" textlink="">
      <xdr:nvSpPr>
        <xdr:cNvPr id="842" name="フローチャート : 判断 841"/>
        <xdr:cNvSpPr/>
      </xdr:nvSpPr>
      <xdr:spPr>
        <a:xfrm>
          <a:off x="19494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70311</xdr:rowOff>
    </xdr:from>
    <xdr:ext cx="534377" cy="259045"/>
    <xdr:sp macro="" textlink="">
      <xdr:nvSpPr>
        <xdr:cNvPr id="843" name="テキスト ボックス 842"/>
        <xdr:cNvSpPr txBox="1"/>
      </xdr:nvSpPr>
      <xdr:spPr>
        <a:xfrm>
          <a:off x="19278111" y="132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161468</xdr:rowOff>
    </xdr:from>
    <xdr:to>
      <xdr:col>27</xdr:col>
      <xdr:colOff>161925</xdr:colOff>
      <xdr:row>77</xdr:row>
      <xdr:rowOff>91618</xdr:rowOff>
    </xdr:to>
    <xdr:sp macro="" textlink="">
      <xdr:nvSpPr>
        <xdr:cNvPr id="844" name="フローチャート : 判断 843"/>
        <xdr:cNvSpPr/>
      </xdr:nvSpPr>
      <xdr:spPr>
        <a:xfrm>
          <a:off x="18605500" y="1319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82745</xdr:rowOff>
    </xdr:from>
    <xdr:ext cx="534377" cy="259045"/>
    <xdr:sp macro="" textlink="">
      <xdr:nvSpPr>
        <xdr:cNvPr id="845" name="テキスト ボックス 844"/>
        <xdr:cNvSpPr txBox="1"/>
      </xdr:nvSpPr>
      <xdr:spPr>
        <a:xfrm>
          <a:off x="18389111" y="1328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138570</xdr:rowOff>
    </xdr:from>
    <xdr:to>
      <xdr:col>32</xdr:col>
      <xdr:colOff>238125</xdr:colOff>
      <xdr:row>72</xdr:row>
      <xdr:rowOff>68720</xdr:rowOff>
    </xdr:to>
    <xdr:sp macro="" textlink="">
      <xdr:nvSpPr>
        <xdr:cNvPr id="851" name="円/楕円 850"/>
        <xdr:cNvSpPr/>
      </xdr:nvSpPr>
      <xdr:spPr>
        <a:xfrm>
          <a:off x="22110700" y="123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161447</xdr:rowOff>
    </xdr:from>
    <xdr:ext cx="599010" cy="259045"/>
    <xdr:sp macro="" textlink="">
      <xdr:nvSpPr>
        <xdr:cNvPr id="852" name="繰出金該当値テキスト"/>
        <xdr:cNvSpPr txBox="1"/>
      </xdr:nvSpPr>
      <xdr:spPr>
        <a:xfrm>
          <a:off x="22212300" y="1216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126,589</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79413</xdr:rowOff>
    </xdr:from>
    <xdr:to>
      <xdr:col>31</xdr:col>
      <xdr:colOff>85725</xdr:colOff>
      <xdr:row>72</xdr:row>
      <xdr:rowOff>9563</xdr:rowOff>
    </xdr:to>
    <xdr:sp macro="" textlink="">
      <xdr:nvSpPr>
        <xdr:cNvPr id="853" name="円/楕円 852"/>
        <xdr:cNvSpPr/>
      </xdr:nvSpPr>
      <xdr:spPr>
        <a:xfrm>
          <a:off x="21272500" y="1225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70</xdr:row>
      <xdr:rowOff>26090</xdr:rowOff>
    </xdr:from>
    <xdr:ext cx="599010" cy="259045"/>
    <xdr:sp macro="" textlink="">
      <xdr:nvSpPr>
        <xdr:cNvPr id="854" name="テキスト ボックス 853"/>
        <xdr:cNvSpPr txBox="1"/>
      </xdr:nvSpPr>
      <xdr:spPr>
        <a:xfrm>
          <a:off x="21023794" y="1202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131,247</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69469</xdr:rowOff>
    </xdr:from>
    <xdr:to>
      <xdr:col>29</xdr:col>
      <xdr:colOff>568325</xdr:colOff>
      <xdr:row>72</xdr:row>
      <xdr:rowOff>171069</xdr:rowOff>
    </xdr:to>
    <xdr:sp macro="" textlink="">
      <xdr:nvSpPr>
        <xdr:cNvPr id="855" name="円/楕円 854"/>
        <xdr:cNvSpPr/>
      </xdr:nvSpPr>
      <xdr:spPr>
        <a:xfrm>
          <a:off x="20383500" y="1241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71</xdr:row>
      <xdr:rowOff>16146</xdr:rowOff>
    </xdr:from>
    <xdr:ext cx="599010" cy="259045"/>
    <xdr:sp macro="" textlink="">
      <xdr:nvSpPr>
        <xdr:cNvPr id="856" name="テキスト ボックス 855"/>
        <xdr:cNvSpPr txBox="1"/>
      </xdr:nvSpPr>
      <xdr:spPr>
        <a:xfrm>
          <a:off x="20134794" y="1218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118,530</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94856</xdr:rowOff>
    </xdr:from>
    <xdr:to>
      <xdr:col>28</xdr:col>
      <xdr:colOff>365125</xdr:colOff>
      <xdr:row>74</xdr:row>
      <xdr:rowOff>25006</xdr:rowOff>
    </xdr:to>
    <xdr:sp macro="" textlink="">
      <xdr:nvSpPr>
        <xdr:cNvPr id="857" name="円/楕円 856"/>
        <xdr:cNvSpPr/>
      </xdr:nvSpPr>
      <xdr:spPr>
        <a:xfrm>
          <a:off x="19494500" y="1261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41533</xdr:rowOff>
    </xdr:from>
    <xdr:ext cx="599010" cy="259045"/>
    <xdr:sp macro="" textlink="">
      <xdr:nvSpPr>
        <xdr:cNvPr id="858" name="テキスト ボックス 857"/>
        <xdr:cNvSpPr txBox="1"/>
      </xdr:nvSpPr>
      <xdr:spPr>
        <a:xfrm>
          <a:off x="19245794" y="1238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103,031</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15583</xdr:rowOff>
    </xdr:from>
    <xdr:to>
      <xdr:col>27</xdr:col>
      <xdr:colOff>161925</xdr:colOff>
      <xdr:row>73</xdr:row>
      <xdr:rowOff>117183</xdr:rowOff>
    </xdr:to>
    <xdr:sp macro="" textlink="">
      <xdr:nvSpPr>
        <xdr:cNvPr id="859" name="円/楕円 858"/>
        <xdr:cNvSpPr/>
      </xdr:nvSpPr>
      <xdr:spPr>
        <a:xfrm>
          <a:off x="18605500" y="1253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133710</xdr:rowOff>
    </xdr:from>
    <xdr:ext cx="599010" cy="259045"/>
    <xdr:sp macro="" textlink="">
      <xdr:nvSpPr>
        <xdr:cNvPr id="860" name="テキスト ボックス 859"/>
        <xdr:cNvSpPr txBox="1"/>
      </xdr:nvSpPr>
      <xdr:spPr>
        <a:xfrm>
          <a:off x="18356794" y="1230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109,273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1" name="直線コネクタ 87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2" name="テキスト ボックス 87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3" name="直線コネクタ 87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4" name="テキスト ボックス 87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6" name="テキスト ボックス 87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7" name="直線コネクタ 87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8" name="テキスト ボックス 87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9" name="直線コネクタ 87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0" name="テキスト ボックス 87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4" name="直線コネクタ 88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6" name="直線コネクタ 88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8" name="直線コネクタ 88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9" name="直線コネクタ 88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1" name="フローチャート : 判断 89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2" name="直線コネクタ 89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3" name="フローチャート : 判断 89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4" name="テキスト ボックス 893"/>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5" name="直線コネクタ 89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6" name="フローチャート : 判断 895"/>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7" name="テキスト ボックス 896"/>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8" name="直線コネクタ 89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9" name="フローチャート : 判断 89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0" name="テキスト ボックス 89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01" name="フローチャート : 判断 90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02" name="テキスト ボックス 901"/>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8" name="円/楕円 90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0" name="円/楕円 90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1" name="テキスト ボックス 910"/>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2" name="円/楕円 91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13" name="テキスト ボックス 91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4" name="円/楕円 91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5" name="テキスト ボックス 914"/>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6" name="円/楕円 91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7" name="テキスト ボックス 916"/>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８８５千円となっている。主な構成項目である物件費は、住民一人当たり１６２千円となっており、平成２７年度から比較すると１８千円（１２．５％）増加していることから全国平均と比べて高い水準にある。これは、平成２５年度から２か年計画で整備した地域情報通信施設の指定管理料等、公共施設の経常的な管理費の増加によるものが主な要因である。このため、公共施設等総合管理計画に基づき、老朽化施設や類似施設の抜本的な施設のあり方について、統廃合や民間への委譲等検討するとともに、指定管理者制度による施設管理における運営管理の適正化を徹底し、経費の削減を目指す。</a:t>
          </a:r>
        </a:p>
        <a:p>
          <a:r>
            <a:rPr kumimoji="1" lang="ja-JP" altLang="en-US" sz="1300">
              <a:latin typeface="ＭＳ Ｐゴシック"/>
            </a:rPr>
            <a:t>　また、繰出金については、住民一人当たり１２７千円となっており、平成２７年度から比較すると４千円（３．１％）の微減となっているが、依然として全国平均を大きく上回っている。要因としては、簡易水道事業及び公共下水道事業特別会計において、施設の統廃合に係る集中的な整備のための財源として繰出金が多額となったことによるもである。今後は、独立採算経営の趣旨からも適正な料金体系の設定を図り、繰出金の抑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岡山県鏡野町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13,439
13,337
419.68
12,687,253
11,892,473
700,894
7,193,944
15,531,934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63.7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114554</xdr:rowOff>
    </xdr:from>
    <xdr:to>
      <xdr:col>6</xdr:col>
      <xdr:colOff>511175</xdr:colOff>
      <xdr:row>36</xdr:row>
      <xdr:rowOff>69977</xdr:rowOff>
    </xdr:to>
    <xdr:cxnSp macro="">
      <xdr:nvCxnSpPr>
        <xdr:cNvPr id="63" name="直線コネクタ 62"/>
        <xdr:cNvCxnSpPr/>
      </xdr:nvCxnSpPr>
      <xdr:spPr>
        <a:xfrm>
          <a:off x="3797300" y="6115304"/>
          <a:ext cx="8382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112394</xdr:rowOff>
    </xdr:from>
    <xdr:ext cx="469744" cy="259045"/>
    <xdr:sp macro="" textlink="">
      <xdr:nvSpPr>
        <xdr:cNvPr id="64" name="議会費平均値テキスト"/>
        <xdr:cNvSpPr txBox="1"/>
      </xdr:nvSpPr>
      <xdr:spPr>
        <a:xfrm>
          <a:off x="4686300" y="6284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114554</xdr:rowOff>
    </xdr:from>
    <xdr:to>
      <xdr:col>5</xdr:col>
      <xdr:colOff>358775</xdr:colOff>
      <xdr:row>36</xdr:row>
      <xdr:rowOff>35687</xdr:rowOff>
    </xdr:to>
    <xdr:cxnSp macro="">
      <xdr:nvCxnSpPr>
        <xdr:cNvPr id="66" name="直線コネクタ 65"/>
        <xdr:cNvCxnSpPr/>
      </xdr:nvCxnSpPr>
      <xdr:spPr>
        <a:xfrm flipV="1">
          <a:off x="2908300" y="6115304"/>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151256</xdr:rowOff>
    </xdr:from>
    <xdr:ext cx="469744" cy="259045"/>
    <xdr:sp macro="" textlink="">
      <xdr:nvSpPr>
        <xdr:cNvPr id="68" name="テキスト ボックス 67"/>
        <xdr:cNvSpPr txBox="1"/>
      </xdr:nvSpPr>
      <xdr:spPr>
        <a:xfrm>
          <a:off x="3562427"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10214</xdr:rowOff>
    </xdr:from>
    <xdr:to>
      <xdr:col>4</xdr:col>
      <xdr:colOff>155575</xdr:colOff>
      <xdr:row>36</xdr:row>
      <xdr:rowOff>35687</xdr:rowOff>
    </xdr:to>
    <xdr:cxnSp macro="">
      <xdr:nvCxnSpPr>
        <xdr:cNvPr id="69" name="直線コネクタ 68"/>
        <xdr:cNvCxnSpPr/>
      </xdr:nvCxnSpPr>
      <xdr:spPr>
        <a:xfrm>
          <a:off x="2019300" y="6182414"/>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33710</xdr:rowOff>
    </xdr:from>
    <xdr:to>
      <xdr:col>4</xdr:col>
      <xdr:colOff>206375</xdr:colOff>
      <xdr:row>36</xdr:row>
      <xdr:rowOff>135310</xdr:rowOff>
    </xdr:to>
    <xdr:sp macro="" textlink="">
      <xdr:nvSpPr>
        <xdr:cNvPr id="70" name="フローチャート : 判断 69"/>
        <xdr:cNvSpPr/>
      </xdr:nvSpPr>
      <xdr:spPr>
        <a:xfrm>
          <a:off x="2857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126437</xdr:rowOff>
    </xdr:from>
    <xdr:ext cx="469744" cy="259045"/>
    <xdr:sp macro="" textlink="">
      <xdr:nvSpPr>
        <xdr:cNvPr id="71" name="テキスト ボックス 70"/>
        <xdr:cNvSpPr txBox="1"/>
      </xdr:nvSpPr>
      <xdr:spPr>
        <a:xfrm>
          <a:off x="2673427" y="629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128270</xdr:rowOff>
    </xdr:from>
    <xdr:to>
      <xdr:col>2</xdr:col>
      <xdr:colOff>638175</xdr:colOff>
      <xdr:row>36</xdr:row>
      <xdr:rowOff>10214</xdr:rowOff>
    </xdr:to>
    <xdr:cxnSp macro="">
      <xdr:nvCxnSpPr>
        <xdr:cNvPr id="72" name="直線コネクタ 71"/>
        <xdr:cNvCxnSpPr/>
      </xdr:nvCxnSpPr>
      <xdr:spPr>
        <a:xfrm>
          <a:off x="1130300" y="6129020"/>
          <a:ext cx="889000" cy="5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51671</xdr:rowOff>
    </xdr:from>
    <xdr:to>
      <xdr:col>3</xdr:col>
      <xdr:colOff>3175</xdr:colOff>
      <xdr:row>36</xdr:row>
      <xdr:rowOff>153271</xdr:rowOff>
    </xdr:to>
    <xdr:sp macro="" textlink="">
      <xdr:nvSpPr>
        <xdr:cNvPr id="73" name="フローチャート : 判断 72"/>
        <xdr:cNvSpPr/>
      </xdr:nvSpPr>
      <xdr:spPr>
        <a:xfrm>
          <a:off x="1968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144398</xdr:rowOff>
    </xdr:from>
    <xdr:ext cx="469744" cy="259045"/>
    <xdr:sp macro="" textlink="">
      <xdr:nvSpPr>
        <xdr:cNvPr id="74" name="テキスト ボックス 73"/>
        <xdr:cNvSpPr txBox="1"/>
      </xdr:nvSpPr>
      <xdr:spPr>
        <a:xfrm>
          <a:off x="1784427" y="631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25382</xdr:rowOff>
    </xdr:from>
    <xdr:to>
      <xdr:col>1</xdr:col>
      <xdr:colOff>485775</xdr:colOff>
      <xdr:row>36</xdr:row>
      <xdr:rowOff>126982</xdr:rowOff>
    </xdr:to>
    <xdr:sp macro="" textlink="">
      <xdr:nvSpPr>
        <xdr:cNvPr id="75" name="フローチャート : 判断 74"/>
        <xdr:cNvSpPr/>
      </xdr:nvSpPr>
      <xdr:spPr>
        <a:xfrm>
          <a:off x="1079500" y="61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118109</xdr:rowOff>
    </xdr:from>
    <xdr:ext cx="469744" cy="259045"/>
    <xdr:sp macro="" textlink="">
      <xdr:nvSpPr>
        <xdr:cNvPr id="76" name="テキスト ボックス 75"/>
        <xdr:cNvSpPr txBox="1"/>
      </xdr:nvSpPr>
      <xdr:spPr>
        <a:xfrm>
          <a:off x="895427" y="629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19177</xdr:rowOff>
    </xdr:from>
    <xdr:to>
      <xdr:col>6</xdr:col>
      <xdr:colOff>561975</xdr:colOff>
      <xdr:row>36</xdr:row>
      <xdr:rowOff>120777</xdr:rowOff>
    </xdr:to>
    <xdr:sp macro="" textlink="">
      <xdr:nvSpPr>
        <xdr:cNvPr id="82" name="円/楕円 81"/>
        <xdr:cNvSpPr/>
      </xdr:nvSpPr>
      <xdr:spPr>
        <a:xfrm>
          <a:off x="4584700" y="61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42054</xdr:rowOff>
    </xdr:from>
    <xdr:ext cx="469744" cy="259045"/>
    <xdr:sp macro="" textlink="">
      <xdr:nvSpPr>
        <xdr:cNvPr id="83" name="議会費該当値テキスト"/>
        <xdr:cNvSpPr txBox="1"/>
      </xdr:nvSpPr>
      <xdr:spPr>
        <a:xfrm>
          <a:off x="4686300" y="604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63754</xdr:rowOff>
    </xdr:from>
    <xdr:to>
      <xdr:col>5</xdr:col>
      <xdr:colOff>409575</xdr:colOff>
      <xdr:row>35</xdr:row>
      <xdr:rowOff>165354</xdr:rowOff>
    </xdr:to>
    <xdr:sp macro="" textlink="">
      <xdr:nvSpPr>
        <xdr:cNvPr id="84" name="円/楕円 83"/>
        <xdr:cNvSpPr/>
      </xdr:nvSpPr>
      <xdr:spPr>
        <a:xfrm>
          <a:off x="3746500" y="60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10431</xdr:rowOff>
    </xdr:from>
    <xdr:ext cx="469744" cy="259045"/>
    <xdr:sp macro="" textlink="">
      <xdr:nvSpPr>
        <xdr:cNvPr id="85" name="テキスト ボックス 84"/>
        <xdr:cNvSpPr txBox="1"/>
      </xdr:nvSpPr>
      <xdr:spPr>
        <a:xfrm>
          <a:off x="3562427" y="583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156337</xdr:rowOff>
    </xdr:from>
    <xdr:to>
      <xdr:col>4</xdr:col>
      <xdr:colOff>206375</xdr:colOff>
      <xdr:row>36</xdr:row>
      <xdr:rowOff>86487</xdr:rowOff>
    </xdr:to>
    <xdr:sp macro="" textlink="">
      <xdr:nvSpPr>
        <xdr:cNvPr id="86" name="円/楕円 85"/>
        <xdr:cNvSpPr/>
      </xdr:nvSpPr>
      <xdr:spPr>
        <a:xfrm>
          <a:off x="2857500" y="61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103014</xdr:rowOff>
    </xdr:from>
    <xdr:ext cx="469744" cy="259045"/>
    <xdr:sp macro="" textlink="">
      <xdr:nvSpPr>
        <xdr:cNvPr id="87" name="テキスト ボックス 86"/>
        <xdr:cNvSpPr txBox="1"/>
      </xdr:nvSpPr>
      <xdr:spPr>
        <a:xfrm>
          <a:off x="2673427" y="593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130864</xdr:rowOff>
    </xdr:from>
    <xdr:to>
      <xdr:col>3</xdr:col>
      <xdr:colOff>3175</xdr:colOff>
      <xdr:row>36</xdr:row>
      <xdr:rowOff>61014</xdr:rowOff>
    </xdr:to>
    <xdr:sp macro="" textlink="">
      <xdr:nvSpPr>
        <xdr:cNvPr id="88" name="円/楕円 87"/>
        <xdr:cNvSpPr/>
      </xdr:nvSpPr>
      <xdr:spPr>
        <a:xfrm>
          <a:off x="1968500" y="613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77541</xdr:rowOff>
    </xdr:from>
    <xdr:ext cx="469744" cy="259045"/>
    <xdr:sp macro="" textlink="">
      <xdr:nvSpPr>
        <xdr:cNvPr id="89" name="テキスト ボックス 88"/>
        <xdr:cNvSpPr txBox="1"/>
      </xdr:nvSpPr>
      <xdr:spPr>
        <a:xfrm>
          <a:off x="1784427" y="590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77470</xdr:rowOff>
    </xdr:from>
    <xdr:to>
      <xdr:col>1</xdr:col>
      <xdr:colOff>485775</xdr:colOff>
      <xdr:row>36</xdr:row>
      <xdr:rowOff>7620</xdr:rowOff>
    </xdr:to>
    <xdr:sp macro="" textlink="">
      <xdr:nvSpPr>
        <xdr:cNvPr id="90" name="円/楕円 89"/>
        <xdr:cNvSpPr/>
      </xdr:nvSpPr>
      <xdr:spPr>
        <a:xfrm>
          <a:off x="1079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24147</xdr:rowOff>
    </xdr:from>
    <xdr:ext cx="469744" cy="259045"/>
    <xdr:sp macro="" textlink="">
      <xdr:nvSpPr>
        <xdr:cNvPr id="91" name="テキスト ボックス 90"/>
        <xdr:cNvSpPr txBox="1"/>
      </xdr:nvSpPr>
      <xdr:spPr>
        <a:xfrm>
          <a:off x="895427" y="585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18527</xdr:rowOff>
    </xdr:from>
    <xdr:to>
      <xdr:col>6</xdr:col>
      <xdr:colOff>511175</xdr:colOff>
      <xdr:row>58</xdr:row>
      <xdr:rowOff>65828</xdr:rowOff>
    </xdr:to>
    <xdr:cxnSp macro="">
      <xdr:nvCxnSpPr>
        <xdr:cNvPr id="120" name="直線コネクタ 119"/>
        <xdr:cNvCxnSpPr/>
      </xdr:nvCxnSpPr>
      <xdr:spPr>
        <a:xfrm flipV="1">
          <a:off x="3797300" y="9962627"/>
          <a:ext cx="838200" cy="4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23645</xdr:rowOff>
    </xdr:from>
    <xdr:ext cx="534377" cy="259045"/>
    <xdr:sp macro="" textlink="">
      <xdr:nvSpPr>
        <xdr:cNvPr id="121" name="総務費平均値テキスト"/>
        <xdr:cNvSpPr txBox="1"/>
      </xdr:nvSpPr>
      <xdr:spPr>
        <a:xfrm>
          <a:off x="4686300" y="996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95103</xdr:rowOff>
    </xdr:from>
    <xdr:to>
      <xdr:col>5</xdr:col>
      <xdr:colOff>358775</xdr:colOff>
      <xdr:row>58</xdr:row>
      <xdr:rowOff>65828</xdr:rowOff>
    </xdr:to>
    <xdr:cxnSp macro="">
      <xdr:nvCxnSpPr>
        <xdr:cNvPr id="123" name="直線コネクタ 122"/>
        <xdr:cNvCxnSpPr/>
      </xdr:nvCxnSpPr>
      <xdr:spPr>
        <a:xfrm>
          <a:off x="2908300" y="9696303"/>
          <a:ext cx="889000" cy="31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95103</xdr:rowOff>
    </xdr:from>
    <xdr:to>
      <xdr:col>4</xdr:col>
      <xdr:colOff>155575</xdr:colOff>
      <xdr:row>57</xdr:row>
      <xdr:rowOff>55710</xdr:rowOff>
    </xdr:to>
    <xdr:cxnSp macro="">
      <xdr:nvCxnSpPr>
        <xdr:cNvPr id="126" name="直線コネクタ 125"/>
        <xdr:cNvCxnSpPr/>
      </xdr:nvCxnSpPr>
      <xdr:spPr>
        <a:xfrm flipV="1">
          <a:off x="2019300" y="9696303"/>
          <a:ext cx="889000" cy="13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135399</xdr:rowOff>
    </xdr:from>
    <xdr:to>
      <xdr:col>4</xdr:col>
      <xdr:colOff>206375</xdr:colOff>
      <xdr:row>58</xdr:row>
      <xdr:rowOff>65549</xdr:rowOff>
    </xdr:to>
    <xdr:sp macro="" textlink="">
      <xdr:nvSpPr>
        <xdr:cNvPr id="127" name="フローチャート : 判断 126"/>
        <xdr:cNvSpPr/>
      </xdr:nvSpPr>
      <xdr:spPr>
        <a:xfrm>
          <a:off x="2857500" y="990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56676</xdr:rowOff>
    </xdr:from>
    <xdr:ext cx="599010" cy="259045"/>
    <xdr:sp macro="" textlink="">
      <xdr:nvSpPr>
        <xdr:cNvPr id="128" name="テキスト ボックス 127"/>
        <xdr:cNvSpPr txBox="1"/>
      </xdr:nvSpPr>
      <xdr:spPr>
        <a:xfrm>
          <a:off x="2608794" y="10000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55710</xdr:rowOff>
    </xdr:from>
    <xdr:to>
      <xdr:col>2</xdr:col>
      <xdr:colOff>638175</xdr:colOff>
      <xdr:row>58</xdr:row>
      <xdr:rowOff>26274</xdr:rowOff>
    </xdr:to>
    <xdr:cxnSp macro="">
      <xdr:nvCxnSpPr>
        <xdr:cNvPr id="129" name="直線コネクタ 128"/>
        <xdr:cNvCxnSpPr/>
      </xdr:nvCxnSpPr>
      <xdr:spPr>
        <a:xfrm flipV="1">
          <a:off x="1130300" y="9828360"/>
          <a:ext cx="889000" cy="14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34668</xdr:rowOff>
    </xdr:from>
    <xdr:to>
      <xdr:col>3</xdr:col>
      <xdr:colOff>3175</xdr:colOff>
      <xdr:row>58</xdr:row>
      <xdr:rowOff>136268</xdr:rowOff>
    </xdr:to>
    <xdr:sp macro="" textlink="">
      <xdr:nvSpPr>
        <xdr:cNvPr id="130" name="フローチャート : 判断 129"/>
        <xdr:cNvSpPr/>
      </xdr:nvSpPr>
      <xdr:spPr>
        <a:xfrm>
          <a:off x="1968500" y="99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127395</xdr:rowOff>
    </xdr:from>
    <xdr:ext cx="599010" cy="259045"/>
    <xdr:sp macro="" textlink="">
      <xdr:nvSpPr>
        <xdr:cNvPr id="131" name="テキスト ボックス 130"/>
        <xdr:cNvSpPr txBox="1"/>
      </xdr:nvSpPr>
      <xdr:spPr>
        <a:xfrm>
          <a:off x="1719794" y="1007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53309</xdr:rowOff>
    </xdr:from>
    <xdr:to>
      <xdr:col>1</xdr:col>
      <xdr:colOff>485775</xdr:colOff>
      <xdr:row>58</xdr:row>
      <xdr:rowOff>154909</xdr:rowOff>
    </xdr:to>
    <xdr:sp macro="" textlink="">
      <xdr:nvSpPr>
        <xdr:cNvPr id="132" name="フローチャート : 判断 131"/>
        <xdr:cNvSpPr/>
      </xdr:nvSpPr>
      <xdr:spPr>
        <a:xfrm>
          <a:off x="1079500" y="999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146036</xdr:rowOff>
    </xdr:from>
    <xdr:ext cx="534377" cy="259045"/>
    <xdr:sp macro="" textlink="">
      <xdr:nvSpPr>
        <xdr:cNvPr id="133" name="テキスト ボックス 132"/>
        <xdr:cNvSpPr txBox="1"/>
      </xdr:nvSpPr>
      <xdr:spPr>
        <a:xfrm>
          <a:off x="863111" y="1009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139177</xdr:rowOff>
    </xdr:from>
    <xdr:to>
      <xdr:col>6</xdr:col>
      <xdr:colOff>561975</xdr:colOff>
      <xdr:row>58</xdr:row>
      <xdr:rowOff>69327</xdr:rowOff>
    </xdr:to>
    <xdr:sp macro="" textlink="">
      <xdr:nvSpPr>
        <xdr:cNvPr id="139" name="円/楕円 138"/>
        <xdr:cNvSpPr/>
      </xdr:nvSpPr>
      <xdr:spPr>
        <a:xfrm>
          <a:off x="4584700" y="991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162054</xdr:rowOff>
    </xdr:from>
    <xdr:ext cx="599010" cy="259045"/>
    <xdr:sp macro="" textlink="">
      <xdr:nvSpPr>
        <xdr:cNvPr id="140" name="総務費該当値テキスト"/>
        <xdr:cNvSpPr txBox="1"/>
      </xdr:nvSpPr>
      <xdr:spPr>
        <a:xfrm>
          <a:off x="4686300" y="976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155,412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15028</xdr:rowOff>
    </xdr:from>
    <xdr:to>
      <xdr:col>5</xdr:col>
      <xdr:colOff>409575</xdr:colOff>
      <xdr:row>58</xdr:row>
      <xdr:rowOff>116628</xdr:rowOff>
    </xdr:to>
    <xdr:sp macro="" textlink="">
      <xdr:nvSpPr>
        <xdr:cNvPr id="141" name="円/楕円 140"/>
        <xdr:cNvSpPr/>
      </xdr:nvSpPr>
      <xdr:spPr>
        <a:xfrm>
          <a:off x="3746500" y="995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107755</xdr:rowOff>
    </xdr:from>
    <xdr:ext cx="599010" cy="259045"/>
    <xdr:sp macro="" textlink="">
      <xdr:nvSpPr>
        <xdr:cNvPr id="142" name="テキスト ボックス 141"/>
        <xdr:cNvSpPr txBox="1"/>
      </xdr:nvSpPr>
      <xdr:spPr>
        <a:xfrm>
          <a:off x="3497794" y="10051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118,167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44303</xdr:rowOff>
    </xdr:from>
    <xdr:to>
      <xdr:col>4</xdr:col>
      <xdr:colOff>206375</xdr:colOff>
      <xdr:row>56</xdr:row>
      <xdr:rowOff>145903</xdr:rowOff>
    </xdr:to>
    <xdr:sp macro="" textlink="">
      <xdr:nvSpPr>
        <xdr:cNvPr id="143" name="円/楕円 142"/>
        <xdr:cNvSpPr/>
      </xdr:nvSpPr>
      <xdr:spPr>
        <a:xfrm>
          <a:off x="2857500" y="964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162430</xdr:rowOff>
    </xdr:from>
    <xdr:ext cx="599010" cy="259045"/>
    <xdr:sp macro="" textlink="">
      <xdr:nvSpPr>
        <xdr:cNvPr id="144" name="テキスト ボックス 143"/>
        <xdr:cNvSpPr txBox="1"/>
      </xdr:nvSpPr>
      <xdr:spPr>
        <a:xfrm>
          <a:off x="2608794" y="942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365,116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4910</xdr:rowOff>
    </xdr:from>
    <xdr:to>
      <xdr:col>3</xdr:col>
      <xdr:colOff>3175</xdr:colOff>
      <xdr:row>57</xdr:row>
      <xdr:rowOff>106510</xdr:rowOff>
    </xdr:to>
    <xdr:sp macro="" textlink="">
      <xdr:nvSpPr>
        <xdr:cNvPr id="145" name="円/楕円 144"/>
        <xdr:cNvSpPr/>
      </xdr:nvSpPr>
      <xdr:spPr>
        <a:xfrm>
          <a:off x="1968500" y="97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123037</xdr:rowOff>
    </xdr:from>
    <xdr:ext cx="599010" cy="259045"/>
    <xdr:sp macro="" textlink="">
      <xdr:nvSpPr>
        <xdr:cNvPr id="146" name="テキスト ボックス 145"/>
        <xdr:cNvSpPr txBox="1"/>
      </xdr:nvSpPr>
      <xdr:spPr>
        <a:xfrm>
          <a:off x="1719794" y="9552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261,134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146924</xdr:rowOff>
    </xdr:from>
    <xdr:to>
      <xdr:col>1</xdr:col>
      <xdr:colOff>485775</xdr:colOff>
      <xdr:row>58</xdr:row>
      <xdr:rowOff>77074</xdr:rowOff>
    </xdr:to>
    <xdr:sp macro="" textlink="">
      <xdr:nvSpPr>
        <xdr:cNvPr id="147" name="円/楕円 146"/>
        <xdr:cNvSpPr/>
      </xdr:nvSpPr>
      <xdr:spPr>
        <a:xfrm>
          <a:off x="1079500" y="991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93601</xdr:rowOff>
    </xdr:from>
    <xdr:ext cx="599010" cy="259045"/>
    <xdr:sp macro="" textlink="">
      <xdr:nvSpPr>
        <xdr:cNvPr id="148" name="テキスト ボックス 147"/>
        <xdr:cNvSpPr txBox="1"/>
      </xdr:nvSpPr>
      <xdr:spPr>
        <a:xfrm>
          <a:off x="830794" y="9694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45854</xdr:rowOff>
    </xdr:from>
    <xdr:to>
      <xdr:col>6</xdr:col>
      <xdr:colOff>511175</xdr:colOff>
      <xdr:row>74</xdr:row>
      <xdr:rowOff>158245</xdr:rowOff>
    </xdr:to>
    <xdr:cxnSp macro="">
      <xdr:nvCxnSpPr>
        <xdr:cNvPr id="174" name="直線コネクタ 173"/>
        <xdr:cNvCxnSpPr/>
      </xdr:nvCxnSpPr>
      <xdr:spPr>
        <a:xfrm flipV="1">
          <a:off x="3797300" y="12733154"/>
          <a:ext cx="838200" cy="11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41513</xdr:rowOff>
    </xdr:from>
    <xdr:ext cx="599010" cy="259045"/>
    <xdr:sp macro="" textlink="">
      <xdr:nvSpPr>
        <xdr:cNvPr id="175" name="民生費平均値テキスト"/>
        <xdr:cNvSpPr txBox="1"/>
      </xdr:nvSpPr>
      <xdr:spPr>
        <a:xfrm>
          <a:off x="4686300" y="130717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158245</xdr:rowOff>
    </xdr:from>
    <xdr:to>
      <xdr:col>5</xdr:col>
      <xdr:colOff>358775</xdr:colOff>
      <xdr:row>75</xdr:row>
      <xdr:rowOff>166235</xdr:rowOff>
    </xdr:to>
    <xdr:cxnSp macro="">
      <xdr:nvCxnSpPr>
        <xdr:cNvPr id="177" name="直線コネクタ 176"/>
        <xdr:cNvCxnSpPr/>
      </xdr:nvCxnSpPr>
      <xdr:spPr>
        <a:xfrm flipV="1">
          <a:off x="2908300" y="12845545"/>
          <a:ext cx="889000" cy="17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121911</xdr:rowOff>
    </xdr:from>
    <xdr:ext cx="599010" cy="259045"/>
    <xdr:sp macro="" textlink="">
      <xdr:nvSpPr>
        <xdr:cNvPr id="179" name="テキスト ボックス 178"/>
        <xdr:cNvSpPr txBox="1"/>
      </xdr:nvSpPr>
      <xdr:spPr>
        <a:xfrm>
          <a:off x="3497794" y="1315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166235</xdr:rowOff>
    </xdr:from>
    <xdr:to>
      <xdr:col>4</xdr:col>
      <xdr:colOff>155575</xdr:colOff>
      <xdr:row>76</xdr:row>
      <xdr:rowOff>32790</xdr:rowOff>
    </xdr:to>
    <xdr:cxnSp macro="">
      <xdr:nvCxnSpPr>
        <xdr:cNvPr id="180" name="直線コネクタ 179"/>
        <xdr:cNvCxnSpPr/>
      </xdr:nvCxnSpPr>
      <xdr:spPr>
        <a:xfrm flipV="1">
          <a:off x="2019300" y="13024985"/>
          <a:ext cx="889000" cy="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89883</xdr:rowOff>
    </xdr:from>
    <xdr:to>
      <xdr:col>4</xdr:col>
      <xdr:colOff>206375</xdr:colOff>
      <xdr:row>77</xdr:row>
      <xdr:rowOff>20033</xdr:rowOff>
    </xdr:to>
    <xdr:sp macro="" textlink="">
      <xdr:nvSpPr>
        <xdr:cNvPr id="181" name="フローチャート : 判断 180"/>
        <xdr:cNvSpPr/>
      </xdr:nvSpPr>
      <xdr:spPr>
        <a:xfrm>
          <a:off x="2857500" y="131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11160</xdr:rowOff>
    </xdr:from>
    <xdr:ext cx="599010" cy="259045"/>
    <xdr:sp macro="" textlink="">
      <xdr:nvSpPr>
        <xdr:cNvPr id="182" name="テキスト ボックス 181"/>
        <xdr:cNvSpPr txBox="1"/>
      </xdr:nvSpPr>
      <xdr:spPr>
        <a:xfrm>
          <a:off x="2608794" y="1321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56776</xdr:rowOff>
    </xdr:from>
    <xdr:to>
      <xdr:col>2</xdr:col>
      <xdr:colOff>638175</xdr:colOff>
      <xdr:row>76</xdr:row>
      <xdr:rowOff>32790</xdr:rowOff>
    </xdr:to>
    <xdr:cxnSp macro="">
      <xdr:nvCxnSpPr>
        <xdr:cNvPr id="183" name="直線コネクタ 182"/>
        <xdr:cNvCxnSpPr/>
      </xdr:nvCxnSpPr>
      <xdr:spPr>
        <a:xfrm>
          <a:off x="1130300" y="12915526"/>
          <a:ext cx="889000" cy="14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155600</xdr:rowOff>
    </xdr:from>
    <xdr:to>
      <xdr:col>3</xdr:col>
      <xdr:colOff>3175</xdr:colOff>
      <xdr:row>77</xdr:row>
      <xdr:rowOff>85750</xdr:rowOff>
    </xdr:to>
    <xdr:sp macro="" textlink="">
      <xdr:nvSpPr>
        <xdr:cNvPr id="184" name="フローチャート : 判断 183"/>
        <xdr:cNvSpPr/>
      </xdr:nvSpPr>
      <xdr:spPr>
        <a:xfrm>
          <a:off x="1968500" y="131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76877</xdr:rowOff>
    </xdr:from>
    <xdr:ext cx="599010" cy="259045"/>
    <xdr:sp macro="" textlink="">
      <xdr:nvSpPr>
        <xdr:cNvPr id="185" name="テキスト ボックス 184"/>
        <xdr:cNvSpPr txBox="1"/>
      </xdr:nvSpPr>
      <xdr:spPr>
        <a:xfrm>
          <a:off x="1719794" y="132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161623</xdr:rowOff>
    </xdr:from>
    <xdr:to>
      <xdr:col>1</xdr:col>
      <xdr:colOff>485775</xdr:colOff>
      <xdr:row>77</xdr:row>
      <xdr:rowOff>91773</xdr:rowOff>
    </xdr:to>
    <xdr:sp macro="" textlink="">
      <xdr:nvSpPr>
        <xdr:cNvPr id="186" name="フローチャート : 判断 185"/>
        <xdr:cNvSpPr/>
      </xdr:nvSpPr>
      <xdr:spPr>
        <a:xfrm>
          <a:off x="1079500" y="131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82900</xdr:rowOff>
    </xdr:from>
    <xdr:ext cx="599010" cy="259045"/>
    <xdr:sp macro="" textlink="">
      <xdr:nvSpPr>
        <xdr:cNvPr id="187" name="テキスト ボックス 186"/>
        <xdr:cNvSpPr txBox="1"/>
      </xdr:nvSpPr>
      <xdr:spPr>
        <a:xfrm>
          <a:off x="830794" y="1328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166504</xdr:rowOff>
    </xdr:from>
    <xdr:to>
      <xdr:col>6</xdr:col>
      <xdr:colOff>561975</xdr:colOff>
      <xdr:row>74</xdr:row>
      <xdr:rowOff>96654</xdr:rowOff>
    </xdr:to>
    <xdr:sp macro="" textlink="">
      <xdr:nvSpPr>
        <xdr:cNvPr id="193" name="円/楕円 192"/>
        <xdr:cNvSpPr/>
      </xdr:nvSpPr>
      <xdr:spPr>
        <a:xfrm>
          <a:off x="4584700" y="1268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17931</xdr:rowOff>
    </xdr:from>
    <xdr:ext cx="599010" cy="259045"/>
    <xdr:sp macro="" textlink="">
      <xdr:nvSpPr>
        <xdr:cNvPr id="194" name="民生費該当値テキスト"/>
        <xdr:cNvSpPr txBox="1"/>
      </xdr:nvSpPr>
      <xdr:spPr>
        <a:xfrm>
          <a:off x="4686300" y="1253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216,421</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107445</xdr:rowOff>
    </xdr:from>
    <xdr:to>
      <xdr:col>5</xdr:col>
      <xdr:colOff>409575</xdr:colOff>
      <xdr:row>75</xdr:row>
      <xdr:rowOff>37595</xdr:rowOff>
    </xdr:to>
    <xdr:sp macro="" textlink="">
      <xdr:nvSpPr>
        <xdr:cNvPr id="195" name="円/楕円 194"/>
        <xdr:cNvSpPr/>
      </xdr:nvSpPr>
      <xdr:spPr>
        <a:xfrm>
          <a:off x="3746500" y="1279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54122</xdr:rowOff>
    </xdr:from>
    <xdr:ext cx="599010" cy="259045"/>
    <xdr:sp macro="" textlink="">
      <xdr:nvSpPr>
        <xdr:cNvPr id="196" name="テキスト ボックス 195"/>
        <xdr:cNvSpPr txBox="1"/>
      </xdr:nvSpPr>
      <xdr:spPr>
        <a:xfrm>
          <a:off x="3497794" y="12569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196,755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115435</xdr:rowOff>
    </xdr:from>
    <xdr:to>
      <xdr:col>4</xdr:col>
      <xdr:colOff>206375</xdr:colOff>
      <xdr:row>76</xdr:row>
      <xdr:rowOff>45585</xdr:rowOff>
    </xdr:to>
    <xdr:sp macro="" textlink="">
      <xdr:nvSpPr>
        <xdr:cNvPr id="197" name="円/楕円 196"/>
        <xdr:cNvSpPr/>
      </xdr:nvSpPr>
      <xdr:spPr>
        <a:xfrm>
          <a:off x="2857500" y="1297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62112</xdr:rowOff>
    </xdr:from>
    <xdr:ext cx="599010" cy="259045"/>
    <xdr:sp macro="" textlink="">
      <xdr:nvSpPr>
        <xdr:cNvPr id="198" name="テキスト ボックス 197"/>
        <xdr:cNvSpPr txBox="1"/>
      </xdr:nvSpPr>
      <xdr:spPr>
        <a:xfrm>
          <a:off x="2608794" y="1274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165,357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153440</xdr:rowOff>
    </xdr:from>
    <xdr:to>
      <xdr:col>3</xdr:col>
      <xdr:colOff>3175</xdr:colOff>
      <xdr:row>76</xdr:row>
      <xdr:rowOff>83590</xdr:rowOff>
    </xdr:to>
    <xdr:sp macro="" textlink="">
      <xdr:nvSpPr>
        <xdr:cNvPr id="199" name="円/楕円 198"/>
        <xdr:cNvSpPr/>
      </xdr:nvSpPr>
      <xdr:spPr>
        <a:xfrm>
          <a:off x="1968500" y="1301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100116</xdr:rowOff>
    </xdr:from>
    <xdr:ext cx="599010" cy="259045"/>
    <xdr:sp macro="" textlink="">
      <xdr:nvSpPr>
        <xdr:cNvPr id="200" name="テキスト ボックス 199"/>
        <xdr:cNvSpPr txBox="1"/>
      </xdr:nvSpPr>
      <xdr:spPr>
        <a:xfrm>
          <a:off x="1719794" y="1278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158,707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5976</xdr:rowOff>
    </xdr:from>
    <xdr:to>
      <xdr:col>1</xdr:col>
      <xdr:colOff>485775</xdr:colOff>
      <xdr:row>75</xdr:row>
      <xdr:rowOff>107576</xdr:rowOff>
    </xdr:to>
    <xdr:sp macro="" textlink="">
      <xdr:nvSpPr>
        <xdr:cNvPr id="201" name="円/楕円 200"/>
        <xdr:cNvSpPr/>
      </xdr:nvSpPr>
      <xdr:spPr>
        <a:xfrm>
          <a:off x="1079500" y="1286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124103</xdr:rowOff>
    </xdr:from>
    <xdr:ext cx="599010" cy="259045"/>
    <xdr:sp macro="" textlink="">
      <xdr:nvSpPr>
        <xdr:cNvPr id="202" name="テキスト ボックス 201"/>
        <xdr:cNvSpPr txBox="1"/>
      </xdr:nvSpPr>
      <xdr:spPr>
        <a:xfrm>
          <a:off x="830794" y="1263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38136</xdr:rowOff>
    </xdr:from>
    <xdr:to>
      <xdr:col>6</xdr:col>
      <xdr:colOff>511175</xdr:colOff>
      <xdr:row>96</xdr:row>
      <xdr:rowOff>29874</xdr:rowOff>
    </xdr:to>
    <xdr:cxnSp macro="">
      <xdr:nvCxnSpPr>
        <xdr:cNvPr id="234" name="直線コネクタ 233"/>
        <xdr:cNvCxnSpPr/>
      </xdr:nvCxnSpPr>
      <xdr:spPr>
        <a:xfrm>
          <a:off x="3797300" y="16325886"/>
          <a:ext cx="838200" cy="16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90743</xdr:rowOff>
    </xdr:from>
    <xdr:ext cx="534377" cy="259045"/>
    <xdr:sp macro="" textlink="">
      <xdr:nvSpPr>
        <xdr:cNvPr id="235" name="衛生費平均値テキスト"/>
        <xdr:cNvSpPr txBox="1"/>
      </xdr:nvSpPr>
      <xdr:spPr>
        <a:xfrm>
          <a:off x="4686300" y="16549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38136</xdr:rowOff>
    </xdr:from>
    <xdr:to>
      <xdr:col>5</xdr:col>
      <xdr:colOff>358775</xdr:colOff>
      <xdr:row>95</xdr:row>
      <xdr:rowOff>119094</xdr:rowOff>
    </xdr:to>
    <xdr:cxnSp macro="">
      <xdr:nvCxnSpPr>
        <xdr:cNvPr id="237" name="直線コネクタ 236"/>
        <xdr:cNvCxnSpPr/>
      </xdr:nvCxnSpPr>
      <xdr:spPr>
        <a:xfrm flipV="1">
          <a:off x="2908300" y="16325886"/>
          <a:ext cx="889000" cy="8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64910</xdr:rowOff>
    </xdr:from>
    <xdr:ext cx="534377" cy="259045"/>
    <xdr:sp macro="" textlink="">
      <xdr:nvSpPr>
        <xdr:cNvPr id="239" name="テキスト ボックス 238"/>
        <xdr:cNvSpPr txBox="1"/>
      </xdr:nvSpPr>
      <xdr:spPr>
        <a:xfrm>
          <a:off x="3530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119094</xdr:rowOff>
    </xdr:from>
    <xdr:to>
      <xdr:col>4</xdr:col>
      <xdr:colOff>155575</xdr:colOff>
      <xdr:row>96</xdr:row>
      <xdr:rowOff>124220</xdr:rowOff>
    </xdr:to>
    <xdr:cxnSp macro="">
      <xdr:nvCxnSpPr>
        <xdr:cNvPr id="240" name="直線コネクタ 239"/>
        <xdr:cNvCxnSpPr/>
      </xdr:nvCxnSpPr>
      <xdr:spPr>
        <a:xfrm flipV="1">
          <a:off x="2019300" y="16406844"/>
          <a:ext cx="889000" cy="17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27651</xdr:rowOff>
    </xdr:from>
    <xdr:to>
      <xdr:col>4</xdr:col>
      <xdr:colOff>206375</xdr:colOff>
      <xdr:row>96</xdr:row>
      <xdr:rowOff>129251</xdr:rowOff>
    </xdr:to>
    <xdr:sp macro="" textlink="">
      <xdr:nvSpPr>
        <xdr:cNvPr id="241" name="フローチャート : 判断 240"/>
        <xdr:cNvSpPr/>
      </xdr:nvSpPr>
      <xdr:spPr>
        <a:xfrm>
          <a:off x="2857500" y="1648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120378</xdr:rowOff>
    </xdr:from>
    <xdr:ext cx="534377" cy="259045"/>
    <xdr:sp macro="" textlink="">
      <xdr:nvSpPr>
        <xdr:cNvPr id="242" name="テキスト ボックス 241"/>
        <xdr:cNvSpPr txBox="1"/>
      </xdr:nvSpPr>
      <xdr:spPr>
        <a:xfrm>
          <a:off x="2641111" y="1657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163964</xdr:rowOff>
    </xdr:from>
    <xdr:to>
      <xdr:col>2</xdr:col>
      <xdr:colOff>638175</xdr:colOff>
      <xdr:row>96</xdr:row>
      <xdr:rowOff>124220</xdr:rowOff>
    </xdr:to>
    <xdr:cxnSp macro="">
      <xdr:nvCxnSpPr>
        <xdr:cNvPr id="243" name="直線コネクタ 242"/>
        <xdr:cNvCxnSpPr/>
      </xdr:nvCxnSpPr>
      <xdr:spPr>
        <a:xfrm>
          <a:off x="1130300" y="16451714"/>
          <a:ext cx="889000" cy="13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90630</xdr:rowOff>
    </xdr:from>
    <xdr:to>
      <xdr:col>3</xdr:col>
      <xdr:colOff>3175</xdr:colOff>
      <xdr:row>97</xdr:row>
      <xdr:rowOff>20780</xdr:rowOff>
    </xdr:to>
    <xdr:sp macro="" textlink="">
      <xdr:nvSpPr>
        <xdr:cNvPr id="244" name="フローチャート : 判断 243"/>
        <xdr:cNvSpPr/>
      </xdr:nvSpPr>
      <xdr:spPr>
        <a:xfrm>
          <a:off x="19685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11907</xdr:rowOff>
    </xdr:from>
    <xdr:ext cx="534377" cy="259045"/>
    <xdr:sp macro="" textlink="">
      <xdr:nvSpPr>
        <xdr:cNvPr id="245" name="テキスト ボックス 244"/>
        <xdr:cNvSpPr txBox="1"/>
      </xdr:nvSpPr>
      <xdr:spPr>
        <a:xfrm>
          <a:off x="1752111" y="1664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119762</xdr:rowOff>
    </xdr:from>
    <xdr:to>
      <xdr:col>1</xdr:col>
      <xdr:colOff>485775</xdr:colOff>
      <xdr:row>97</xdr:row>
      <xdr:rowOff>49912</xdr:rowOff>
    </xdr:to>
    <xdr:sp macro="" textlink="">
      <xdr:nvSpPr>
        <xdr:cNvPr id="246" name="フローチャート : 判断 245"/>
        <xdr:cNvSpPr/>
      </xdr:nvSpPr>
      <xdr:spPr>
        <a:xfrm>
          <a:off x="1079500" y="165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41039</xdr:rowOff>
    </xdr:from>
    <xdr:ext cx="534377" cy="259045"/>
    <xdr:sp macro="" textlink="">
      <xdr:nvSpPr>
        <xdr:cNvPr id="247" name="テキスト ボックス 246"/>
        <xdr:cNvSpPr txBox="1"/>
      </xdr:nvSpPr>
      <xdr:spPr>
        <a:xfrm>
          <a:off x="863111" y="1667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150524</xdr:rowOff>
    </xdr:from>
    <xdr:to>
      <xdr:col>6</xdr:col>
      <xdr:colOff>561975</xdr:colOff>
      <xdr:row>96</xdr:row>
      <xdr:rowOff>80674</xdr:rowOff>
    </xdr:to>
    <xdr:sp macro="" textlink="">
      <xdr:nvSpPr>
        <xdr:cNvPr id="253" name="円/楕円 252"/>
        <xdr:cNvSpPr/>
      </xdr:nvSpPr>
      <xdr:spPr>
        <a:xfrm>
          <a:off x="4584700" y="164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1951</xdr:rowOff>
    </xdr:from>
    <xdr:ext cx="534377" cy="259045"/>
    <xdr:sp macro="" textlink="">
      <xdr:nvSpPr>
        <xdr:cNvPr id="254" name="衛生費該当値テキスト"/>
        <xdr:cNvSpPr txBox="1"/>
      </xdr:nvSpPr>
      <xdr:spPr>
        <a:xfrm>
          <a:off x="4686300" y="1628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55,726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158786</xdr:rowOff>
    </xdr:from>
    <xdr:to>
      <xdr:col>5</xdr:col>
      <xdr:colOff>409575</xdr:colOff>
      <xdr:row>95</xdr:row>
      <xdr:rowOff>88936</xdr:rowOff>
    </xdr:to>
    <xdr:sp macro="" textlink="">
      <xdr:nvSpPr>
        <xdr:cNvPr id="255" name="円/楕円 254"/>
        <xdr:cNvSpPr/>
      </xdr:nvSpPr>
      <xdr:spPr>
        <a:xfrm>
          <a:off x="3746500" y="162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105463</xdr:rowOff>
    </xdr:from>
    <xdr:ext cx="534377" cy="259045"/>
    <xdr:sp macro="" textlink="">
      <xdr:nvSpPr>
        <xdr:cNvPr id="256" name="テキスト ボックス 255"/>
        <xdr:cNvSpPr txBox="1"/>
      </xdr:nvSpPr>
      <xdr:spPr>
        <a:xfrm>
          <a:off x="3530111" y="1605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65,720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68294</xdr:rowOff>
    </xdr:from>
    <xdr:to>
      <xdr:col>4</xdr:col>
      <xdr:colOff>206375</xdr:colOff>
      <xdr:row>95</xdr:row>
      <xdr:rowOff>169894</xdr:rowOff>
    </xdr:to>
    <xdr:sp macro="" textlink="">
      <xdr:nvSpPr>
        <xdr:cNvPr id="257" name="円/楕円 256"/>
        <xdr:cNvSpPr/>
      </xdr:nvSpPr>
      <xdr:spPr>
        <a:xfrm>
          <a:off x="2857500" y="1635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14971</xdr:rowOff>
    </xdr:from>
    <xdr:ext cx="534377" cy="259045"/>
    <xdr:sp macro="" textlink="">
      <xdr:nvSpPr>
        <xdr:cNvPr id="258" name="テキスト ボックス 257"/>
        <xdr:cNvSpPr txBox="1"/>
      </xdr:nvSpPr>
      <xdr:spPr>
        <a:xfrm>
          <a:off x="2641111" y="1613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60,762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73420</xdr:rowOff>
    </xdr:from>
    <xdr:to>
      <xdr:col>3</xdr:col>
      <xdr:colOff>3175</xdr:colOff>
      <xdr:row>97</xdr:row>
      <xdr:rowOff>3570</xdr:rowOff>
    </xdr:to>
    <xdr:sp macro="" textlink="">
      <xdr:nvSpPr>
        <xdr:cNvPr id="259" name="円/楕円 258"/>
        <xdr:cNvSpPr/>
      </xdr:nvSpPr>
      <xdr:spPr>
        <a:xfrm>
          <a:off x="1968500" y="16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20097</xdr:rowOff>
    </xdr:from>
    <xdr:ext cx="534377" cy="259045"/>
    <xdr:sp macro="" textlink="">
      <xdr:nvSpPr>
        <xdr:cNvPr id="260" name="テキスト ボックス 259"/>
        <xdr:cNvSpPr txBox="1"/>
      </xdr:nvSpPr>
      <xdr:spPr>
        <a:xfrm>
          <a:off x="1752111" y="1630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113164</xdr:rowOff>
    </xdr:from>
    <xdr:to>
      <xdr:col>1</xdr:col>
      <xdr:colOff>485775</xdr:colOff>
      <xdr:row>96</xdr:row>
      <xdr:rowOff>43314</xdr:rowOff>
    </xdr:to>
    <xdr:sp macro="" textlink="">
      <xdr:nvSpPr>
        <xdr:cNvPr id="261" name="円/楕円 260"/>
        <xdr:cNvSpPr/>
      </xdr:nvSpPr>
      <xdr:spPr>
        <a:xfrm>
          <a:off x="1079500" y="1640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59841</xdr:rowOff>
    </xdr:from>
    <xdr:ext cx="534377" cy="259045"/>
    <xdr:sp macro="" textlink="">
      <xdr:nvSpPr>
        <xdr:cNvPr id="262" name="テキスト ボックス 261"/>
        <xdr:cNvSpPr txBox="1"/>
      </xdr:nvSpPr>
      <xdr:spPr>
        <a:xfrm>
          <a:off x="863111" y="1617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52832</xdr:rowOff>
    </xdr:from>
    <xdr:to>
      <xdr:col>15</xdr:col>
      <xdr:colOff>180975</xdr:colOff>
      <xdr:row>38</xdr:row>
      <xdr:rowOff>54928</xdr:rowOff>
    </xdr:to>
    <xdr:cxnSp macro="">
      <xdr:nvCxnSpPr>
        <xdr:cNvPr id="291" name="直線コネクタ 290"/>
        <xdr:cNvCxnSpPr/>
      </xdr:nvCxnSpPr>
      <xdr:spPr>
        <a:xfrm flipV="1">
          <a:off x="9639300" y="6567932"/>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162386</xdr:rowOff>
    </xdr:from>
    <xdr:ext cx="378565" cy="259045"/>
    <xdr:sp macro="" textlink="">
      <xdr:nvSpPr>
        <xdr:cNvPr id="292" name="労働費平均値テキスト"/>
        <xdr:cNvSpPr txBox="1"/>
      </xdr:nvSpPr>
      <xdr:spPr>
        <a:xfrm>
          <a:off x="10528300" y="6506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54928</xdr:rowOff>
    </xdr:from>
    <xdr:to>
      <xdr:col>14</xdr:col>
      <xdr:colOff>28575</xdr:colOff>
      <xdr:row>38</xdr:row>
      <xdr:rowOff>56832</xdr:rowOff>
    </xdr:to>
    <xdr:cxnSp macro="">
      <xdr:nvCxnSpPr>
        <xdr:cNvPr id="294" name="直線コネクタ 293"/>
        <xdr:cNvCxnSpPr/>
      </xdr:nvCxnSpPr>
      <xdr:spPr>
        <a:xfrm flipV="1">
          <a:off x="8750300" y="6570028"/>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105300</xdr:rowOff>
    </xdr:from>
    <xdr:ext cx="378565" cy="259045"/>
    <xdr:sp macro="" textlink="">
      <xdr:nvSpPr>
        <xdr:cNvPr id="296" name="テキスト ボックス 295"/>
        <xdr:cNvSpPr txBox="1"/>
      </xdr:nvSpPr>
      <xdr:spPr>
        <a:xfrm>
          <a:off x="9450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56832</xdr:rowOff>
    </xdr:from>
    <xdr:to>
      <xdr:col>12</xdr:col>
      <xdr:colOff>511175</xdr:colOff>
      <xdr:row>38</xdr:row>
      <xdr:rowOff>58356</xdr:rowOff>
    </xdr:to>
    <xdr:cxnSp macro="">
      <xdr:nvCxnSpPr>
        <xdr:cNvPr id="297" name="直線コネクタ 296"/>
        <xdr:cNvCxnSpPr/>
      </xdr:nvCxnSpPr>
      <xdr:spPr>
        <a:xfrm flipV="1">
          <a:off x="7861300" y="657193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2604</xdr:rowOff>
    </xdr:from>
    <xdr:to>
      <xdr:col>12</xdr:col>
      <xdr:colOff>561975</xdr:colOff>
      <xdr:row>38</xdr:row>
      <xdr:rowOff>104204</xdr:rowOff>
    </xdr:to>
    <xdr:sp macro="" textlink="">
      <xdr:nvSpPr>
        <xdr:cNvPr id="298" name="フローチャート : 判断 297"/>
        <xdr:cNvSpPr/>
      </xdr:nvSpPr>
      <xdr:spPr>
        <a:xfrm>
          <a:off x="8699500" y="65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120730</xdr:rowOff>
    </xdr:from>
    <xdr:ext cx="378565" cy="259045"/>
    <xdr:sp macro="" textlink="">
      <xdr:nvSpPr>
        <xdr:cNvPr id="299" name="テキスト ボックス 298"/>
        <xdr:cNvSpPr txBox="1"/>
      </xdr:nvSpPr>
      <xdr:spPr>
        <a:xfrm>
          <a:off x="8561017" y="6292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58356</xdr:rowOff>
    </xdr:from>
    <xdr:to>
      <xdr:col>11</xdr:col>
      <xdr:colOff>307975</xdr:colOff>
      <xdr:row>38</xdr:row>
      <xdr:rowOff>59690</xdr:rowOff>
    </xdr:to>
    <xdr:cxnSp macro="">
      <xdr:nvCxnSpPr>
        <xdr:cNvPr id="300" name="直線コネクタ 299"/>
        <xdr:cNvCxnSpPr/>
      </xdr:nvCxnSpPr>
      <xdr:spPr>
        <a:xfrm flipV="1">
          <a:off x="6972300" y="6573456"/>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43752</xdr:rowOff>
    </xdr:from>
    <xdr:to>
      <xdr:col>11</xdr:col>
      <xdr:colOff>358775</xdr:colOff>
      <xdr:row>37</xdr:row>
      <xdr:rowOff>145352</xdr:rowOff>
    </xdr:to>
    <xdr:sp macro="" textlink="">
      <xdr:nvSpPr>
        <xdr:cNvPr id="301" name="フローチャート : 判断 300"/>
        <xdr:cNvSpPr/>
      </xdr:nvSpPr>
      <xdr:spPr>
        <a:xfrm>
          <a:off x="7810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161879</xdr:rowOff>
    </xdr:from>
    <xdr:ext cx="469744" cy="259045"/>
    <xdr:sp macro="" textlink="">
      <xdr:nvSpPr>
        <xdr:cNvPr id="302" name="テキスト ボックス 301"/>
        <xdr:cNvSpPr txBox="1"/>
      </xdr:nvSpPr>
      <xdr:spPr>
        <a:xfrm>
          <a:off x="7626427" y="616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113284</xdr:rowOff>
    </xdr:from>
    <xdr:to>
      <xdr:col>10</xdr:col>
      <xdr:colOff>155575</xdr:colOff>
      <xdr:row>37</xdr:row>
      <xdr:rowOff>43434</xdr:rowOff>
    </xdr:to>
    <xdr:sp macro="" textlink="">
      <xdr:nvSpPr>
        <xdr:cNvPr id="303" name="フローチャート : 判断 302"/>
        <xdr:cNvSpPr/>
      </xdr:nvSpPr>
      <xdr:spPr>
        <a:xfrm>
          <a:off x="6921500" y="62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59961</xdr:rowOff>
    </xdr:from>
    <xdr:ext cx="469744" cy="259045"/>
    <xdr:sp macro="" textlink="">
      <xdr:nvSpPr>
        <xdr:cNvPr id="304" name="テキスト ボックス 303"/>
        <xdr:cNvSpPr txBox="1"/>
      </xdr:nvSpPr>
      <xdr:spPr>
        <a:xfrm>
          <a:off x="6737427" y="60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2032</xdr:rowOff>
    </xdr:from>
    <xdr:to>
      <xdr:col>15</xdr:col>
      <xdr:colOff>231775</xdr:colOff>
      <xdr:row>38</xdr:row>
      <xdr:rowOff>103632</xdr:rowOff>
    </xdr:to>
    <xdr:sp macro="" textlink="">
      <xdr:nvSpPr>
        <xdr:cNvPr id="310" name="円/楕円 309"/>
        <xdr:cNvSpPr/>
      </xdr:nvSpPr>
      <xdr:spPr>
        <a:xfrm>
          <a:off x="104267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24909</xdr:rowOff>
    </xdr:from>
    <xdr:ext cx="378565" cy="259045"/>
    <xdr:sp macro="" textlink="">
      <xdr:nvSpPr>
        <xdr:cNvPr id="311" name="労働費該当値テキスト"/>
        <xdr:cNvSpPr txBox="1"/>
      </xdr:nvSpPr>
      <xdr:spPr>
        <a:xfrm>
          <a:off x="10528300" y="6368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4128</xdr:rowOff>
    </xdr:from>
    <xdr:to>
      <xdr:col>14</xdr:col>
      <xdr:colOff>79375</xdr:colOff>
      <xdr:row>38</xdr:row>
      <xdr:rowOff>105728</xdr:rowOff>
    </xdr:to>
    <xdr:sp macro="" textlink="">
      <xdr:nvSpPr>
        <xdr:cNvPr id="312" name="円/楕円 311"/>
        <xdr:cNvSpPr/>
      </xdr:nvSpPr>
      <xdr:spPr>
        <a:xfrm>
          <a:off x="9588500" y="65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96855</xdr:rowOff>
    </xdr:from>
    <xdr:ext cx="378565" cy="259045"/>
    <xdr:sp macro="" textlink="">
      <xdr:nvSpPr>
        <xdr:cNvPr id="313" name="テキスト ボックス 312"/>
        <xdr:cNvSpPr txBox="1"/>
      </xdr:nvSpPr>
      <xdr:spPr>
        <a:xfrm>
          <a:off x="9450017" y="6611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6032</xdr:rowOff>
    </xdr:from>
    <xdr:to>
      <xdr:col>12</xdr:col>
      <xdr:colOff>561975</xdr:colOff>
      <xdr:row>38</xdr:row>
      <xdr:rowOff>107632</xdr:rowOff>
    </xdr:to>
    <xdr:sp macro="" textlink="">
      <xdr:nvSpPr>
        <xdr:cNvPr id="314" name="円/楕円 313"/>
        <xdr:cNvSpPr/>
      </xdr:nvSpPr>
      <xdr:spPr>
        <a:xfrm>
          <a:off x="8699500" y="652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98759</xdr:rowOff>
    </xdr:from>
    <xdr:ext cx="378565" cy="259045"/>
    <xdr:sp macro="" textlink="">
      <xdr:nvSpPr>
        <xdr:cNvPr id="315" name="テキスト ボックス 314"/>
        <xdr:cNvSpPr txBox="1"/>
      </xdr:nvSpPr>
      <xdr:spPr>
        <a:xfrm>
          <a:off x="8561017" y="6613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7556</xdr:rowOff>
    </xdr:from>
    <xdr:to>
      <xdr:col>11</xdr:col>
      <xdr:colOff>358775</xdr:colOff>
      <xdr:row>38</xdr:row>
      <xdr:rowOff>109156</xdr:rowOff>
    </xdr:to>
    <xdr:sp macro="" textlink="">
      <xdr:nvSpPr>
        <xdr:cNvPr id="316" name="円/楕円 315"/>
        <xdr:cNvSpPr/>
      </xdr:nvSpPr>
      <xdr:spPr>
        <a:xfrm>
          <a:off x="7810500" y="652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100283</xdr:rowOff>
    </xdr:from>
    <xdr:ext cx="378565" cy="259045"/>
    <xdr:sp macro="" textlink="">
      <xdr:nvSpPr>
        <xdr:cNvPr id="317" name="テキスト ボックス 316"/>
        <xdr:cNvSpPr txBox="1"/>
      </xdr:nvSpPr>
      <xdr:spPr>
        <a:xfrm>
          <a:off x="7672017" y="6615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xdr:rowOff>
    </xdr:from>
    <xdr:to>
      <xdr:col>10</xdr:col>
      <xdr:colOff>155575</xdr:colOff>
      <xdr:row>38</xdr:row>
      <xdr:rowOff>110490</xdr:rowOff>
    </xdr:to>
    <xdr:sp macro="" textlink="">
      <xdr:nvSpPr>
        <xdr:cNvPr id="318" name="円/楕円 317"/>
        <xdr:cNvSpPr/>
      </xdr:nvSpPr>
      <xdr:spPr>
        <a:xfrm>
          <a:off x="6921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101617</xdr:rowOff>
    </xdr:from>
    <xdr:ext cx="378565" cy="259045"/>
    <xdr:sp macro="" textlink="">
      <xdr:nvSpPr>
        <xdr:cNvPr id="319" name="テキスト ボックス 318"/>
        <xdr:cNvSpPr txBox="1"/>
      </xdr:nvSpPr>
      <xdr:spPr>
        <a:xfrm>
          <a:off x="6783017" y="661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27654</xdr:rowOff>
    </xdr:from>
    <xdr:to>
      <xdr:col>15</xdr:col>
      <xdr:colOff>180975</xdr:colOff>
      <xdr:row>56</xdr:row>
      <xdr:rowOff>59919</xdr:rowOff>
    </xdr:to>
    <xdr:cxnSp macro="">
      <xdr:nvCxnSpPr>
        <xdr:cNvPr id="346" name="直線コネクタ 345"/>
        <xdr:cNvCxnSpPr/>
      </xdr:nvCxnSpPr>
      <xdr:spPr>
        <a:xfrm flipV="1">
          <a:off x="9639300" y="9628854"/>
          <a:ext cx="838200" cy="3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83160</xdr:rowOff>
    </xdr:from>
    <xdr:ext cx="534377" cy="259045"/>
    <xdr:sp macro="" textlink="">
      <xdr:nvSpPr>
        <xdr:cNvPr id="347" name="農林水産業費平均値テキスト"/>
        <xdr:cNvSpPr txBox="1"/>
      </xdr:nvSpPr>
      <xdr:spPr>
        <a:xfrm>
          <a:off x="10528300" y="9855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59919</xdr:rowOff>
    </xdr:from>
    <xdr:to>
      <xdr:col>14</xdr:col>
      <xdr:colOff>28575</xdr:colOff>
      <xdr:row>56</xdr:row>
      <xdr:rowOff>90922</xdr:rowOff>
    </xdr:to>
    <xdr:cxnSp macro="">
      <xdr:nvCxnSpPr>
        <xdr:cNvPr id="349" name="直線コネクタ 348"/>
        <xdr:cNvCxnSpPr/>
      </xdr:nvCxnSpPr>
      <xdr:spPr>
        <a:xfrm flipV="1">
          <a:off x="8750300" y="9661119"/>
          <a:ext cx="889000" cy="3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2419</xdr:rowOff>
    </xdr:from>
    <xdr:ext cx="534377" cy="259045"/>
    <xdr:sp macro="" textlink="">
      <xdr:nvSpPr>
        <xdr:cNvPr id="351" name="テキスト ボックス 350"/>
        <xdr:cNvSpPr txBox="1"/>
      </xdr:nvSpPr>
      <xdr:spPr>
        <a:xfrm>
          <a:off x="9372111" y="994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90922</xdr:rowOff>
    </xdr:from>
    <xdr:to>
      <xdr:col>12</xdr:col>
      <xdr:colOff>511175</xdr:colOff>
      <xdr:row>57</xdr:row>
      <xdr:rowOff>23589</xdr:rowOff>
    </xdr:to>
    <xdr:cxnSp macro="">
      <xdr:nvCxnSpPr>
        <xdr:cNvPr id="352" name="直線コネクタ 351"/>
        <xdr:cNvCxnSpPr/>
      </xdr:nvCxnSpPr>
      <xdr:spPr>
        <a:xfrm flipV="1">
          <a:off x="7861300" y="9692122"/>
          <a:ext cx="889000" cy="10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134542</xdr:rowOff>
    </xdr:from>
    <xdr:to>
      <xdr:col>12</xdr:col>
      <xdr:colOff>561975</xdr:colOff>
      <xdr:row>58</xdr:row>
      <xdr:rowOff>64692</xdr:rowOff>
    </xdr:to>
    <xdr:sp macro="" textlink="">
      <xdr:nvSpPr>
        <xdr:cNvPr id="353" name="フローチャート : 判断 352"/>
        <xdr:cNvSpPr/>
      </xdr:nvSpPr>
      <xdr:spPr>
        <a:xfrm>
          <a:off x="8699500" y="990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55819</xdr:rowOff>
    </xdr:from>
    <xdr:ext cx="534377" cy="259045"/>
    <xdr:sp macro="" textlink="">
      <xdr:nvSpPr>
        <xdr:cNvPr id="354" name="テキスト ボックス 353"/>
        <xdr:cNvSpPr txBox="1"/>
      </xdr:nvSpPr>
      <xdr:spPr>
        <a:xfrm>
          <a:off x="8483111" y="999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23589</xdr:rowOff>
    </xdr:from>
    <xdr:to>
      <xdr:col>11</xdr:col>
      <xdr:colOff>307975</xdr:colOff>
      <xdr:row>57</xdr:row>
      <xdr:rowOff>28642</xdr:rowOff>
    </xdr:to>
    <xdr:cxnSp macro="">
      <xdr:nvCxnSpPr>
        <xdr:cNvPr id="355" name="直線コネクタ 354"/>
        <xdr:cNvCxnSpPr/>
      </xdr:nvCxnSpPr>
      <xdr:spPr>
        <a:xfrm flipV="1">
          <a:off x="6972300" y="9796239"/>
          <a:ext cx="889000" cy="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132773</xdr:rowOff>
    </xdr:from>
    <xdr:to>
      <xdr:col>11</xdr:col>
      <xdr:colOff>358775</xdr:colOff>
      <xdr:row>58</xdr:row>
      <xdr:rowOff>62923</xdr:rowOff>
    </xdr:to>
    <xdr:sp macro="" textlink="">
      <xdr:nvSpPr>
        <xdr:cNvPr id="356" name="フローチャート : 判断 355"/>
        <xdr:cNvSpPr/>
      </xdr:nvSpPr>
      <xdr:spPr>
        <a:xfrm>
          <a:off x="7810500" y="990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54050</xdr:rowOff>
    </xdr:from>
    <xdr:ext cx="534377" cy="259045"/>
    <xdr:sp macro="" textlink="">
      <xdr:nvSpPr>
        <xdr:cNvPr id="357" name="テキスト ボックス 356"/>
        <xdr:cNvSpPr txBox="1"/>
      </xdr:nvSpPr>
      <xdr:spPr>
        <a:xfrm>
          <a:off x="7594111" y="999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143709</xdr:rowOff>
    </xdr:from>
    <xdr:to>
      <xdr:col>10</xdr:col>
      <xdr:colOff>155575</xdr:colOff>
      <xdr:row>58</xdr:row>
      <xdr:rowOff>73859</xdr:rowOff>
    </xdr:to>
    <xdr:sp macro="" textlink="">
      <xdr:nvSpPr>
        <xdr:cNvPr id="358" name="フローチャート : 判断 357"/>
        <xdr:cNvSpPr/>
      </xdr:nvSpPr>
      <xdr:spPr>
        <a:xfrm>
          <a:off x="6921500" y="99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64986</xdr:rowOff>
    </xdr:from>
    <xdr:ext cx="534377" cy="259045"/>
    <xdr:sp macro="" textlink="">
      <xdr:nvSpPr>
        <xdr:cNvPr id="359" name="テキスト ボックス 358"/>
        <xdr:cNvSpPr txBox="1"/>
      </xdr:nvSpPr>
      <xdr:spPr>
        <a:xfrm>
          <a:off x="6705111" y="1000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148304</xdr:rowOff>
    </xdr:from>
    <xdr:to>
      <xdr:col>15</xdr:col>
      <xdr:colOff>231775</xdr:colOff>
      <xdr:row>56</xdr:row>
      <xdr:rowOff>78454</xdr:rowOff>
    </xdr:to>
    <xdr:sp macro="" textlink="">
      <xdr:nvSpPr>
        <xdr:cNvPr id="365" name="円/楕円 364"/>
        <xdr:cNvSpPr/>
      </xdr:nvSpPr>
      <xdr:spPr>
        <a:xfrm>
          <a:off x="10426700" y="957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171181</xdr:rowOff>
    </xdr:from>
    <xdr:ext cx="534377" cy="259045"/>
    <xdr:sp macro="" textlink="">
      <xdr:nvSpPr>
        <xdr:cNvPr id="366" name="農林水産業費該当値テキスト"/>
        <xdr:cNvSpPr txBox="1"/>
      </xdr:nvSpPr>
      <xdr:spPr>
        <a:xfrm>
          <a:off x="10528300" y="942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99,507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9119</xdr:rowOff>
    </xdr:from>
    <xdr:to>
      <xdr:col>14</xdr:col>
      <xdr:colOff>79375</xdr:colOff>
      <xdr:row>56</xdr:row>
      <xdr:rowOff>110719</xdr:rowOff>
    </xdr:to>
    <xdr:sp macro="" textlink="">
      <xdr:nvSpPr>
        <xdr:cNvPr id="367" name="円/楕円 366"/>
        <xdr:cNvSpPr/>
      </xdr:nvSpPr>
      <xdr:spPr>
        <a:xfrm>
          <a:off x="9588500" y="961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127246</xdr:rowOff>
    </xdr:from>
    <xdr:ext cx="534377" cy="259045"/>
    <xdr:sp macro="" textlink="">
      <xdr:nvSpPr>
        <xdr:cNvPr id="368" name="テキスト ボックス 367"/>
        <xdr:cNvSpPr txBox="1"/>
      </xdr:nvSpPr>
      <xdr:spPr>
        <a:xfrm>
          <a:off x="9372111" y="938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92,450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40122</xdr:rowOff>
    </xdr:from>
    <xdr:to>
      <xdr:col>12</xdr:col>
      <xdr:colOff>561975</xdr:colOff>
      <xdr:row>56</xdr:row>
      <xdr:rowOff>141722</xdr:rowOff>
    </xdr:to>
    <xdr:sp macro="" textlink="">
      <xdr:nvSpPr>
        <xdr:cNvPr id="369" name="円/楕円 368"/>
        <xdr:cNvSpPr/>
      </xdr:nvSpPr>
      <xdr:spPr>
        <a:xfrm>
          <a:off x="8699500" y="96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158249</xdr:rowOff>
    </xdr:from>
    <xdr:ext cx="534377" cy="259045"/>
    <xdr:sp macro="" textlink="">
      <xdr:nvSpPr>
        <xdr:cNvPr id="370" name="テキスト ボックス 369"/>
        <xdr:cNvSpPr txBox="1"/>
      </xdr:nvSpPr>
      <xdr:spPr>
        <a:xfrm>
          <a:off x="8483111" y="941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85,669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144239</xdr:rowOff>
    </xdr:from>
    <xdr:to>
      <xdr:col>11</xdr:col>
      <xdr:colOff>358775</xdr:colOff>
      <xdr:row>57</xdr:row>
      <xdr:rowOff>74389</xdr:rowOff>
    </xdr:to>
    <xdr:sp macro="" textlink="">
      <xdr:nvSpPr>
        <xdr:cNvPr id="371" name="円/楕円 370"/>
        <xdr:cNvSpPr/>
      </xdr:nvSpPr>
      <xdr:spPr>
        <a:xfrm>
          <a:off x="7810500" y="97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90916</xdr:rowOff>
    </xdr:from>
    <xdr:ext cx="534377" cy="259045"/>
    <xdr:sp macro="" textlink="">
      <xdr:nvSpPr>
        <xdr:cNvPr id="372" name="テキスト ボックス 371"/>
        <xdr:cNvSpPr txBox="1"/>
      </xdr:nvSpPr>
      <xdr:spPr>
        <a:xfrm>
          <a:off x="7594111" y="952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62,896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149292</xdr:rowOff>
    </xdr:from>
    <xdr:to>
      <xdr:col>10</xdr:col>
      <xdr:colOff>155575</xdr:colOff>
      <xdr:row>57</xdr:row>
      <xdr:rowOff>79442</xdr:rowOff>
    </xdr:to>
    <xdr:sp macro="" textlink="">
      <xdr:nvSpPr>
        <xdr:cNvPr id="373" name="円/楕円 372"/>
        <xdr:cNvSpPr/>
      </xdr:nvSpPr>
      <xdr:spPr>
        <a:xfrm>
          <a:off x="6921500" y="975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95969</xdr:rowOff>
    </xdr:from>
    <xdr:ext cx="534377" cy="259045"/>
    <xdr:sp macro="" textlink="">
      <xdr:nvSpPr>
        <xdr:cNvPr id="374" name="テキスト ボックス 373"/>
        <xdr:cNvSpPr txBox="1"/>
      </xdr:nvSpPr>
      <xdr:spPr>
        <a:xfrm>
          <a:off x="6705111" y="9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113823</xdr:rowOff>
    </xdr:from>
    <xdr:to>
      <xdr:col>15</xdr:col>
      <xdr:colOff>180340</xdr:colOff>
      <xdr:row>78</xdr:row>
      <xdr:rowOff>96997</xdr:rowOff>
    </xdr:to>
    <xdr:cxnSp macro="">
      <xdr:nvCxnSpPr>
        <xdr:cNvPr id="396" name="直線コネクタ 395"/>
        <xdr:cNvCxnSpPr/>
      </xdr:nvCxnSpPr>
      <xdr:spPr>
        <a:xfrm flipV="1">
          <a:off x="10475595" y="12458223"/>
          <a:ext cx="1270" cy="101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100824</xdr:rowOff>
    </xdr:from>
    <xdr:ext cx="469744" cy="259045"/>
    <xdr:sp macro="" textlink="">
      <xdr:nvSpPr>
        <xdr:cNvPr id="397" name="商工費最小値テキスト"/>
        <xdr:cNvSpPr txBox="1"/>
      </xdr:nvSpPr>
      <xdr:spPr>
        <a:xfrm>
          <a:off x="10528300" y="1347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78</xdr:row>
      <xdr:rowOff>96997</xdr:rowOff>
    </xdr:from>
    <xdr:to>
      <xdr:col>15</xdr:col>
      <xdr:colOff>269875</xdr:colOff>
      <xdr:row>78</xdr:row>
      <xdr:rowOff>96997</xdr:rowOff>
    </xdr:to>
    <xdr:cxnSp macro="">
      <xdr:nvCxnSpPr>
        <xdr:cNvPr id="398" name="直線コネクタ 397"/>
        <xdr:cNvCxnSpPr/>
      </xdr:nvCxnSpPr>
      <xdr:spPr>
        <a:xfrm>
          <a:off x="10388600" y="1347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60500</xdr:rowOff>
    </xdr:from>
    <xdr:ext cx="534377" cy="259045"/>
    <xdr:sp macro="" textlink="">
      <xdr:nvSpPr>
        <xdr:cNvPr id="399" name="商工費最大値テキスト"/>
        <xdr:cNvSpPr txBox="1"/>
      </xdr:nvSpPr>
      <xdr:spPr>
        <a:xfrm>
          <a:off x="10528300" y="122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72</xdr:row>
      <xdr:rowOff>113823</xdr:rowOff>
    </xdr:from>
    <xdr:to>
      <xdr:col>15</xdr:col>
      <xdr:colOff>269875</xdr:colOff>
      <xdr:row>72</xdr:row>
      <xdr:rowOff>113823</xdr:rowOff>
    </xdr:to>
    <xdr:cxnSp macro="">
      <xdr:nvCxnSpPr>
        <xdr:cNvPr id="400" name="直線コネクタ 399"/>
        <xdr:cNvCxnSpPr/>
      </xdr:nvCxnSpPr>
      <xdr:spPr>
        <a:xfrm>
          <a:off x="10388600" y="1245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118280</xdr:rowOff>
    </xdr:from>
    <xdr:to>
      <xdr:col>15</xdr:col>
      <xdr:colOff>180975</xdr:colOff>
      <xdr:row>75</xdr:row>
      <xdr:rowOff>76264</xdr:rowOff>
    </xdr:to>
    <xdr:cxnSp macro="">
      <xdr:nvCxnSpPr>
        <xdr:cNvPr id="401" name="直線コネクタ 400"/>
        <xdr:cNvCxnSpPr/>
      </xdr:nvCxnSpPr>
      <xdr:spPr>
        <a:xfrm flipV="1">
          <a:off x="9639300" y="12805580"/>
          <a:ext cx="838200" cy="12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19984</xdr:rowOff>
    </xdr:from>
    <xdr:ext cx="534377" cy="259045"/>
    <xdr:sp macro="" textlink="">
      <xdr:nvSpPr>
        <xdr:cNvPr id="402" name="商工費平均値テキスト"/>
        <xdr:cNvSpPr txBox="1"/>
      </xdr:nvSpPr>
      <xdr:spPr>
        <a:xfrm>
          <a:off x="10528300" y="13050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41557</xdr:rowOff>
    </xdr:from>
    <xdr:to>
      <xdr:col>15</xdr:col>
      <xdr:colOff>231775</xdr:colOff>
      <xdr:row>76</xdr:row>
      <xdr:rowOff>143157</xdr:rowOff>
    </xdr:to>
    <xdr:sp macro="" textlink="">
      <xdr:nvSpPr>
        <xdr:cNvPr id="403" name="フローチャート : 判断 402"/>
        <xdr:cNvSpPr/>
      </xdr:nvSpPr>
      <xdr:spPr>
        <a:xfrm>
          <a:off x="104267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123241</xdr:rowOff>
    </xdr:from>
    <xdr:to>
      <xdr:col>14</xdr:col>
      <xdr:colOff>28575</xdr:colOff>
      <xdr:row>75</xdr:row>
      <xdr:rowOff>76264</xdr:rowOff>
    </xdr:to>
    <xdr:cxnSp macro="">
      <xdr:nvCxnSpPr>
        <xdr:cNvPr id="404" name="直線コネクタ 403"/>
        <xdr:cNvCxnSpPr/>
      </xdr:nvCxnSpPr>
      <xdr:spPr>
        <a:xfrm>
          <a:off x="8750300" y="12810541"/>
          <a:ext cx="889000" cy="1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152336</xdr:rowOff>
    </xdr:from>
    <xdr:to>
      <xdr:col>14</xdr:col>
      <xdr:colOff>79375</xdr:colOff>
      <xdr:row>76</xdr:row>
      <xdr:rowOff>82486</xdr:rowOff>
    </xdr:to>
    <xdr:sp macro="" textlink="">
      <xdr:nvSpPr>
        <xdr:cNvPr id="405" name="フローチャート : 判断 404"/>
        <xdr:cNvSpPr/>
      </xdr:nvSpPr>
      <xdr:spPr>
        <a:xfrm>
          <a:off x="9588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73613</xdr:rowOff>
    </xdr:from>
    <xdr:ext cx="534377" cy="259045"/>
    <xdr:sp macro="" textlink="">
      <xdr:nvSpPr>
        <xdr:cNvPr id="406" name="テキスト ボックス 405"/>
        <xdr:cNvSpPr txBox="1"/>
      </xdr:nvSpPr>
      <xdr:spPr>
        <a:xfrm>
          <a:off x="9372111" y="1310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161348</xdr:rowOff>
    </xdr:from>
    <xdr:to>
      <xdr:col>12</xdr:col>
      <xdr:colOff>511175</xdr:colOff>
      <xdr:row>74</xdr:row>
      <xdr:rowOff>123241</xdr:rowOff>
    </xdr:to>
    <xdr:cxnSp macro="">
      <xdr:nvCxnSpPr>
        <xdr:cNvPr id="407" name="直線コネクタ 406"/>
        <xdr:cNvCxnSpPr/>
      </xdr:nvCxnSpPr>
      <xdr:spPr>
        <a:xfrm>
          <a:off x="7861300" y="12505748"/>
          <a:ext cx="889000" cy="30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8" name="フローチャート : 判断 407"/>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70299</xdr:rowOff>
    </xdr:from>
    <xdr:ext cx="534377" cy="259045"/>
    <xdr:sp macro="" textlink="">
      <xdr:nvSpPr>
        <xdr:cNvPr id="409" name="テキスト ボックス 408"/>
        <xdr:cNvSpPr txBox="1"/>
      </xdr:nvSpPr>
      <xdr:spPr>
        <a:xfrm>
          <a:off x="8483111" y="132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71</xdr:row>
      <xdr:rowOff>56307</xdr:rowOff>
    </xdr:from>
    <xdr:to>
      <xdr:col>11</xdr:col>
      <xdr:colOff>307975</xdr:colOff>
      <xdr:row>72</xdr:row>
      <xdr:rowOff>161348</xdr:rowOff>
    </xdr:to>
    <xdr:cxnSp macro="">
      <xdr:nvCxnSpPr>
        <xdr:cNvPr id="410" name="直線コネクタ 409"/>
        <xdr:cNvCxnSpPr/>
      </xdr:nvCxnSpPr>
      <xdr:spPr>
        <a:xfrm>
          <a:off x="6972300" y="12229257"/>
          <a:ext cx="889000" cy="27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11" name="フローチャート : 判断 410"/>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78849</xdr:rowOff>
    </xdr:from>
    <xdr:ext cx="534377" cy="259045"/>
    <xdr:sp macro="" textlink="">
      <xdr:nvSpPr>
        <xdr:cNvPr id="412" name="テキスト ボックス 411"/>
        <xdr:cNvSpPr txBox="1"/>
      </xdr:nvSpPr>
      <xdr:spPr>
        <a:xfrm>
          <a:off x="7594111" y="132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3" name="フローチャート : 判断 412"/>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89044</xdr:rowOff>
    </xdr:from>
    <xdr:ext cx="534377" cy="259045"/>
    <xdr:sp macro="" textlink="">
      <xdr:nvSpPr>
        <xdr:cNvPr id="414" name="テキスト ボックス 413"/>
        <xdr:cNvSpPr txBox="1"/>
      </xdr:nvSpPr>
      <xdr:spPr>
        <a:xfrm>
          <a:off x="6705111" y="1329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67480</xdr:rowOff>
    </xdr:from>
    <xdr:to>
      <xdr:col>15</xdr:col>
      <xdr:colOff>231775</xdr:colOff>
      <xdr:row>74</xdr:row>
      <xdr:rowOff>169080</xdr:rowOff>
    </xdr:to>
    <xdr:sp macro="" textlink="">
      <xdr:nvSpPr>
        <xdr:cNvPr id="420" name="円/楕円 419"/>
        <xdr:cNvSpPr/>
      </xdr:nvSpPr>
      <xdr:spPr>
        <a:xfrm>
          <a:off x="10426700" y="127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90357</xdr:rowOff>
    </xdr:from>
    <xdr:ext cx="534377" cy="259045"/>
    <xdr:sp macro="" textlink="">
      <xdr:nvSpPr>
        <xdr:cNvPr id="421" name="商工費該当値テキスト"/>
        <xdr:cNvSpPr txBox="1"/>
      </xdr:nvSpPr>
      <xdr:spPr>
        <a:xfrm>
          <a:off x="10528300" y="126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30,937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25464</xdr:rowOff>
    </xdr:from>
    <xdr:to>
      <xdr:col>14</xdr:col>
      <xdr:colOff>79375</xdr:colOff>
      <xdr:row>75</xdr:row>
      <xdr:rowOff>127064</xdr:rowOff>
    </xdr:to>
    <xdr:sp macro="" textlink="">
      <xdr:nvSpPr>
        <xdr:cNvPr id="422" name="円/楕円 421"/>
        <xdr:cNvSpPr/>
      </xdr:nvSpPr>
      <xdr:spPr>
        <a:xfrm>
          <a:off x="9588500" y="128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143591</xdr:rowOff>
    </xdr:from>
    <xdr:ext cx="534377" cy="259045"/>
    <xdr:sp macro="" textlink="">
      <xdr:nvSpPr>
        <xdr:cNvPr id="423" name="テキスト ボックス 422"/>
        <xdr:cNvSpPr txBox="1"/>
      </xdr:nvSpPr>
      <xdr:spPr>
        <a:xfrm>
          <a:off x="9372111" y="1265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25,275</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72441</xdr:rowOff>
    </xdr:from>
    <xdr:to>
      <xdr:col>12</xdr:col>
      <xdr:colOff>561975</xdr:colOff>
      <xdr:row>75</xdr:row>
      <xdr:rowOff>2591</xdr:rowOff>
    </xdr:to>
    <xdr:sp macro="" textlink="">
      <xdr:nvSpPr>
        <xdr:cNvPr id="424" name="円/楕円 423"/>
        <xdr:cNvSpPr/>
      </xdr:nvSpPr>
      <xdr:spPr>
        <a:xfrm>
          <a:off x="8699500" y="1275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19118</xdr:rowOff>
    </xdr:from>
    <xdr:ext cx="534377" cy="259045"/>
    <xdr:sp macro="" textlink="">
      <xdr:nvSpPr>
        <xdr:cNvPr id="425" name="テキスト ボックス 424"/>
        <xdr:cNvSpPr txBox="1"/>
      </xdr:nvSpPr>
      <xdr:spPr>
        <a:xfrm>
          <a:off x="8483111" y="125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30,720</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110548</xdr:rowOff>
    </xdr:from>
    <xdr:to>
      <xdr:col>11</xdr:col>
      <xdr:colOff>358775</xdr:colOff>
      <xdr:row>73</xdr:row>
      <xdr:rowOff>40698</xdr:rowOff>
    </xdr:to>
    <xdr:sp macro="" textlink="">
      <xdr:nvSpPr>
        <xdr:cNvPr id="426" name="円/楕円 425"/>
        <xdr:cNvSpPr/>
      </xdr:nvSpPr>
      <xdr:spPr>
        <a:xfrm>
          <a:off x="7810500" y="1245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57225</xdr:rowOff>
    </xdr:from>
    <xdr:ext cx="534377" cy="259045"/>
    <xdr:sp macro="" textlink="">
      <xdr:nvSpPr>
        <xdr:cNvPr id="427" name="テキスト ボックス 426"/>
        <xdr:cNvSpPr txBox="1"/>
      </xdr:nvSpPr>
      <xdr:spPr>
        <a:xfrm>
          <a:off x="7594111" y="1223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44,053</a:t>
          </a:r>
          <a:endParaRPr kumimoji="1" lang="ja-JP" altLang="en-US" sz="1000" b="1">
            <a:solidFill>
              <a:srgbClr val="FF0000"/>
            </a:solidFill>
            <a:latin typeface="ＭＳ Ｐゴシック"/>
          </a:endParaRPr>
        </a:p>
      </xdr:txBody>
    </xdr:sp>
    <xdr:clientData/>
  </xdr:oneCellAnchor>
  <xdr:twoCellAnchor>
    <xdr:from>
      <xdr:col>10</xdr:col>
      <xdr:colOff>53975</xdr:colOff>
      <xdr:row>71</xdr:row>
      <xdr:rowOff>5507</xdr:rowOff>
    </xdr:from>
    <xdr:to>
      <xdr:col>10</xdr:col>
      <xdr:colOff>155575</xdr:colOff>
      <xdr:row>71</xdr:row>
      <xdr:rowOff>107107</xdr:rowOff>
    </xdr:to>
    <xdr:sp macro="" textlink="">
      <xdr:nvSpPr>
        <xdr:cNvPr id="428" name="円/楕円 427"/>
        <xdr:cNvSpPr/>
      </xdr:nvSpPr>
      <xdr:spPr>
        <a:xfrm>
          <a:off x="6921500" y="121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69</xdr:row>
      <xdr:rowOff>123634</xdr:rowOff>
    </xdr:from>
    <xdr:ext cx="534377" cy="259045"/>
    <xdr:sp macro="" textlink="">
      <xdr:nvSpPr>
        <xdr:cNvPr id="429" name="テキスト ボックス 428"/>
        <xdr:cNvSpPr txBox="1"/>
      </xdr:nvSpPr>
      <xdr:spPr>
        <a:xfrm>
          <a:off x="6705111" y="1195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5" name="テキスト ボックス 444"/>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7" name="テキスト ボックス 446"/>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9" name="テキスト ボックス 448"/>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3" name="直線コネクタ 452"/>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4"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5" name="直線コネクタ 454"/>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56"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57" name="直線コネクタ 456"/>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147458</xdr:rowOff>
    </xdr:from>
    <xdr:to>
      <xdr:col>15</xdr:col>
      <xdr:colOff>180975</xdr:colOff>
      <xdr:row>98</xdr:row>
      <xdr:rowOff>157062</xdr:rowOff>
    </xdr:to>
    <xdr:cxnSp macro="">
      <xdr:nvCxnSpPr>
        <xdr:cNvPr id="458" name="直線コネクタ 457"/>
        <xdr:cNvCxnSpPr/>
      </xdr:nvCxnSpPr>
      <xdr:spPr>
        <a:xfrm flipV="1">
          <a:off x="9639300" y="16949558"/>
          <a:ext cx="838200" cy="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97190</xdr:rowOff>
    </xdr:from>
    <xdr:ext cx="534377" cy="259045"/>
    <xdr:sp macro="" textlink="">
      <xdr:nvSpPr>
        <xdr:cNvPr id="459" name="土木費平均値テキスト"/>
        <xdr:cNvSpPr txBox="1"/>
      </xdr:nvSpPr>
      <xdr:spPr>
        <a:xfrm>
          <a:off x="10528300" y="1689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0" name="フローチャート : 判断 459"/>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155739</xdr:rowOff>
    </xdr:from>
    <xdr:to>
      <xdr:col>14</xdr:col>
      <xdr:colOff>28575</xdr:colOff>
      <xdr:row>98</xdr:row>
      <xdr:rowOff>157062</xdr:rowOff>
    </xdr:to>
    <xdr:cxnSp macro="">
      <xdr:nvCxnSpPr>
        <xdr:cNvPr id="461" name="直線コネクタ 460"/>
        <xdr:cNvCxnSpPr/>
      </xdr:nvCxnSpPr>
      <xdr:spPr>
        <a:xfrm>
          <a:off x="8750300" y="16957839"/>
          <a:ext cx="8890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2" name="フローチャート : 判断 461"/>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27796</xdr:rowOff>
    </xdr:from>
    <xdr:ext cx="534377" cy="259045"/>
    <xdr:sp macro="" textlink="">
      <xdr:nvSpPr>
        <xdr:cNvPr id="463" name="テキスト ボックス 462"/>
        <xdr:cNvSpPr txBox="1"/>
      </xdr:nvSpPr>
      <xdr:spPr>
        <a:xfrm>
          <a:off x="9372111" y="170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155739</xdr:rowOff>
    </xdr:from>
    <xdr:to>
      <xdr:col>12</xdr:col>
      <xdr:colOff>511175</xdr:colOff>
      <xdr:row>98</xdr:row>
      <xdr:rowOff>163049</xdr:rowOff>
    </xdr:to>
    <xdr:cxnSp macro="">
      <xdr:nvCxnSpPr>
        <xdr:cNvPr id="464" name="直線コネクタ 463"/>
        <xdr:cNvCxnSpPr/>
      </xdr:nvCxnSpPr>
      <xdr:spPr>
        <a:xfrm flipV="1">
          <a:off x="7861300" y="16957839"/>
          <a:ext cx="889000" cy="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124175</xdr:rowOff>
    </xdr:from>
    <xdr:to>
      <xdr:col>12</xdr:col>
      <xdr:colOff>561975</xdr:colOff>
      <xdr:row>99</xdr:row>
      <xdr:rowOff>54325</xdr:rowOff>
    </xdr:to>
    <xdr:sp macro="" textlink="">
      <xdr:nvSpPr>
        <xdr:cNvPr id="465" name="フローチャート : 判断 464"/>
        <xdr:cNvSpPr/>
      </xdr:nvSpPr>
      <xdr:spPr>
        <a:xfrm>
          <a:off x="8699500" y="169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45452</xdr:rowOff>
    </xdr:from>
    <xdr:ext cx="534377" cy="259045"/>
    <xdr:sp macro="" textlink="">
      <xdr:nvSpPr>
        <xdr:cNvPr id="466" name="テキスト ボックス 465"/>
        <xdr:cNvSpPr txBox="1"/>
      </xdr:nvSpPr>
      <xdr:spPr>
        <a:xfrm>
          <a:off x="8483111" y="170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163049</xdr:rowOff>
    </xdr:from>
    <xdr:to>
      <xdr:col>11</xdr:col>
      <xdr:colOff>307975</xdr:colOff>
      <xdr:row>98</xdr:row>
      <xdr:rowOff>163503</xdr:rowOff>
    </xdr:to>
    <xdr:cxnSp macro="">
      <xdr:nvCxnSpPr>
        <xdr:cNvPr id="467" name="直線コネクタ 466"/>
        <xdr:cNvCxnSpPr/>
      </xdr:nvCxnSpPr>
      <xdr:spPr>
        <a:xfrm flipV="1">
          <a:off x="6972300" y="16965149"/>
          <a:ext cx="889000" cy="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123391</xdr:rowOff>
    </xdr:from>
    <xdr:to>
      <xdr:col>11</xdr:col>
      <xdr:colOff>358775</xdr:colOff>
      <xdr:row>99</xdr:row>
      <xdr:rowOff>53541</xdr:rowOff>
    </xdr:to>
    <xdr:sp macro="" textlink="">
      <xdr:nvSpPr>
        <xdr:cNvPr id="468" name="フローチャート : 判断 467"/>
        <xdr:cNvSpPr/>
      </xdr:nvSpPr>
      <xdr:spPr>
        <a:xfrm>
          <a:off x="7810500" y="1692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44668</xdr:rowOff>
    </xdr:from>
    <xdr:ext cx="534377" cy="259045"/>
    <xdr:sp macro="" textlink="">
      <xdr:nvSpPr>
        <xdr:cNvPr id="469" name="テキスト ボックス 468"/>
        <xdr:cNvSpPr txBox="1"/>
      </xdr:nvSpPr>
      <xdr:spPr>
        <a:xfrm>
          <a:off x="7594111" y="1701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129012</xdr:rowOff>
    </xdr:from>
    <xdr:to>
      <xdr:col>10</xdr:col>
      <xdr:colOff>155575</xdr:colOff>
      <xdr:row>99</xdr:row>
      <xdr:rowOff>59162</xdr:rowOff>
    </xdr:to>
    <xdr:sp macro="" textlink="">
      <xdr:nvSpPr>
        <xdr:cNvPr id="470" name="フローチャート : 判断 469"/>
        <xdr:cNvSpPr/>
      </xdr:nvSpPr>
      <xdr:spPr>
        <a:xfrm>
          <a:off x="6921500" y="1693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50289</xdr:rowOff>
    </xdr:from>
    <xdr:ext cx="534377" cy="259045"/>
    <xdr:sp macro="" textlink="">
      <xdr:nvSpPr>
        <xdr:cNvPr id="471" name="テキスト ボックス 470"/>
        <xdr:cNvSpPr txBox="1"/>
      </xdr:nvSpPr>
      <xdr:spPr>
        <a:xfrm>
          <a:off x="6705111" y="170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96658</xdr:rowOff>
    </xdr:from>
    <xdr:to>
      <xdr:col>15</xdr:col>
      <xdr:colOff>231775</xdr:colOff>
      <xdr:row>99</xdr:row>
      <xdr:rowOff>26808</xdr:rowOff>
    </xdr:to>
    <xdr:sp macro="" textlink="">
      <xdr:nvSpPr>
        <xdr:cNvPr id="477" name="円/楕円 476"/>
        <xdr:cNvSpPr/>
      </xdr:nvSpPr>
      <xdr:spPr>
        <a:xfrm>
          <a:off x="10426700" y="1689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56035</xdr:rowOff>
    </xdr:from>
    <xdr:ext cx="534377" cy="259045"/>
    <xdr:sp macro="" textlink="">
      <xdr:nvSpPr>
        <xdr:cNvPr id="478" name="土木費該当値テキスト"/>
        <xdr:cNvSpPr txBox="1"/>
      </xdr:nvSpPr>
      <xdr:spPr>
        <a:xfrm>
          <a:off x="10528300" y="1668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89,820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106262</xdr:rowOff>
    </xdr:from>
    <xdr:to>
      <xdr:col>14</xdr:col>
      <xdr:colOff>79375</xdr:colOff>
      <xdr:row>99</xdr:row>
      <xdr:rowOff>36412</xdr:rowOff>
    </xdr:to>
    <xdr:sp macro="" textlink="">
      <xdr:nvSpPr>
        <xdr:cNvPr id="479" name="円/楕円 478"/>
        <xdr:cNvSpPr/>
      </xdr:nvSpPr>
      <xdr:spPr>
        <a:xfrm>
          <a:off x="9588500" y="1690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52939</xdr:rowOff>
    </xdr:from>
    <xdr:ext cx="534377" cy="259045"/>
    <xdr:sp macro="" textlink="">
      <xdr:nvSpPr>
        <xdr:cNvPr id="480" name="テキスト ボックス 479"/>
        <xdr:cNvSpPr txBox="1"/>
      </xdr:nvSpPr>
      <xdr:spPr>
        <a:xfrm>
          <a:off x="9372111" y="1668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77,215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104939</xdr:rowOff>
    </xdr:from>
    <xdr:to>
      <xdr:col>12</xdr:col>
      <xdr:colOff>561975</xdr:colOff>
      <xdr:row>99</xdr:row>
      <xdr:rowOff>35089</xdr:rowOff>
    </xdr:to>
    <xdr:sp macro="" textlink="">
      <xdr:nvSpPr>
        <xdr:cNvPr id="481" name="円/楕円 480"/>
        <xdr:cNvSpPr/>
      </xdr:nvSpPr>
      <xdr:spPr>
        <a:xfrm>
          <a:off x="8699500" y="1690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51616</xdr:rowOff>
    </xdr:from>
    <xdr:ext cx="534377" cy="259045"/>
    <xdr:sp macro="" textlink="">
      <xdr:nvSpPr>
        <xdr:cNvPr id="482" name="テキスト ボックス 481"/>
        <xdr:cNvSpPr txBox="1"/>
      </xdr:nvSpPr>
      <xdr:spPr>
        <a:xfrm>
          <a:off x="8483111" y="1668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78,951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112249</xdr:rowOff>
    </xdr:from>
    <xdr:to>
      <xdr:col>11</xdr:col>
      <xdr:colOff>358775</xdr:colOff>
      <xdr:row>99</xdr:row>
      <xdr:rowOff>42399</xdr:rowOff>
    </xdr:to>
    <xdr:sp macro="" textlink="">
      <xdr:nvSpPr>
        <xdr:cNvPr id="483" name="円/楕円 482"/>
        <xdr:cNvSpPr/>
      </xdr:nvSpPr>
      <xdr:spPr>
        <a:xfrm>
          <a:off x="7810500" y="1691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58926</xdr:rowOff>
    </xdr:from>
    <xdr:ext cx="534377" cy="259045"/>
    <xdr:sp macro="" textlink="">
      <xdr:nvSpPr>
        <xdr:cNvPr id="484" name="テキスト ボックス 483"/>
        <xdr:cNvSpPr txBox="1"/>
      </xdr:nvSpPr>
      <xdr:spPr>
        <a:xfrm>
          <a:off x="7594111" y="1668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69,358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112703</xdr:rowOff>
    </xdr:from>
    <xdr:to>
      <xdr:col>10</xdr:col>
      <xdr:colOff>155575</xdr:colOff>
      <xdr:row>99</xdr:row>
      <xdr:rowOff>42853</xdr:rowOff>
    </xdr:to>
    <xdr:sp macro="" textlink="">
      <xdr:nvSpPr>
        <xdr:cNvPr id="485" name="円/楕円 484"/>
        <xdr:cNvSpPr/>
      </xdr:nvSpPr>
      <xdr:spPr>
        <a:xfrm>
          <a:off x="6921500" y="169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59380</xdr:rowOff>
    </xdr:from>
    <xdr:ext cx="534377" cy="259045"/>
    <xdr:sp macro="" textlink="">
      <xdr:nvSpPr>
        <xdr:cNvPr id="486" name="テキスト ボックス 485"/>
        <xdr:cNvSpPr txBox="1"/>
      </xdr:nvSpPr>
      <xdr:spPr>
        <a:xfrm>
          <a:off x="6705111" y="1669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7" name="直線コネクタ 49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8" name="テキスト ボックス 49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9" name="直線コネクタ 49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0" name="テキスト ボックス 49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1" name="直線コネクタ 50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2" name="テキスト ボックス 50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3" name="直線コネクタ 50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4" name="テキスト ボックス 50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5" name="直線コネクタ 50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6" name="テキスト ボックス 50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7" name="直線コネクタ 50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8" name="テキスト ボックス 50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2" name="直線コネクタ 511"/>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3"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4" name="直線コネクタ 513"/>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5"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16" name="直線コネクタ 515"/>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134083</xdr:rowOff>
    </xdr:from>
    <xdr:to>
      <xdr:col>23</xdr:col>
      <xdr:colOff>517525</xdr:colOff>
      <xdr:row>37</xdr:row>
      <xdr:rowOff>140255</xdr:rowOff>
    </xdr:to>
    <xdr:cxnSp macro="">
      <xdr:nvCxnSpPr>
        <xdr:cNvPr id="517" name="直線コネクタ 516"/>
        <xdr:cNvCxnSpPr/>
      </xdr:nvCxnSpPr>
      <xdr:spPr>
        <a:xfrm flipV="1">
          <a:off x="15481300" y="6477733"/>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167751</xdr:rowOff>
    </xdr:from>
    <xdr:ext cx="534377" cy="259045"/>
    <xdr:sp macro="" textlink="">
      <xdr:nvSpPr>
        <xdr:cNvPr id="518" name="消防費平均値テキスト"/>
        <xdr:cNvSpPr txBox="1"/>
      </xdr:nvSpPr>
      <xdr:spPr>
        <a:xfrm>
          <a:off x="16370300" y="61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19" name="フローチャート : 判断 518"/>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140255</xdr:rowOff>
    </xdr:from>
    <xdr:to>
      <xdr:col>22</xdr:col>
      <xdr:colOff>365125</xdr:colOff>
      <xdr:row>37</xdr:row>
      <xdr:rowOff>145938</xdr:rowOff>
    </xdr:to>
    <xdr:cxnSp macro="">
      <xdr:nvCxnSpPr>
        <xdr:cNvPr id="520" name="直線コネクタ 519"/>
        <xdr:cNvCxnSpPr/>
      </xdr:nvCxnSpPr>
      <xdr:spPr>
        <a:xfrm flipV="1">
          <a:off x="14592300" y="6483905"/>
          <a:ext cx="889000" cy="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1" name="フローチャート : 判断 520"/>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22" name="テキスト ボックス 521"/>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132613</xdr:rowOff>
    </xdr:from>
    <xdr:to>
      <xdr:col>21</xdr:col>
      <xdr:colOff>161925</xdr:colOff>
      <xdr:row>37</xdr:row>
      <xdr:rowOff>145938</xdr:rowOff>
    </xdr:to>
    <xdr:cxnSp macro="">
      <xdr:nvCxnSpPr>
        <xdr:cNvPr id="523" name="直線コネクタ 522"/>
        <xdr:cNvCxnSpPr/>
      </xdr:nvCxnSpPr>
      <xdr:spPr>
        <a:xfrm>
          <a:off x="13703300" y="6476263"/>
          <a:ext cx="889000" cy="1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24" name="フローチャート : 判断 523"/>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25" name="テキスト ボックス 524"/>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169320</xdr:rowOff>
    </xdr:from>
    <xdr:to>
      <xdr:col>19</xdr:col>
      <xdr:colOff>644525</xdr:colOff>
      <xdr:row>37</xdr:row>
      <xdr:rowOff>132613</xdr:rowOff>
    </xdr:to>
    <xdr:cxnSp macro="">
      <xdr:nvCxnSpPr>
        <xdr:cNvPr id="526" name="直線コネクタ 525"/>
        <xdr:cNvCxnSpPr/>
      </xdr:nvCxnSpPr>
      <xdr:spPr>
        <a:xfrm>
          <a:off x="12814300" y="6341520"/>
          <a:ext cx="889000" cy="13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7" name="フローチャート : 判断 526"/>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28" name="テキスト ボックス 527"/>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9" name="フローチャート : 判断 528"/>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87852</xdr:rowOff>
    </xdr:from>
    <xdr:ext cx="534377" cy="259045"/>
    <xdr:sp macro="" textlink="">
      <xdr:nvSpPr>
        <xdr:cNvPr id="530" name="テキスト ボックス 529"/>
        <xdr:cNvSpPr txBox="1"/>
      </xdr:nvSpPr>
      <xdr:spPr>
        <a:xfrm>
          <a:off x="12547111" y="64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83283</xdr:rowOff>
    </xdr:from>
    <xdr:to>
      <xdr:col>23</xdr:col>
      <xdr:colOff>568325</xdr:colOff>
      <xdr:row>38</xdr:row>
      <xdr:rowOff>13433</xdr:rowOff>
    </xdr:to>
    <xdr:sp macro="" textlink="">
      <xdr:nvSpPr>
        <xdr:cNvPr id="536" name="円/楕円 535"/>
        <xdr:cNvSpPr/>
      </xdr:nvSpPr>
      <xdr:spPr>
        <a:xfrm>
          <a:off x="16268700" y="642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169660</xdr:rowOff>
    </xdr:from>
    <xdr:ext cx="534377" cy="259045"/>
    <xdr:sp macro="" textlink="">
      <xdr:nvSpPr>
        <xdr:cNvPr id="537" name="消防費該当値テキスト"/>
        <xdr:cNvSpPr txBox="1"/>
      </xdr:nvSpPr>
      <xdr:spPr>
        <a:xfrm>
          <a:off x="16370300" y="63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18,844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89455</xdr:rowOff>
    </xdr:from>
    <xdr:to>
      <xdr:col>22</xdr:col>
      <xdr:colOff>415925</xdr:colOff>
      <xdr:row>38</xdr:row>
      <xdr:rowOff>19605</xdr:rowOff>
    </xdr:to>
    <xdr:sp macro="" textlink="">
      <xdr:nvSpPr>
        <xdr:cNvPr id="538" name="円/楕円 537"/>
        <xdr:cNvSpPr/>
      </xdr:nvSpPr>
      <xdr:spPr>
        <a:xfrm>
          <a:off x="15430500" y="64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10732</xdr:rowOff>
    </xdr:from>
    <xdr:ext cx="534377" cy="259045"/>
    <xdr:sp macro="" textlink="">
      <xdr:nvSpPr>
        <xdr:cNvPr id="539" name="テキスト ボックス 538"/>
        <xdr:cNvSpPr txBox="1"/>
      </xdr:nvSpPr>
      <xdr:spPr>
        <a:xfrm>
          <a:off x="15214111" y="652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18,466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95138</xdr:rowOff>
    </xdr:from>
    <xdr:to>
      <xdr:col>21</xdr:col>
      <xdr:colOff>212725</xdr:colOff>
      <xdr:row>38</xdr:row>
      <xdr:rowOff>25288</xdr:rowOff>
    </xdr:to>
    <xdr:sp macro="" textlink="">
      <xdr:nvSpPr>
        <xdr:cNvPr id="540" name="円/楕円 539"/>
        <xdr:cNvSpPr/>
      </xdr:nvSpPr>
      <xdr:spPr>
        <a:xfrm>
          <a:off x="14541500" y="643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16415</xdr:rowOff>
    </xdr:from>
    <xdr:ext cx="534377" cy="259045"/>
    <xdr:sp macro="" textlink="">
      <xdr:nvSpPr>
        <xdr:cNvPr id="541" name="テキスト ボックス 540"/>
        <xdr:cNvSpPr txBox="1"/>
      </xdr:nvSpPr>
      <xdr:spPr>
        <a:xfrm>
          <a:off x="14325111" y="653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81813</xdr:rowOff>
    </xdr:from>
    <xdr:to>
      <xdr:col>20</xdr:col>
      <xdr:colOff>9525</xdr:colOff>
      <xdr:row>38</xdr:row>
      <xdr:rowOff>11964</xdr:rowOff>
    </xdr:to>
    <xdr:sp macro="" textlink="">
      <xdr:nvSpPr>
        <xdr:cNvPr id="542" name="円/楕円 541"/>
        <xdr:cNvSpPr/>
      </xdr:nvSpPr>
      <xdr:spPr>
        <a:xfrm>
          <a:off x="13652500" y="64254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3091</xdr:rowOff>
    </xdr:from>
    <xdr:ext cx="534377" cy="259045"/>
    <xdr:sp macro="" textlink="">
      <xdr:nvSpPr>
        <xdr:cNvPr id="543" name="テキスト ボックス 542"/>
        <xdr:cNvSpPr txBox="1"/>
      </xdr:nvSpPr>
      <xdr:spPr>
        <a:xfrm>
          <a:off x="13436111" y="65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118520</xdr:rowOff>
    </xdr:from>
    <xdr:to>
      <xdr:col>18</xdr:col>
      <xdr:colOff>492125</xdr:colOff>
      <xdr:row>37</xdr:row>
      <xdr:rowOff>48670</xdr:rowOff>
    </xdr:to>
    <xdr:sp macro="" textlink="">
      <xdr:nvSpPr>
        <xdr:cNvPr id="544" name="円/楕円 543"/>
        <xdr:cNvSpPr/>
      </xdr:nvSpPr>
      <xdr:spPr>
        <a:xfrm>
          <a:off x="12763500" y="629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65197</xdr:rowOff>
    </xdr:from>
    <xdr:ext cx="534377" cy="259045"/>
    <xdr:sp macro="" textlink="">
      <xdr:nvSpPr>
        <xdr:cNvPr id="545" name="テキスト ボックス 544"/>
        <xdr:cNvSpPr txBox="1"/>
      </xdr:nvSpPr>
      <xdr:spPr>
        <a:xfrm>
          <a:off x="12547111" y="606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67" name="直線コネクタ 566"/>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68"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69" name="直線コネクタ 568"/>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0"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1" name="直線コネクタ 570"/>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128293</xdr:rowOff>
    </xdr:from>
    <xdr:to>
      <xdr:col>23</xdr:col>
      <xdr:colOff>517525</xdr:colOff>
      <xdr:row>56</xdr:row>
      <xdr:rowOff>24399</xdr:rowOff>
    </xdr:to>
    <xdr:cxnSp macro="">
      <xdr:nvCxnSpPr>
        <xdr:cNvPr id="572" name="直線コネクタ 571"/>
        <xdr:cNvCxnSpPr/>
      </xdr:nvCxnSpPr>
      <xdr:spPr>
        <a:xfrm>
          <a:off x="15481300" y="9558043"/>
          <a:ext cx="838200" cy="6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129684</xdr:rowOff>
    </xdr:from>
    <xdr:ext cx="534377" cy="259045"/>
    <xdr:sp macro="" textlink="">
      <xdr:nvSpPr>
        <xdr:cNvPr id="573" name="教育費平均値テキスト"/>
        <xdr:cNvSpPr txBox="1"/>
      </xdr:nvSpPr>
      <xdr:spPr>
        <a:xfrm>
          <a:off x="16370300" y="9730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4" name="フローチャート : 判断 573"/>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128293</xdr:rowOff>
    </xdr:from>
    <xdr:to>
      <xdr:col>22</xdr:col>
      <xdr:colOff>365125</xdr:colOff>
      <xdr:row>56</xdr:row>
      <xdr:rowOff>149951</xdr:rowOff>
    </xdr:to>
    <xdr:cxnSp macro="">
      <xdr:nvCxnSpPr>
        <xdr:cNvPr id="575" name="直線コネクタ 574"/>
        <xdr:cNvCxnSpPr/>
      </xdr:nvCxnSpPr>
      <xdr:spPr>
        <a:xfrm flipV="1">
          <a:off x="14592300" y="9558043"/>
          <a:ext cx="889000" cy="19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76" name="フローチャート : 判断 575"/>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57671</xdr:rowOff>
    </xdr:from>
    <xdr:ext cx="534377" cy="259045"/>
    <xdr:sp macro="" textlink="">
      <xdr:nvSpPr>
        <xdr:cNvPr id="577" name="テキスト ボックス 576"/>
        <xdr:cNvSpPr txBox="1"/>
      </xdr:nvSpPr>
      <xdr:spPr>
        <a:xfrm>
          <a:off x="15214111" y="983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78691</xdr:rowOff>
    </xdr:from>
    <xdr:to>
      <xdr:col>21</xdr:col>
      <xdr:colOff>161925</xdr:colOff>
      <xdr:row>56</xdr:row>
      <xdr:rowOff>149951</xdr:rowOff>
    </xdr:to>
    <xdr:cxnSp macro="">
      <xdr:nvCxnSpPr>
        <xdr:cNvPr id="578" name="直線コネクタ 577"/>
        <xdr:cNvCxnSpPr/>
      </xdr:nvCxnSpPr>
      <xdr:spPr>
        <a:xfrm>
          <a:off x="13703300" y="9679891"/>
          <a:ext cx="889000" cy="7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9" name="フローチャート : 判断 578"/>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69256</xdr:rowOff>
    </xdr:from>
    <xdr:ext cx="534377" cy="259045"/>
    <xdr:sp macro="" textlink="">
      <xdr:nvSpPr>
        <xdr:cNvPr id="580" name="テキスト ボックス 579"/>
        <xdr:cNvSpPr txBox="1"/>
      </xdr:nvSpPr>
      <xdr:spPr>
        <a:xfrm>
          <a:off x="14325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78691</xdr:rowOff>
    </xdr:from>
    <xdr:to>
      <xdr:col>19</xdr:col>
      <xdr:colOff>644525</xdr:colOff>
      <xdr:row>56</xdr:row>
      <xdr:rowOff>143751</xdr:rowOff>
    </xdr:to>
    <xdr:cxnSp macro="">
      <xdr:nvCxnSpPr>
        <xdr:cNvPr id="581" name="直線コネクタ 580"/>
        <xdr:cNvCxnSpPr/>
      </xdr:nvCxnSpPr>
      <xdr:spPr>
        <a:xfrm flipV="1">
          <a:off x="12814300" y="9679891"/>
          <a:ext cx="889000" cy="6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82" name="フローチャート : 判断 581"/>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88916</xdr:rowOff>
    </xdr:from>
    <xdr:ext cx="534377" cy="259045"/>
    <xdr:sp macro="" textlink="">
      <xdr:nvSpPr>
        <xdr:cNvPr id="583" name="テキスト ボックス 582"/>
        <xdr:cNvSpPr txBox="1"/>
      </xdr:nvSpPr>
      <xdr:spPr>
        <a:xfrm>
          <a:off x="13436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84" name="フローチャート : 判断 583"/>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99751</xdr:rowOff>
    </xdr:from>
    <xdr:ext cx="534377" cy="259045"/>
    <xdr:sp macro="" textlink="">
      <xdr:nvSpPr>
        <xdr:cNvPr id="585" name="テキスト ボックス 584"/>
        <xdr:cNvSpPr txBox="1"/>
      </xdr:nvSpPr>
      <xdr:spPr>
        <a:xfrm>
          <a:off x="12547111" y="98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145049</xdr:rowOff>
    </xdr:from>
    <xdr:to>
      <xdr:col>23</xdr:col>
      <xdr:colOff>568325</xdr:colOff>
      <xdr:row>56</xdr:row>
      <xdr:rowOff>75199</xdr:rowOff>
    </xdr:to>
    <xdr:sp macro="" textlink="">
      <xdr:nvSpPr>
        <xdr:cNvPr id="591" name="円/楕円 590"/>
        <xdr:cNvSpPr/>
      </xdr:nvSpPr>
      <xdr:spPr>
        <a:xfrm>
          <a:off x="16268700" y="957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167926</xdr:rowOff>
    </xdr:from>
    <xdr:ext cx="599010" cy="259045"/>
    <xdr:sp macro="" textlink="">
      <xdr:nvSpPr>
        <xdr:cNvPr id="592" name="教育費該当値テキスト"/>
        <xdr:cNvSpPr txBox="1"/>
      </xdr:nvSpPr>
      <xdr:spPr>
        <a:xfrm>
          <a:off x="16370300" y="942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100,219</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77493</xdr:rowOff>
    </xdr:from>
    <xdr:to>
      <xdr:col>22</xdr:col>
      <xdr:colOff>415925</xdr:colOff>
      <xdr:row>56</xdr:row>
      <xdr:rowOff>7643</xdr:rowOff>
    </xdr:to>
    <xdr:sp macro="" textlink="">
      <xdr:nvSpPr>
        <xdr:cNvPr id="593" name="円/楕円 592"/>
        <xdr:cNvSpPr/>
      </xdr:nvSpPr>
      <xdr:spPr>
        <a:xfrm>
          <a:off x="15430500" y="950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24170</xdr:rowOff>
    </xdr:from>
    <xdr:ext cx="599010" cy="259045"/>
    <xdr:sp macro="" textlink="">
      <xdr:nvSpPr>
        <xdr:cNvPr id="594" name="テキスト ボックス 593"/>
        <xdr:cNvSpPr txBox="1"/>
      </xdr:nvSpPr>
      <xdr:spPr>
        <a:xfrm>
          <a:off x="15181794" y="928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114,995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99151</xdr:rowOff>
    </xdr:from>
    <xdr:to>
      <xdr:col>21</xdr:col>
      <xdr:colOff>212725</xdr:colOff>
      <xdr:row>57</xdr:row>
      <xdr:rowOff>29301</xdr:rowOff>
    </xdr:to>
    <xdr:sp macro="" textlink="">
      <xdr:nvSpPr>
        <xdr:cNvPr id="595" name="円/楕円 594"/>
        <xdr:cNvSpPr/>
      </xdr:nvSpPr>
      <xdr:spPr>
        <a:xfrm>
          <a:off x="14541500" y="970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45828</xdr:rowOff>
    </xdr:from>
    <xdr:ext cx="534377" cy="259045"/>
    <xdr:sp macro="" textlink="">
      <xdr:nvSpPr>
        <xdr:cNvPr id="596" name="テキスト ボックス 595"/>
        <xdr:cNvSpPr txBox="1"/>
      </xdr:nvSpPr>
      <xdr:spPr>
        <a:xfrm>
          <a:off x="14325111" y="94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72,758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27891</xdr:rowOff>
    </xdr:from>
    <xdr:to>
      <xdr:col>20</xdr:col>
      <xdr:colOff>9525</xdr:colOff>
      <xdr:row>56</xdr:row>
      <xdr:rowOff>129491</xdr:rowOff>
    </xdr:to>
    <xdr:sp macro="" textlink="">
      <xdr:nvSpPr>
        <xdr:cNvPr id="597" name="円/楕円 596"/>
        <xdr:cNvSpPr/>
      </xdr:nvSpPr>
      <xdr:spPr>
        <a:xfrm>
          <a:off x="13652500" y="962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146018</xdr:rowOff>
    </xdr:from>
    <xdr:ext cx="534377" cy="259045"/>
    <xdr:sp macro="" textlink="">
      <xdr:nvSpPr>
        <xdr:cNvPr id="598" name="テキスト ボックス 597"/>
        <xdr:cNvSpPr txBox="1"/>
      </xdr:nvSpPr>
      <xdr:spPr>
        <a:xfrm>
          <a:off x="13436111" y="940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88,344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92951</xdr:rowOff>
    </xdr:from>
    <xdr:to>
      <xdr:col>18</xdr:col>
      <xdr:colOff>492125</xdr:colOff>
      <xdr:row>57</xdr:row>
      <xdr:rowOff>23101</xdr:rowOff>
    </xdr:to>
    <xdr:sp macro="" textlink="">
      <xdr:nvSpPr>
        <xdr:cNvPr id="599" name="円/楕円 598"/>
        <xdr:cNvSpPr/>
      </xdr:nvSpPr>
      <xdr:spPr>
        <a:xfrm>
          <a:off x="12763500" y="96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39628</xdr:rowOff>
    </xdr:from>
    <xdr:ext cx="534377" cy="259045"/>
    <xdr:sp macro="" textlink="">
      <xdr:nvSpPr>
        <xdr:cNvPr id="600" name="テキスト ボックス 599"/>
        <xdr:cNvSpPr txBox="1"/>
      </xdr:nvSpPr>
      <xdr:spPr>
        <a:xfrm>
          <a:off x="12547111" y="946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74,114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2" name="直線コネクタ 621"/>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3"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5"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26" name="直線コネクタ 625"/>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136834</xdr:rowOff>
    </xdr:from>
    <xdr:to>
      <xdr:col>23</xdr:col>
      <xdr:colOff>517525</xdr:colOff>
      <xdr:row>78</xdr:row>
      <xdr:rowOff>139007</xdr:rowOff>
    </xdr:to>
    <xdr:cxnSp macro="">
      <xdr:nvCxnSpPr>
        <xdr:cNvPr id="627" name="直線コネクタ 626"/>
        <xdr:cNvCxnSpPr/>
      </xdr:nvCxnSpPr>
      <xdr:spPr>
        <a:xfrm flipV="1">
          <a:off x="15481300" y="13509934"/>
          <a:ext cx="838200" cy="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28" name="災害復旧費平均値テキスト"/>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29" name="フローチャート : 判断 628"/>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138323</xdr:rowOff>
    </xdr:from>
    <xdr:to>
      <xdr:col>22</xdr:col>
      <xdr:colOff>365125</xdr:colOff>
      <xdr:row>78</xdr:row>
      <xdr:rowOff>139007</xdr:rowOff>
    </xdr:to>
    <xdr:cxnSp macro="">
      <xdr:nvCxnSpPr>
        <xdr:cNvPr id="630" name="直線コネクタ 629"/>
        <xdr:cNvCxnSpPr/>
      </xdr:nvCxnSpPr>
      <xdr:spPr>
        <a:xfrm>
          <a:off x="14592300" y="13511423"/>
          <a:ext cx="889000" cy="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1" name="フローチャート : 判断 630"/>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2" name="テキスト ボックス 631"/>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131420</xdr:rowOff>
    </xdr:from>
    <xdr:to>
      <xdr:col>21</xdr:col>
      <xdr:colOff>161925</xdr:colOff>
      <xdr:row>78</xdr:row>
      <xdr:rowOff>138323</xdr:rowOff>
    </xdr:to>
    <xdr:cxnSp macro="">
      <xdr:nvCxnSpPr>
        <xdr:cNvPr id="633" name="直線コネクタ 632"/>
        <xdr:cNvCxnSpPr/>
      </xdr:nvCxnSpPr>
      <xdr:spPr>
        <a:xfrm>
          <a:off x="13703300" y="13504520"/>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78174</xdr:rowOff>
    </xdr:from>
    <xdr:to>
      <xdr:col>21</xdr:col>
      <xdr:colOff>212725</xdr:colOff>
      <xdr:row>79</xdr:row>
      <xdr:rowOff>8324</xdr:rowOff>
    </xdr:to>
    <xdr:sp macro="" textlink="">
      <xdr:nvSpPr>
        <xdr:cNvPr id="634" name="フローチャート : 判断 633"/>
        <xdr:cNvSpPr/>
      </xdr:nvSpPr>
      <xdr:spPr>
        <a:xfrm>
          <a:off x="14541500" y="1345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24851</xdr:rowOff>
    </xdr:from>
    <xdr:ext cx="469744" cy="259045"/>
    <xdr:sp macro="" textlink="">
      <xdr:nvSpPr>
        <xdr:cNvPr id="635" name="テキスト ボックス 634"/>
        <xdr:cNvSpPr txBox="1"/>
      </xdr:nvSpPr>
      <xdr:spPr>
        <a:xfrm>
          <a:off x="14357427" y="1322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126719</xdr:rowOff>
    </xdr:from>
    <xdr:to>
      <xdr:col>19</xdr:col>
      <xdr:colOff>644525</xdr:colOff>
      <xdr:row>78</xdr:row>
      <xdr:rowOff>131420</xdr:rowOff>
    </xdr:to>
    <xdr:cxnSp macro="">
      <xdr:nvCxnSpPr>
        <xdr:cNvPr id="636" name="直線コネクタ 635"/>
        <xdr:cNvCxnSpPr/>
      </xdr:nvCxnSpPr>
      <xdr:spPr>
        <a:xfrm>
          <a:off x="12814300" y="13499819"/>
          <a:ext cx="889000" cy="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75938</xdr:rowOff>
    </xdr:from>
    <xdr:to>
      <xdr:col>20</xdr:col>
      <xdr:colOff>9525</xdr:colOff>
      <xdr:row>79</xdr:row>
      <xdr:rowOff>6088</xdr:rowOff>
    </xdr:to>
    <xdr:sp macro="" textlink="">
      <xdr:nvSpPr>
        <xdr:cNvPr id="637" name="フローチャート : 判断 636"/>
        <xdr:cNvSpPr/>
      </xdr:nvSpPr>
      <xdr:spPr>
        <a:xfrm>
          <a:off x="13652500" y="134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22615</xdr:rowOff>
    </xdr:from>
    <xdr:ext cx="469744" cy="259045"/>
    <xdr:sp macro="" textlink="">
      <xdr:nvSpPr>
        <xdr:cNvPr id="638" name="テキスト ボックス 637"/>
        <xdr:cNvSpPr txBox="1"/>
      </xdr:nvSpPr>
      <xdr:spPr>
        <a:xfrm>
          <a:off x="13468427" y="1322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69676</xdr:rowOff>
    </xdr:from>
    <xdr:to>
      <xdr:col>18</xdr:col>
      <xdr:colOff>492125</xdr:colOff>
      <xdr:row>78</xdr:row>
      <xdr:rowOff>171276</xdr:rowOff>
    </xdr:to>
    <xdr:sp macro="" textlink="">
      <xdr:nvSpPr>
        <xdr:cNvPr id="639" name="フローチャート : 判断 638"/>
        <xdr:cNvSpPr/>
      </xdr:nvSpPr>
      <xdr:spPr>
        <a:xfrm>
          <a:off x="12763500" y="1344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16353</xdr:rowOff>
    </xdr:from>
    <xdr:ext cx="469744" cy="259045"/>
    <xdr:sp macro="" textlink="">
      <xdr:nvSpPr>
        <xdr:cNvPr id="640" name="テキスト ボックス 639"/>
        <xdr:cNvSpPr txBox="1"/>
      </xdr:nvSpPr>
      <xdr:spPr>
        <a:xfrm>
          <a:off x="12579427" y="1321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86034</xdr:rowOff>
    </xdr:from>
    <xdr:to>
      <xdr:col>23</xdr:col>
      <xdr:colOff>568325</xdr:colOff>
      <xdr:row>79</xdr:row>
      <xdr:rowOff>16184</xdr:rowOff>
    </xdr:to>
    <xdr:sp macro="" textlink="">
      <xdr:nvSpPr>
        <xdr:cNvPr id="646" name="円/楕円 645"/>
        <xdr:cNvSpPr/>
      </xdr:nvSpPr>
      <xdr:spPr>
        <a:xfrm>
          <a:off x="16268700" y="1345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54249</xdr:rowOff>
    </xdr:from>
    <xdr:ext cx="469744" cy="259045"/>
    <xdr:sp macro="" textlink="">
      <xdr:nvSpPr>
        <xdr:cNvPr id="647" name="災害復旧費該当値テキスト"/>
        <xdr:cNvSpPr txBox="1"/>
      </xdr:nvSpPr>
      <xdr:spPr>
        <a:xfrm>
          <a:off x="16370300" y="1342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88207</xdr:rowOff>
    </xdr:from>
    <xdr:to>
      <xdr:col>22</xdr:col>
      <xdr:colOff>415925</xdr:colOff>
      <xdr:row>79</xdr:row>
      <xdr:rowOff>18357</xdr:rowOff>
    </xdr:to>
    <xdr:sp macro="" textlink="">
      <xdr:nvSpPr>
        <xdr:cNvPr id="648" name="円/楕円 647"/>
        <xdr:cNvSpPr/>
      </xdr:nvSpPr>
      <xdr:spPr>
        <a:xfrm>
          <a:off x="15430500" y="1346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9484</xdr:rowOff>
    </xdr:from>
    <xdr:ext cx="378565" cy="259045"/>
    <xdr:sp macro="" textlink="">
      <xdr:nvSpPr>
        <xdr:cNvPr id="649" name="テキスト ボックス 648"/>
        <xdr:cNvSpPr txBox="1"/>
      </xdr:nvSpPr>
      <xdr:spPr>
        <a:xfrm>
          <a:off x="15292017" y="13554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87523</xdr:rowOff>
    </xdr:from>
    <xdr:to>
      <xdr:col>21</xdr:col>
      <xdr:colOff>212725</xdr:colOff>
      <xdr:row>79</xdr:row>
      <xdr:rowOff>17673</xdr:rowOff>
    </xdr:to>
    <xdr:sp macro="" textlink="">
      <xdr:nvSpPr>
        <xdr:cNvPr id="650" name="円/楕円 649"/>
        <xdr:cNvSpPr/>
      </xdr:nvSpPr>
      <xdr:spPr>
        <a:xfrm>
          <a:off x="14541500" y="1346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8800</xdr:rowOff>
    </xdr:from>
    <xdr:ext cx="378565" cy="259045"/>
    <xdr:sp macro="" textlink="">
      <xdr:nvSpPr>
        <xdr:cNvPr id="651" name="テキスト ボックス 650"/>
        <xdr:cNvSpPr txBox="1"/>
      </xdr:nvSpPr>
      <xdr:spPr>
        <a:xfrm>
          <a:off x="14403017" y="13553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80620</xdr:rowOff>
    </xdr:from>
    <xdr:to>
      <xdr:col>20</xdr:col>
      <xdr:colOff>9525</xdr:colOff>
      <xdr:row>79</xdr:row>
      <xdr:rowOff>10770</xdr:rowOff>
    </xdr:to>
    <xdr:sp macro="" textlink="">
      <xdr:nvSpPr>
        <xdr:cNvPr id="652" name="円/楕円 651"/>
        <xdr:cNvSpPr/>
      </xdr:nvSpPr>
      <xdr:spPr>
        <a:xfrm>
          <a:off x="13652500" y="134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1897</xdr:rowOff>
    </xdr:from>
    <xdr:ext cx="469744" cy="259045"/>
    <xdr:sp macro="" textlink="">
      <xdr:nvSpPr>
        <xdr:cNvPr id="653" name="テキスト ボックス 652"/>
        <xdr:cNvSpPr txBox="1"/>
      </xdr:nvSpPr>
      <xdr:spPr>
        <a:xfrm>
          <a:off x="13468427" y="135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75919</xdr:rowOff>
    </xdr:from>
    <xdr:to>
      <xdr:col>18</xdr:col>
      <xdr:colOff>492125</xdr:colOff>
      <xdr:row>79</xdr:row>
      <xdr:rowOff>6069</xdr:rowOff>
    </xdr:to>
    <xdr:sp macro="" textlink="">
      <xdr:nvSpPr>
        <xdr:cNvPr id="654" name="円/楕円 653"/>
        <xdr:cNvSpPr/>
      </xdr:nvSpPr>
      <xdr:spPr>
        <a:xfrm>
          <a:off x="12763500" y="1344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168646</xdr:rowOff>
    </xdr:from>
    <xdr:ext cx="469744" cy="259045"/>
    <xdr:sp macro="" textlink="">
      <xdr:nvSpPr>
        <xdr:cNvPr id="655" name="テキスト ボックス 654"/>
        <xdr:cNvSpPr txBox="1"/>
      </xdr:nvSpPr>
      <xdr:spPr>
        <a:xfrm>
          <a:off x="12579427" y="1354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79" name="直線コネクタ 678"/>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0"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1" name="直線コネクタ 680"/>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2"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3" name="直線コネクタ 682"/>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74168</xdr:rowOff>
    </xdr:from>
    <xdr:to>
      <xdr:col>23</xdr:col>
      <xdr:colOff>517525</xdr:colOff>
      <xdr:row>94</xdr:row>
      <xdr:rowOff>155375</xdr:rowOff>
    </xdr:to>
    <xdr:cxnSp macro="">
      <xdr:nvCxnSpPr>
        <xdr:cNvPr id="684" name="直線コネクタ 683"/>
        <xdr:cNvCxnSpPr/>
      </xdr:nvCxnSpPr>
      <xdr:spPr>
        <a:xfrm flipV="1">
          <a:off x="15481300" y="16190468"/>
          <a:ext cx="838200" cy="8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24778</xdr:rowOff>
    </xdr:from>
    <xdr:ext cx="534377" cy="259045"/>
    <xdr:sp macro="" textlink="">
      <xdr:nvSpPr>
        <xdr:cNvPr id="685" name="公債費平均値テキスト"/>
        <xdr:cNvSpPr txBox="1"/>
      </xdr:nvSpPr>
      <xdr:spPr>
        <a:xfrm>
          <a:off x="16370300" y="1648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86" name="フローチャート : 判断 685"/>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137627</xdr:rowOff>
    </xdr:from>
    <xdr:to>
      <xdr:col>22</xdr:col>
      <xdr:colOff>365125</xdr:colOff>
      <xdr:row>94</xdr:row>
      <xdr:rowOff>155375</xdr:rowOff>
    </xdr:to>
    <xdr:cxnSp macro="">
      <xdr:nvCxnSpPr>
        <xdr:cNvPr id="687" name="直線コネクタ 686"/>
        <xdr:cNvCxnSpPr/>
      </xdr:nvCxnSpPr>
      <xdr:spPr>
        <a:xfrm>
          <a:off x="14592300" y="16253927"/>
          <a:ext cx="889000" cy="1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88" name="フローチャート : 判断 687"/>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168688</xdr:rowOff>
    </xdr:from>
    <xdr:ext cx="534377" cy="259045"/>
    <xdr:sp macro="" textlink="">
      <xdr:nvSpPr>
        <xdr:cNvPr id="689" name="テキスト ボックス 688"/>
        <xdr:cNvSpPr txBox="1"/>
      </xdr:nvSpPr>
      <xdr:spPr>
        <a:xfrm>
          <a:off x="15214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121693</xdr:rowOff>
    </xdr:from>
    <xdr:to>
      <xdr:col>21</xdr:col>
      <xdr:colOff>161925</xdr:colOff>
      <xdr:row>94</xdr:row>
      <xdr:rowOff>137627</xdr:rowOff>
    </xdr:to>
    <xdr:cxnSp macro="">
      <xdr:nvCxnSpPr>
        <xdr:cNvPr id="690" name="直線コネクタ 689"/>
        <xdr:cNvCxnSpPr/>
      </xdr:nvCxnSpPr>
      <xdr:spPr>
        <a:xfrm>
          <a:off x="13703300" y="16237993"/>
          <a:ext cx="889000" cy="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91" name="フローチャート : 判断 690"/>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137096</xdr:rowOff>
    </xdr:from>
    <xdr:ext cx="534377" cy="259045"/>
    <xdr:sp macro="" textlink="">
      <xdr:nvSpPr>
        <xdr:cNvPr id="692" name="テキスト ボックス 691"/>
        <xdr:cNvSpPr txBox="1"/>
      </xdr:nvSpPr>
      <xdr:spPr>
        <a:xfrm>
          <a:off x="14325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41067</xdr:rowOff>
    </xdr:from>
    <xdr:to>
      <xdr:col>19</xdr:col>
      <xdr:colOff>644525</xdr:colOff>
      <xdr:row>94</xdr:row>
      <xdr:rowOff>121693</xdr:rowOff>
    </xdr:to>
    <xdr:cxnSp macro="">
      <xdr:nvCxnSpPr>
        <xdr:cNvPr id="693" name="直線コネクタ 692"/>
        <xdr:cNvCxnSpPr/>
      </xdr:nvCxnSpPr>
      <xdr:spPr>
        <a:xfrm>
          <a:off x="12814300" y="16157367"/>
          <a:ext cx="889000" cy="8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4" name="フローチャート : 判断 693"/>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134269</xdr:rowOff>
    </xdr:from>
    <xdr:ext cx="534377" cy="259045"/>
    <xdr:sp macro="" textlink="">
      <xdr:nvSpPr>
        <xdr:cNvPr id="695" name="テキスト ボックス 694"/>
        <xdr:cNvSpPr txBox="1"/>
      </xdr:nvSpPr>
      <xdr:spPr>
        <a:xfrm>
          <a:off x="13436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6" name="フローチャート : 判断 695"/>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134954</xdr:rowOff>
    </xdr:from>
    <xdr:ext cx="534377" cy="259045"/>
    <xdr:sp macro="" textlink="">
      <xdr:nvSpPr>
        <xdr:cNvPr id="697" name="テキスト ボックス 696"/>
        <xdr:cNvSpPr txBox="1"/>
      </xdr:nvSpPr>
      <xdr:spPr>
        <a:xfrm>
          <a:off x="12547111" y="165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23368</xdr:rowOff>
    </xdr:from>
    <xdr:to>
      <xdr:col>23</xdr:col>
      <xdr:colOff>568325</xdr:colOff>
      <xdr:row>94</xdr:row>
      <xdr:rowOff>124968</xdr:rowOff>
    </xdr:to>
    <xdr:sp macro="" textlink="">
      <xdr:nvSpPr>
        <xdr:cNvPr id="703" name="円/楕円 702"/>
        <xdr:cNvSpPr/>
      </xdr:nvSpPr>
      <xdr:spPr>
        <a:xfrm>
          <a:off x="16268700" y="1613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46245</xdr:rowOff>
    </xdr:from>
    <xdr:ext cx="599010" cy="259045"/>
    <xdr:sp macro="" textlink="">
      <xdr:nvSpPr>
        <xdr:cNvPr id="704" name="公債費該当値テキスト"/>
        <xdr:cNvSpPr txBox="1"/>
      </xdr:nvSpPr>
      <xdr:spPr>
        <a:xfrm>
          <a:off x="16370300" y="1599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108,600</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104575</xdr:rowOff>
    </xdr:from>
    <xdr:to>
      <xdr:col>22</xdr:col>
      <xdr:colOff>415925</xdr:colOff>
      <xdr:row>95</xdr:row>
      <xdr:rowOff>34725</xdr:rowOff>
    </xdr:to>
    <xdr:sp macro="" textlink="">
      <xdr:nvSpPr>
        <xdr:cNvPr id="705" name="円/楕円 704"/>
        <xdr:cNvSpPr/>
      </xdr:nvSpPr>
      <xdr:spPr>
        <a:xfrm>
          <a:off x="15430500" y="1622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51252</xdr:rowOff>
    </xdr:from>
    <xdr:ext cx="534377" cy="259045"/>
    <xdr:sp macro="" textlink="">
      <xdr:nvSpPr>
        <xdr:cNvPr id="706" name="テキスト ボックス 705"/>
        <xdr:cNvSpPr txBox="1"/>
      </xdr:nvSpPr>
      <xdr:spPr>
        <a:xfrm>
          <a:off x="15214111" y="1599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97,943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86827</xdr:rowOff>
    </xdr:from>
    <xdr:to>
      <xdr:col>21</xdr:col>
      <xdr:colOff>212725</xdr:colOff>
      <xdr:row>95</xdr:row>
      <xdr:rowOff>16977</xdr:rowOff>
    </xdr:to>
    <xdr:sp macro="" textlink="">
      <xdr:nvSpPr>
        <xdr:cNvPr id="707" name="円/楕円 706"/>
        <xdr:cNvSpPr/>
      </xdr:nvSpPr>
      <xdr:spPr>
        <a:xfrm>
          <a:off x="14541500" y="1620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33504</xdr:rowOff>
    </xdr:from>
    <xdr:ext cx="599010" cy="259045"/>
    <xdr:sp macro="" textlink="">
      <xdr:nvSpPr>
        <xdr:cNvPr id="708" name="テキスト ボックス 707"/>
        <xdr:cNvSpPr txBox="1"/>
      </xdr:nvSpPr>
      <xdr:spPr>
        <a:xfrm>
          <a:off x="14292794" y="1597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100,272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70893</xdr:rowOff>
    </xdr:from>
    <xdr:to>
      <xdr:col>20</xdr:col>
      <xdr:colOff>9525</xdr:colOff>
      <xdr:row>95</xdr:row>
      <xdr:rowOff>1043</xdr:rowOff>
    </xdr:to>
    <xdr:sp macro="" textlink="">
      <xdr:nvSpPr>
        <xdr:cNvPr id="709" name="円/楕円 708"/>
        <xdr:cNvSpPr/>
      </xdr:nvSpPr>
      <xdr:spPr>
        <a:xfrm>
          <a:off x="13652500" y="1618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17570</xdr:rowOff>
    </xdr:from>
    <xdr:ext cx="599010" cy="259045"/>
    <xdr:sp macro="" textlink="">
      <xdr:nvSpPr>
        <xdr:cNvPr id="710" name="テキスト ボックス 709"/>
        <xdr:cNvSpPr txBox="1"/>
      </xdr:nvSpPr>
      <xdr:spPr>
        <a:xfrm>
          <a:off x="13403794" y="1596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102,363</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161717</xdr:rowOff>
    </xdr:from>
    <xdr:to>
      <xdr:col>18</xdr:col>
      <xdr:colOff>492125</xdr:colOff>
      <xdr:row>94</xdr:row>
      <xdr:rowOff>91867</xdr:rowOff>
    </xdr:to>
    <xdr:sp macro="" textlink="">
      <xdr:nvSpPr>
        <xdr:cNvPr id="711" name="円/楕円 710"/>
        <xdr:cNvSpPr/>
      </xdr:nvSpPr>
      <xdr:spPr>
        <a:xfrm>
          <a:off x="12763500" y="1610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108394</xdr:rowOff>
    </xdr:from>
    <xdr:ext cx="599010" cy="259045"/>
    <xdr:sp macro="" textlink="">
      <xdr:nvSpPr>
        <xdr:cNvPr id="712" name="テキスト ボックス 711"/>
        <xdr:cNvSpPr txBox="1"/>
      </xdr:nvSpPr>
      <xdr:spPr>
        <a:xfrm>
          <a:off x="12514794" y="15881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36" name="直線コネクタ 735"/>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37"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39"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0" name="直線コネクタ 739"/>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2"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3" name="フローチャート : 判断 742"/>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5" name="フローチャート : 判断 744"/>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46" name="テキスト ボックス 745"/>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141097</xdr:rowOff>
    </xdr:from>
    <xdr:to>
      <xdr:col>29</xdr:col>
      <xdr:colOff>568325</xdr:colOff>
      <xdr:row>39</xdr:row>
      <xdr:rowOff>71247</xdr:rowOff>
    </xdr:to>
    <xdr:sp macro="" textlink="">
      <xdr:nvSpPr>
        <xdr:cNvPr id="748" name="フローチャート : 判断 747"/>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87774</xdr:rowOff>
    </xdr:from>
    <xdr:ext cx="378565" cy="259045"/>
    <xdr:sp macro="" textlink="">
      <xdr:nvSpPr>
        <xdr:cNvPr id="749" name="テキスト ボックス 748"/>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171196</xdr:rowOff>
    </xdr:from>
    <xdr:to>
      <xdr:col>28</xdr:col>
      <xdr:colOff>365125</xdr:colOff>
      <xdr:row>38</xdr:row>
      <xdr:rowOff>101346</xdr:rowOff>
    </xdr:to>
    <xdr:sp macro="" textlink="">
      <xdr:nvSpPr>
        <xdr:cNvPr id="751" name="フローチャート : 判断 750"/>
        <xdr:cNvSpPr/>
      </xdr:nvSpPr>
      <xdr:spPr>
        <a:xfrm>
          <a:off x="19494500" y="651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117873</xdr:rowOff>
    </xdr:from>
    <xdr:ext cx="469744" cy="259045"/>
    <xdr:sp macro="" textlink="">
      <xdr:nvSpPr>
        <xdr:cNvPr id="752" name="テキスト ボックス 751"/>
        <xdr:cNvSpPr txBox="1"/>
      </xdr:nvSpPr>
      <xdr:spPr>
        <a:xfrm>
          <a:off x="19310427" y="629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169291</xdr:rowOff>
    </xdr:from>
    <xdr:to>
      <xdr:col>27</xdr:col>
      <xdr:colOff>161925</xdr:colOff>
      <xdr:row>38</xdr:row>
      <xdr:rowOff>99441</xdr:rowOff>
    </xdr:to>
    <xdr:sp macro="" textlink="">
      <xdr:nvSpPr>
        <xdr:cNvPr id="753" name="フローチャート : 判断 752"/>
        <xdr:cNvSpPr/>
      </xdr:nvSpPr>
      <xdr:spPr>
        <a:xfrm>
          <a:off x="18605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115968</xdr:rowOff>
    </xdr:from>
    <xdr:ext cx="469744" cy="259045"/>
    <xdr:sp macro="" textlink="">
      <xdr:nvSpPr>
        <xdr:cNvPr id="754" name="テキスト ボックス 753"/>
        <xdr:cNvSpPr txBox="1"/>
      </xdr:nvSpPr>
      <xdr:spPr>
        <a:xfrm>
          <a:off x="18421427" y="628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0" name="円/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1"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2" name="円/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3" name="テキスト ボックス 76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4" name="円/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5" name="テキスト ボックス 76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6" name="円/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7" name="テキスト ボックス 76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8" name="円/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9" name="テキスト ボックス 76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3" name="テキスト ボックス 782"/>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5" name="テキスト ボックス 784"/>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7" name="テキスト ボックス 786"/>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9" name="テキスト ボックス 788"/>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1" name="テキスト ボックス 79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3" name="直線コネクタ 792"/>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4"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6"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8" name="直線コネクタ 79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9"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0" name="フローチャート : 判断 799"/>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1" name="直線コネクタ 80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2" name="フローチャート : 判断 801"/>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3" name="テキスト ボックス 80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4" name="直線コネクタ 80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5" name="フローチャート : 判断 804"/>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6" name="テキスト ボックス 805"/>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7" name="直線コネクタ 80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8" name="フローチャート : 判断 807"/>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9" name="テキスト ボックス 80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0" name="フローチャート : 判断 809"/>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1" name="テキスト ボックス 81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7" name="円/楕円 81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8"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9" name="円/楕円 81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0" name="テキスト ボックス 819"/>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1" name="円/楕円 82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2" name="テキスト ボックス 82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3" name="円/楕円 82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4" name="テキスト ボックス 823"/>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5" name="円/楕円 82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6" name="テキスト ボックス 825"/>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１９７千円となっている。決算額全体でみると、民生費のうち児童福祉行政に要する経費である児童福祉費が平成２６年度から増高していることが要因となっている。これは、施設の老朽化及び保育サービスの充実を図るため、大野保育園の移転整備事業を実施したことによるものである。</a:t>
          </a:r>
        </a:p>
        <a:p>
          <a:r>
            <a:rPr kumimoji="1" lang="ja-JP" altLang="en-US" sz="1300">
              <a:latin typeface="ＭＳ Ｐゴシック"/>
            </a:rPr>
            <a:t>　また、総務費が住民一人当たり１５５千円となっている。これは、平成２８年度から発生した地域情報通信施設の管理料と減債基金積立金が主な要因で、昨年度対比で６１千円（５１．０％）増加した。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岡山県鏡野町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今年度は、財源不足のため財政調整基金を４億円取り崩したが、平成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年度決算においての歳計剰余金及び運用益の積立により、年度末残高は前年より約</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千万円の増となった。その結果、標準財政規模比は９割以上となっているが、合併前に旧町村で整備した「公共施設等老朽化対策等に係る経費の増大」、「普通交付税の合併算定替えの終了による減」、「社会保障関係経費の増大」等により財源不足が想定されることから、適切な基金管理を行う必要がある。また、翌年度以降において、今年度策定した公共施設等総合管理計画に沿って、今後発生する公共施設等の更新経費の財源として、特定目的基金の創設が必要と思わ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岡山県鏡野町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平成１９年度の算定開始以来、各会計とも赤字額は発生していなが、今後においても健全な財政運営が求められる。</a:t>
          </a:r>
        </a:p>
        <a:p>
          <a:r>
            <a:rPr kumimoji="1" lang="ja-JP" altLang="en-US" sz="1400">
              <a:latin typeface="ＭＳ ゴシック" pitchFamily="49" charset="-128"/>
              <a:ea typeface="ＭＳ ゴシック" pitchFamily="49" charset="-128"/>
            </a:rPr>
            <a:t>  今後の特別会計の運営においては、国民健康保険や介護保険等保険給付費が増大することにより、特別会計の財政が逼迫することが目に見えており、保険給付費の抑制につながる施策として「健康づくりの推進」を最重点施策として取組んでいる。</a:t>
          </a:r>
        </a:p>
        <a:p>
          <a:r>
            <a:rPr kumimoji="1" lang="ja-JP" altLang="en-US" sz="1400">
              <a:latin typeface="ＭＳ ゴシック" pitchFamily="49" charset="-128"/>
              <a:ea typeface="ＭＳ ゴシック" pitchFamily="49" charset="-128"/>
            </a:rPr>
            <a:t>　また、簡易水道や農業集落排水・公共下水道事業特別会計においては、施設の統廃合の期限が定められており、現在集中的な整備が進められているため、事業推進に係る一般会計からの繰出金も増大することが見込まれる。従って、公営企業会計基準の見直しに併せ、独立採算経営の趣旨からも適正な料金体系の設定が求め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E35" sqref="E35:S35"/>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12687253</v>
      </c>
      <c r="BO4" s="381"/>
      <c r="BP4" s="381"/>
      <c r="BQ4" s="381"/>
      <c r="BR4" s="381"/>
      <c r="BS4" s="381"/>
      <c r="BT4" s="381"/>
      <c r="BU4" s="382"/>
      <c r="BV4" s="380">
        <v>12375642</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9.6999999999999993</v>
      </c>
      <c r="CU4" s="387"/>
      <c r="CV4" s="387"/>
      <c r="CW4" s="387"/>
      <c r="CX4" s="387"/>
      <c r="CY4" s="387"/>
      <c r="CZ4" s="387"/>
      <c r="DA4" s="388"/>
      <c r="DB4" s="386">
        <v>15.8</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11892473</v>
      </c>
      <c r="BO5" s="418"/>
      <c r="BP5" s="418"/>
      <c r="BQ5" s="418"/>
      <c r="BR5" s="418"/>
      <c r="BS5" s="418"/>
      <c r="BT5" s="418"/>
      <c r="BU5" s="419"/>
      <c r="BV5" s="417">
        <v>11108164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83.6</v>
      </c>
      <c r="CU5" s="415"/>
      <c r="CV5" s="415"/>
      <c r="CW5" s="415"/>
      <c r="CX5" s="415"/>
      <c r="CY5" s="415"/>
      <c r="CZ5" s="415"/>
      <c r="DA5" s="416"/>
      <c r="DB5" s="414">
        <v>77</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794780</v>
      </c>
      <c r="BO6" s="418"/>
      <c r="BP6" s="418"/>
      <c r="BQ6" s="418"/>
      <c r="BR6" s="418"/>
      <c r="BS6" s="418"/>
      <c r="BT6" s="418"/>
      <c r="BU6" s="419"/>
      <c r="BV6" s="417">
        <v>1267478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87.7</v>
      </c>
      <c r="CU6" s="455"/>
      <c r="CV6" s="455"/>
      <c r="CW6" s="455"/>
      <c r="CX6" s="455"/>
      <c r="CY6" s="455"/>
      <c r="CZ6" s="455"/>
      <c r="DA6" s="456"/>
      <c r="DB6" s="454">
        <v>81.7</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93886</v>
      </c>
      <c r="BO7" s="418"/>
      <c r="BP7" s="418"/>
      <c r="BQ7" s="418"/>
      <c r="BR7" s="418"/>
      <c r="BS7" s="418"/>
      <c r="BT7" s="418"/>
      <c r="BU7" s="419"/>
      <c r="BV7" s="417">
        <v>122624</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7193944</v>
      </c>
      <c r="CU7" s="418"/>
      <c r="CV7" s="418"/>
      <c r="CW7" s="418"/>
      <c r="CX7" s="418"/>
      <c r="CY7" s="418"/>
      <c r="CZ7" s="418"/>
      <c r="DA7" s="419"/>
      <c r="DB7" s="417">
        <v>7256172</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700894</v>
      </c>
      <c r="BO8" s="418"/>
      <c r="BP8" s="418"/>
      <c r="BQ8" s="418"/>
      <c r="BR8" s="418"/>
      <c r="BS8" s="418"/>
      <c r="BT8" s="418"/>
      <c r="BU8" s="419"/>
      <c r="BV8" s="417">
        <v>1144854</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0.35</v>
      </c>
      <c r="CU8" s="458"/>
      <c r="CV8" s="458"/>
      <c r="CW8" s="458"/>
      <c r="CX8" s="458"/>
      <c r="CY8" s="458"/>
      <c r="CZ8" s="458"/>
      <c r="DA8" s="459"/>
      <c r="DB8" s="457">
        <v>0.35</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12847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-443960</v>
      </c>
      <c r="BO9" s="418"/>
      <c r="BP9" s="418"/>
      <c r="BQ9" s="418"/>
      <c r="BR9" s="418"/>
      <c r="BS9" s="418"/>
      <c r="BT9" s="418"/>
      <c r="BU9" s="419"/>
      <c r="BV9" s="417">
        <v>207281</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14.4</v>
      </c>
      <c r="CU9" s="415"/>
      <c r="CV9" s="415"/>
      <c r="CW9" s="415"/>
      <c r="CX9" s="415"/>
      <c r="CY9" s="415"/>
      <c r="CZ9" s="415"/>
      <c r="DA9" s="416"/>
      <c r="DB9" s="414">
        <v>12.8</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13580</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137341</v>
      </c>
      <c r="BO10" s="418"/>
      <c r="BP10" s="418"/>
      <c r="BQ10" s="418"/>
      <c r="BR10" s="418"/>
      <c r="BS10" s="418"/>
      <c r="BT10" s="418"/>
      <c r="BU10" s="419"/>
      <c r="BV10" s="417">
        <v>75681</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13439</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400000</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13337</v>
      </c>
      <c r="S13" s="499"/>
      <c r="T13" s="499"/>
      <c r="U13" s="499"/>
      <c r="V13" s="500"/>
      <c r="W13" s="433" t="s">
        <v>125</v>
      </c>
      <c r="X13" s="434"/>
      <c r="Y13" s="434"/>
      <c r="Z13" s="434"/>
      <c r="AA13" s="434"/>
      <c r="AB13" s="424"/>
      <c r="AC13" s="468">
        <v>1044</v>
      </c>
      <c r="AD13" s="469"/>
      <c r="AE13" s="469"/>
      <c r="AF13" s="469"/>
      <c r="AG13" s="508"/>
      <c r="AH13" s="468">
        <v>1077</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-706619</v>
      </c>
      <c r="BO13" s="418"/>
      <c r="BP13" s="418"/>
      <c r="BQ13" s="418"/>
      <c r="BR13" s="418"/>
      <c r="BS13" s="418"/>
      <c r="BT13" s="418"/>
      <c r="BU13" s="419"/>
      <c r="BV13" s="417">
        <v>282962</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7.8</v>
      </c>
      <c r="CU13" s="415"/>
      <c r="CV13" s="415"/>
      <c r="CW13" s="415"/>
      <c r="CX13" s="415"/>
      <c r="CY13" s="415"/>
      <c r="CZ13" s="415"/>
      <c r="DA13" s="416"/>
      <c r="DB13" s="414">
        <v>8.1</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130</v>
      </c>
      <c r="M14" s="496"/>
      <c r="N14" s="496"/>
      <c r="O14" s="496"/>
      <c r="P14" s="496"/>
      <c r="Q14" s="497"/>
      <c r="R14" s="498">
        <v>13609</v>
      </c>
      <c r="S14" s="499"/>
      <c r="T14" s="499"/>
      <c r="U14" s="499"/>
      <c r="V14" s="500"/>
      <c r="W14" s="407"/>
      <c r="X14" s="408"/>
      <c r="Y14" s="408"/>
      <c r="Z14" s="408"/>
      <c r="AA14" s="408"/>
      <c r="AB14" s="397"/>
      <c r="AC14" s="501">
        <v>16.7</v>
      </c>
      <c r="AD14" s="502"/>
      <c r="AE14" s="502"/>
      <c r="AF14" s="502"/>
      <c r="AG14" s="503"/>
      <c r="AH14" s="501">
        <v>17.3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63.7</v>
      </c>
      <c r="CU14" s="513"/>
      <c r="CV14" s="513"/>
      <c r="CW14" s="513"/>
      <c r="CX14" s="513"/>
      <c r="CY14" s="513"/>
      <c r="CZ14" s="513"/>
      <c r="DA14" s="514"/>
      <c r="DB14" s="512">
        <v>63.2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13523</v>
      </c>
      <c r="S15" s="499"/>
      <c r="T15" s="499"/>
      <c r="U15" s="499"/>
      <c r="V15" s="500"/>
      <c r="W15" s="433" t="s">
        <v>132</v>
      </c>
      <c r="X15" s="434"/>
      <c r="Y15" s="434"/>
      <c r="Z15" s="434"/>
      <c r="AA15" s="434"/>
      <c r="AB15" s="424"/>
      <c r="AC15" s="468">
        <v>1549</v>
      </c>
      <c r="AD15" s="469"/>
      <c r="AE15" s="469"/>
      <c r="AF15" s="469"/>
      <c r="AG15" s="508"/>
      <c r="AH15" s="468">
        <v>1553</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1996097</v>
      </c>
      <c r="BO15" s="381"/>
      <c r="BP15" s="381"/>
      <c r="BQ15" s="381"/>
      <c r="BR15" s="381"/>
      <c r="BS15" s="381"/>
      <c r="BT15" s="381"/>
      <c r="BU15" s="382"/>
      <c r="BV15" s="380">
        <v>1782726</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24.8</v>
      </c>
      <c r="AD16" s="502"/>
      <c r="AE16" s="502"/>
      <c r="AF16" s="502"/>
      <c r="AG16" s="503"/>
      <c r="AH16" s="501">
        <v>24.9</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5872695</v>
      </c>
      <c r="BO16" s="418"/>
      <c r="BP16" s="418"/>
      <c r="BQ16" s="418"/>
      <c r="BR16" s="418"/>
      <c r="BS16" s="418"/>
      <c r="BT16" s="418"/>
      <c r="BU16" s="419"/>
      <c r="BV16" s="417">
        <v>5556961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3665</v>
      </c>
      <c r="AD17" s="469"/>
      <c r="AE17" s="469"/>
      <c r="AF17" s="469"/>
      <c r="AG17" s="508"/>
      <c r="AH17" s="468">
        <v>3603</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2561338</v>
      </c>
      <c r="BO17" s="418"/>
      <c r="BP17" s="418"/>
      <c r="BQ17" s="418"/>
      <c r="BR17" s="418"/>
      <c r="BS17" s="418"/>
      <c r="BT17" s="418"/>
      <c r="BU17" s="419"/>
      <c r="BV17" s="417">
        <v>2281539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142</v>
      </c>
      <c r="C18" s="460"/>
      <c r="D18" s="460"/>
      <c r="E18" s="529"/>
      <c r="F18" s="529"/>
      <c r="G18" s="529"/>
      <c r="H18" s="529"/>
      <c r="I18" s="529"/>
      <c r="J18" s="529"/>
      <c r="K18" s="529"/>
      <c r="L18" s="530">
        <v>419.68</v>
      </c>
      <c r="M18" s="530"/>
      <c r="N18" s="530"/>
      <c r="O18" s="530"/>
      <c r="P18" s="530"/>
      <c r="Q18" s="530"/>
      <c r="R18" s="531"/>
      <c r="S18" s="531"/>
      <c r="T18" s="531"/>
      <c r="U18" s="531"/>
      <c r="V18" s="532"/>
      <c r="W18" s="435"/>
      <c r="X18" s="436"/>
      <c r="Y18" s="436"/>
      <c r="Z18" s="436"/>
      <c r="AA18" s="436"/>
      <c r="AB18" s="427"/>
      <c r="AC18" s="533">
        <v>58.6</v>
      </c>
      <c r="AD18" s="534"/>
      <c r="AE18" s="534"/>
      <c r="AF18" s="534"/>
      <c r="AG18" s="535"/>
      <c r="AH18" s="533">
        <v>57.8</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5917390</v>
      </c>
      <c r="BO18" s="418"/>
      <c r="BP18" s="418"/>
      <c r="BQ18" s="418"/>
      <c r="BR18" s="418"/>
      <c r="BS18" s="418"/>
      <c r="BT18" s="418"/>
      <c r="BU18" s="419"/>
      <c r="BV18" s="417">
        <v>5863543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144</v>
      </c>
      <c r="C19" s="460"/>
      <c r="D19" s="460"/>
      <c r="E19" s="529"/>
      <c r="F19" s="529"/>
      <c r="G19" s="529"/>
      <c r="H19" s="529"/>
      <c r="I19" s="529"/>
      <c r="J19" s="529"/>
      <c r="K19" s="529"/>
      <c r="L19" s="537">
        <v>31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9401315</v>
      </c>
      <c r="BO19" s="418"/>
      <c r="BP19" s="418"/>
      <c r="BQ19" s="418"/>
      <c r="BR19" s="418"/>
      <c r="BS19" s="418"/>
      <c r="BT19" s="418"/>
      <c r="BU19" s="419"/>
      <c r="BV19" s="417">
        <v>9569956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146</v>
      </c>
      <c r="C20" s="460"/>
      <c r="D20" s="460"/>
      <c r="E20" s="529"/>
      <c r="F20" s="529"/>
      <c r="G20" s="529"/>
      <c r="H20" s="529"/>
      <c r="I20" s="529"/>
      <c r="J20" s="529"/>
      <c r="K20" s="529"/>
      <c r="L20" s="537">
        <v>4669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15531934</v>
      </c>
      <c r="BO23" s="418"/>
      <c r="BP23" s="418"/>
      <c r="BQ23" s="418"/>
      <c r="BR23" s="418"/>
      <c r="BS23" s="418"/>
      <c r="BT23" s="418"/>
      <c r="BU23" s="419"/>
      <c r="BV23" s="417">
        <v>15622448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155</v>
      </c>
      <c r="F24" s="447"/>
      <c r="G24" s="447"/>
      <c r="H24" s="447"/>
      <c r="I24" s="447"/>
      <c r="J24" s="447"/>
      <c r="K24" s="448"/>
      <c r="L24" s="468">
        <v>1</v>
      </c>
      <c r="M24" s="469"/>
      <c r="N24" s="469"/>
      <c r="O24" s="469"/>
      <c r="P24" s="508"/>
      <c r="Q24" s="468">
        <v>7450</v>
      </c>
      <c r="R24" s="469"/>
      <c r="S24" s="469"/>
      <c r="T24" s="469"/>
      <c r="U24" s="469"/>
      <c r="V24" s="508"/>
      <c r="W24" s="563"/>
      <c r="X24" s="551"/>
      <c r="Y24" s="552"/>
      <c r="Z24" s="467" t="s">
        <v>156</v>
      </c>
      <c r="AA24" s="447"/>
      <c r="AB24" s="447"/>
      <c r="AC24" s="447"/>
      <c r="AD24" s="447"/>
      <c r="AE24" s="447"/>
      <c r="AF24" s="447"/>
      <c r="AG24" s="448"/>
      <c r="AH24" s="468">
        <v>170</v>
      </c>
      <c r="AI24" s="469"/>
      <c r="AJ24" s="469"/>
      <c r="AK24" s="469"/>
      <c r="AL24" s="508"/>
      <c r="AM24" s="468">
        <v>508640</v>
      </c>
      <c r="AN24" s="469"/>
      <c r="AO24" s="469"/>
      <c r="AP24" s="469"/>
      <c r="AQ24" s="469"/>
      <c r="AR24" s="508"/>
      <c r="AS24" s="468">
        <v>2992</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12767434</v>
      </c>
      <c r="BO24" s="418"/>
      <c r="BP24" s="418"/>
      <c r="BQ24" s="418"/>
      <c r="BR24" s="418"/>
      <c r="BS24" s="418"/>
      <c r="BT24" s="418"/>
      <c r="BU24" s="419"/>
      <c r="BV24" s="417">
        <v>12623755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158</v>
      </c>
      <c r="F25" s="447"/>
      <c r="G25" s="447"/>
      <c r="H25" s="447"/>
      <c r="I25" s="447"/>
      <c r="J25" s="447"/>
      <c r="K25" s="448"/>
      <c r="L25" s="468">
        <v>1</v>
      </c>
      <c r="M25" s="469"/>
      <c r="N25" s="469"/>
      <c r="O25" s="469"/>
      <c r="P25" s="508"/>
      <c r="Q25" s="468">
        <v>6050</v>
      </c>
      <c r="R25" s="469"/>
      <c r="S25" s="469"/>
      <c r="T25" s="469"/>
      <c r="U25" s="469"/>
      <c r="V25" s="508"/>
      <c r="W25" s="563"/>
      <c r="X25" s="551"/>
      <c r="Y25" s="552"/>
      <c r="Z25" s="467" t="s">
        <v>159</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3228624</v>
      </c>
      <c r="BO25" s="381"/>
      <c r="BP25" s="381"/>
      <c r="BQ25" s="381"/>
      <c r="BR25" s="381"/>
      <c r="BS25" s="381"/>
      <c r="BT25" s="381"/>
      <c r="BU25" s="382"/>
      <c r="BV25" s="380">
        <v>3768086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161</v>
      </c>
      <c r="F26" s="447"/>
      <c r="G26" s="447"/>
      <c r="H26" s="447"/>
      <c r="I26" s="447"/>
      <c r="J26" s="447"/>
      <c r="K26" s="448"/>
      <c r="L26" s="468">
        <v>1</v>
      </c>
      <c r="M26" s="469"/>
      <c r="N26" s="469"/>
      <c r="O26" s="469"/>
      <c r="P26" s="508"/>
      <c r="Q26" s="468">
        <v>5650</v>
      </c>
      <c r="R26" s="469"/>
      <c r="S26" s="469"/>
      <c r="T26" s="469"/>
      <c r="U26" s="469"/>
      <c r="V26" s="508"/>
      <c r="W26" s="563"/>
      <c r="X26" s="551"/>
      <c r="Y26" s="552"/>
      <c r="Z26" s="467" t="s">
        <v>162</v>
      </c>
      <c r="AA26" s="573"/>
      <c r="AB26" s="573"/>
      <c r="AC26" s="573"/>
      <c r="AD26" s="573"/>
      <c r="AE26" s="573"/>
      <c r="AF26" s="573"/>
      <c r="AG26" s="574"/>
      <c r="AH26" s="468">
        <v>6</v>
      </c>
      <c r="AI26" s="469"/>
      <c r="AJ26" s="469"/>
      <c r="AK26" s="469"/>
      <c r="AL26" s="508"/>
      <c r="AM26" s="468">
        <v>17052</v>
      </c>
      <c r="AN26" s="469"/>
      <c r="AO26" s="469"/>
      <c r="AP26" s="469"/>
      <c r="AQ26" s="469"/>
      <c r="AR26" s="508"/>
      <c r="AS26" s="468">
        <v>2842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164</v>
      </c>
      <c r="F27" s="447"/>
      <c r="G27" s="447"/>
      <c r="H27" s="447"/>
      <c r="I27" s="447"/>
      <c r="J27" s="447"/>
      <c r="K27" s="448"/>
      <c r="L27" s="468">
        <v>1</v>
      </c>
      <c r="M27" s="469"/>
      <c r="N27" s="469"/>
      <c r="O27" s="469"/>
      <c r="P27" s="508"/>
      <c r="Q27" s="468">
        <v>3180</v>
      </c>
      <c r="R27" s="469"/>
      <c r="S27" s="469"/>
      <c r="T27" s="469"/>
      <c r="U27" s="469"/>
      <c r="V27" s="508"/>
      <c r="W27" s="563"/>
      <c r="X27" s="551"/>
      <c r="Y27" s="552"/>
      <c r="Z27" s="467" t="s">
        <v>165</v>
      </c>
      <c r="AA27" s="447"/>
      <c r="AB27" s="447"/>
      <c r="AC27" s="447"/>
      <c r="AD27" s="447"/>
      <c r="AE27" s="447"/>
      <c r="AF27" s="447"/>
      <c r="AG27" s="448"/>
      <c r="AH27" s="468">
        <v>6</v>
      </c>
      <c r="AI27" s="469"/>
      <c r="AJ27" s="469"/>
      <c r="AK27" s="469"/>
      <c r="AL27" s="508"/>
      <c r="AM27" s="468">
        <v>17739</v>
      </c>
      <c r="AN27" s="469"/>
      <c r="AO27" s="469"/>
      <c r="AP27" s="469"/>
      <c r="AQ27" s="469"/>
      <c r="AR27" s="508"/>
      <c r="AS27" s="468">
        <v>2957</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167</v>
      </c>
      <c r="F28" s="447"/>
      <c r="G28" s="447"/>
      <c r="H28" s="447"/>
      <c r="I28" s="447"/>
      <c r="J28" s="447"/>
      <c r="K28" s="448"/>
      <c r="L28" s="468">
        <v>1</v>
      </c>
      <c r="M28" s="469"/>
      <c r="N28" s="469"/>
      <c r="O28" s="469"/>
      <c r="P28" s="508"/>
      <c r="Q28" s="468">
        <v>2640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7180787</v>
      </c>
      <c r="BO28" s="381"/>
      <c r="BP28" s="381"/>
      <c r="BQ28" s="381"/>
      <c r="BR28" s="381"/>
      <c r="BS28" s="381"/>
      <c r="BT28" s="381"/>
      <c r="BU28" s="382"/>
      <c r="BV28" s="380">
        <v>6843446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171</v>
      </c>
      <c r="F29" s="447"/>
      <c r="G29" s="447"/>
      <c r="H29" s="447"/>
      <c r="I29" s="447"/>
      <c r="J29" s="447"/>
      <c r="K29" s="448"/>
      <c r="L29" s="468">
        <v>13</v>
      </c>
      <c r="M29" s="469"/>
      <c r="N29" s="469"/>
      <c r="O29" s="469"/>
      <c r="P29" s="508"/>
      <c r="Q29" s="468">
        <v>2440</v>
      </c>
      <c r="R29" s="469"/>
      <c r="S29" s="469"/>
      <c r="T29" s="469"/>
      <c r="U29" s="469"/>
      <c r="V29" s="508"/>
      <c r="W29" s="564"/>
      <c r="X29" s="565"/>
      <c r="Y29" s="566"/>
      <c r="Z29" s="467" t="s">
        <v>172</v>
      </c>
      <c r="AA29" s="447"/>
      <c r="AB29" s="447"/>
      <c r="AC29" s="447"/>
      <c r="AD29" s="447"/>
      <c r="AE29" s="447"/>
      <c r="AF29" s="447"/>
      <c r="AG29" s="448"/>
      <c r="AH29" s="468">
        <v>176</v>
      </c>
      <c r="AI29" s="469"/>
      <c r="AJ29" s="469"/>
      <c r="AK29" s="469"/>
      <c r="AL29" s="508"/>
      <c r="AM29" s="468">
        <v>526379</v>
      </c>
      <c r="AN29" s="469"/>
      <c r="AO29" s="469"/>
      <c r="AP29" s="469"/>
      <c r="AQ29" s="469"/>
      <c r="AR29" s="508"/>
      <c r="AS29" s="468">
        <v>2991</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772244</v>
      </c>
      <c r="BO29" s="418"/>
      <c r="BP29" s="418"/>
      <c r="BQ29" s="418"/>
      <c r="BR29" s="418"/>
      <c r="BS29" s="418"/>
      <c r="BT29" s="418"/>
      <c r="BU29" s="419"/>
      <c r="BV29" s="417">
        <v>557577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94.8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2646786</v>
      </c>
      <c r="BO30" s="587"/>
      <c r="BP30" s="587"/>
      <c r="BQ30" s="587"/>
      <c r="BR30" s="587"/>
      <c r="BS30" s="587"/>
      <c r="BT30" s="587"/>
      <c r="BU30" s="588"/>
      <c r="BV30" s="586">
        <v>2758708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国民健康保険特別会計（事業勘定）</v>
      </c>
      <c r="X34" s="599"/>
      <c r="Y34" s="599"/>
      <c r="Z34" s="599"/>
      <c r="AA34" s="599"/>
      <c r="AB34" s="599"/>
      <c r="AC34" s="599"/>
      <c r="AD34" s="599"/>
      <c r="AE34" s="599"/>
      <c r="AF34" s="599"/>
      <c r="AG34" s="599"/>
      <c r="AH34" s="599"/>
      <c r="AI34" s="599"/>
      <c r="AJ34" s="599"/>
      <c r="AK34" s="599"/>
      <c r="AL34" s="167"/>
      <c r="AM34" s="598">
        <f>IF(AO34="","",MAX(C34:D43,U34:V43)+1)</f>
        <v>9</v>
      </c>
      <c r="AN34" s="598"/>
      <c r="AO34" s="599" t="str">
        <f>IF('各会計、関係団体の財政状況及び健全化判断比率'!B32="","",'各会計、関係団体の財政状況及び健全化判断比率'!B32)</f>
        <v>国民健康保険病院事業会計</v>
      </c>
      <c r="AP34" s="599"/>
      <c r="AQ34" s="599"/>
      <c r="AR34" s="599"/>
      <c r="AS34" s="599"/>
      <c r="AT34" s="599"/>
      <c r="AU34" s="599"/>
      <c r="AV34" s="599"/>
      <c r="AW34" s="599"/>
      <c r="AX34" s="599"/>
      <c r="AY34" s="599"/>
      <c r="AZ34" s="599"/>
      <c r="BA34" s="599"/>
      <c r="BB34" s="599"/>
      <c r="BC34" s="599"/>
      <c r="BD34" s="167"/>
      <c r="BE34" s="598">
        <f>IF(BG34="","",MAX(C34:D43,U34:V43,AM34:AN43)+1)</f>
        <v>11</v>
      </c>
      <c r="BF34" s="598"/>
      <c r="BG34" s="599" t="str">
        <f>IF('各会計、関係団体の財政状況及び健全化判断比率'!B34="","",'各会計、関係団体の財政状況及び健全化判断比率'!B34)</f>
        <v>簡易水道特別会計</v>
      </c>
      <c r="BH34" s="599"/>
      <c r="BI34" s="599"/>
      <c r="BJ34" s="599"/>
      <c r="BK34" s="599"/>
      <c r="BL34" s="599"/>
      <c r="BM34" s="599"/>
      <c r="BN34" s="599"/>
      <c r="BO34" s="599"/>
      <c r="BP34" s="599"/>
      <c r="BQ34" s="599"/>
      <c r="BR34" s="599"/>
      <c r="BS34" s="599"/>
      <c r="BT34" s="599"/>
      <c r="BU34" s="599"/>
      <c r="BV34" s="167"/>
      <c r="BW34" s="598">
        <f>IF(BY34="","",MAX(C34:D43,U34:V43,AM34:AN43,BE34:BF43)+1)</f>
        <v>15</v>
      </c>
      <c r="BX34" s="598"/>
      <c r="BY34" s="599" t="str">
        <f>IF('各会計、関係団体の財政状況及び健全化判断比率'!B68="","",'各会計、関係団体の財政状況及び健全化判断比率'!B68)</f>
        <v>岡山県市町村総合事務組合　一般会計</v>
      </c>
      <c r="BZ34" s="599"/>
      <c r="CA34" s="599"/>
      <c r="CB34" s="599"/>
      <c r="CC34" s="599"/>
      <c r="CD34" s="599"/>
      <c r="CE34" s="599"/>
      <c r="CF34" s="599"/>
      <c r="CG34" s="599"/>
      <c r="CH34" s="599"/>
      <c r="CI34" s="599"/>
      <c r="CJ34" s="599"/>
      <c r="CK34" s="599"/>
      <c r="CL34" s="599"/>
      <c r="CM34" s="599"/>
      <c r="CN34" s="167"/>
      <c r="CO34" s="598">
        <f>IF(CQ34="","",MAX(C34:D43,U34:V43,AM34:AN43,BE34:BF43,BW34:BX43)+1)</f>
        <v>25</v>
      </c>
      <c r="CP34" s="598"/>
      <c r="CQ34" s="599" t="str">
        <f>IF('各会計、関係団体の財政状況及び健全化判断比率'!BS7="","",'各会計、関係団体の財政状況及び健全化判断比率'!BS7)</f>
        <v>鏡野町振興公社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津山・富線共同バス運行事業特別会計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国民健康保険特別会計（直診勘定）</v>
      </c>
      <c r="X35" s="599"/>
      <c r="Y35" s="599"/>
      <c r="Z35" s="599"/>
      <c r="AA35" s="599"/>
      <c r="AB35" s="599"/>
      <c r="AC35" s="599"/>
      <c r="AD35" s="599"/>
      <c r="AE35" s="599"/>
      <c r="AF35" s="599"/>
      <c r="AG35" s="599"/>
      <c r="AH35" s="599"/>
      <c r="AI35" s="599"/>
      <c r="AJ35" s="599"/>
      <c r="AK35" s="599"/>
      <c r="AL35" s="167"/>
      <c r="AM35" s="598">
        <f t="shared" ref="AM35:AM43" si="0">IF(AO35="","",AM34+1)</f>
        <v>10</v>
      </c>
      <c r="AN35" s="598"/>
      <c r="AO35" s="599" t="str">
        <f>IF('各会計、関係団体の財政状況及び健全化判断比率'!B33="","",'各会計、関係団体の財政状況及び健全化判断比率'!B33)</f>
        <v>水道事業会計</v>
      </c>
      <c r="AP35" s="599"/>
      <c r="AQ35" s="599"/>
      <c r="AR35" s="599"/>
      <c r="AS35" s="599"/>
      <c r="AT35" s="599"/>
      <c r="AU35" s="599"/>
      <c r="AV35" s="599"/>
      <c r="AW35" s="599"/>
      <c r="AX35" s="599"/>
      <c r="AY35" s="599"/>
      <c r="AZ35" s="599"/>
      <c r="BA35" s="599"/>
      <c r="BB35" s="599"/>
      <c r="BC35" s="599"/>
      <c r="BD35" s="167"/>
      <c r="BE35" s="598">
        <f t="shared" ref="BE35:BE43" si="1">IF(BG35="","",BE34+1)</f>
        <v>12</v>
      </c>
      <c r="BF35" s="598"/>
      <c r="BG35" s="599" t="str">
        <f>IF('各会計、関係団体の財政状況及び健全化判断比率'!B35="","",'各会計、関係団体の財政状況及び健全化判断比率'!B35)</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16</v>
      </c>
      <c r="BX35" s="598"/>
      <c r="BY35" s="599" t="str">
        <f>IF('各会計、関係団体の財政状況及び健全化判断比率'!B69="","",'各会計、関係団体の財政状況及び健全化判断比率'!B69)</f>
        <v>岡山県市町村総合事務組合　貸付金特別会計</v>
      </c>
      <c r="BZ35" s="599"/>
      <c r="CA35" s="599"/>
      <c r="CB35" s="599"/>
      <c r="CC35" s="599"/>
      <c r="CD35" s="599"/>
      <c r="CE35" s="599"/>
      <c r="CF35" s="599"/>
      <c r="CG35" s="599"/>
      <c r="CH35" s="599"/>
      <c r="CI35" s="599"/>
      <c r="CJ35" s="599"/>
      <c r="CK35" s="599"/>
      <c r="CL35" s="599"/>
      <c r="CM35" s="599"/>
      <c r="CN35" s="167"/>
      <c r="CO35" s="598">
        <f t="shared" ref="CO35:CO43" si="3">IF(CQ35="","",CO34+1)</f>
        <v>26</v>
      </c>
      <c r="CP35" s="598"/>
      <c r="CQ35" s="599" t="str">
        <f>IF('各会計、関係団体の財政状況及び健全化判断比率'!BS8="","",'各会計、関係団体の財政状況及び健全化判断比率'!BS8)</f>
        <v>夢アグリ鏡野</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奨学会特別会計</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介護保険特別会計（事業勘定）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13</v>
      </c>
      <c r="BF36" s="598"/>
      <c r="BG36" s="599" t="str">
        <f>IF('各会計、関係団体の財政状況及び健全化判断比率'!B36="","",'各会計、関係団体の財政状況及び健全化判断比率'!B36)</f>
        <v>林業集落排水事業特別会計</v>
      </c>
      <c r="BH36" s="599"/>
      <c r="BI36" s="599"/>
      <c r="BJ36" s="599"/>
      <c r="BK36" s="599"/>
      <c r="BL36" s="599"/>
      <c r="BM36" s="599"/>
      <c r="BN36" s="599"/>
      <c r="BO36" s="599"/>
      <c r="BP36" s="599"/>
      <c r="BQ36" s="599"/>
      <c r="BR36" s="599"/>
      <c r="BS36" s="599"/>
      <c r="BT36" s="599"/>
      <c r="BU36" s="599"/>
      <c r="BV36" s="167"/>
      <c r="BW36" s="598">
        <f t="shared" si="2"/>
        <v>17</v>
      </c>
      <c r="BX36" s="598"/>
      <c r="BY36" s="599" t="str">
        <f>IF('各会計、関係団体の財政状況及び健全化判断比率'!B70="","",'各会計、関係団体の財政状況及び健全化判断比率'!B70)</f>
        <v>岡山県市町村総合事務組合　拠出金事業特別会計</v>
      </c>
      <c r="BZ36" s="599"/>
      <c r="CA36" s="599"/>
      <c r="CB36" s="599"/>
      <c r="CC36" s="599"/>
      <c r="CD36" s="599"/>
      <c r="CE36" s="599"/>
      <c r="CF36" s="599"/>
      <c r="CG36" s="599"/>
      <c r="CH36" s="599"/>
      <c r="CI36" s="599"/>
      <c r="CJ36" s="599"/>
      <c r="CK36" s="599"/>
      <c r="CL36" s="599"/>
      <c r="CM36" s="599"/>
      <c r="CN36" s="167"/>
      <c r="CO36" s="598">
        <f t="shared" si="3"/>
        <v>27</v>
      </c>
      <c r="CP36" s="598"/>
      <c r="CQ36" s="599" t="str">
        <f>IF('各会計、関係団体の財政状況及び健全化判断比率'!BS9="","",'各会計、関係団体の財政状況及び健全化判断比率'!BS9)</f>
        <v>未来奥津</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f>IF(E37="","",C36+1)</f>
        <v>4</v>
      </c>
      <c r="D37" s="598"/>
      <c r="E37" s="599" t="str">
        <f>IF('各会計、関係団体の財政状況及び健全化判断比率'!B10="","",'各会計、関係団体の財政状況及び健全化判断比率'!B10)</f>
        <v>越畑専用水道特別会計</v>
      </c>
      <c r="F37" s="599"/>
      <c r="G37" s="599"/>
      <c r="H37" s="599"/>
      <c r="I37" s="599"/>
      <c r="J37" s="599"/>
      <c r="K37" s="599"/>
      <c r="L37" s="599"/>
      <c r="M37" s="599"/>
      <c r="N37" s="599"/>
      <c r="O37" s="599"/>
      <c r="P37" s="599"/>
      <c r="Q37" s="599"/>
      <c r="R37" s="599"/>
      <c r="S37" s="599"/>
      <c r="T37" s="167"/>
      <c r="U37" s="598">
        <f t="shared" si="4"/>
        <v>8</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14</v>
      </c>
      <c r="BF37" s="598"/>
      <c r="BG37" s="599" t="str">
        <f>IF('各会計、関係団体の財政状況及び健全化判断比率'!B37="","",'各会計、関係団体の財政状況及び健全化判断比率'!B37)</f>
        <v>公共下水道特別会計</v>
      </c>
      <c r="BH37" s="599"/>
      <c r="BI37" s="599"/>
      <c r="BJ37" s="599"/>
      <c r="BK37" s="599"/>
      <c r="BL37" s="599"/>
      <c r="BM37" s="599"/>
      <c r="BN37" s="599"/>
      <c r="BO37" s="599"/>
      <c r="BP37" s="599"/>
      <c r="BQ37" s="599"/>
      <c r="BR37" s="599"/>
      <c r="BS37" s="599"/>
      <c r="BT37" s="599"/>
      <c r="BU37" s="599"/>
      <c r="BV37" s="167"/>
      <c r="BW37" s="598">
        <f t="shared" si="2"/>
        <v>18</v>
      </c>
      <c r="BX37" s="598"/>
      <c r="BY37" s="599" t="str">
        <f>IF('各会計、関係団体の財政状況及び健全化判断比率'!B71="","",'各会計、関係団体の財政状況及び健全化判断比率'!B71)</f>
        <v>岡山県後期高齢者医療広域連合　一般会計</v>
      </c>
      <c r="BZ37" s="599"/>
      <c r="CA37" s="599"/>
      <c r="CB37" s="599"/>
      <c r="CC37" s="599"/>
      <c r="CD37" s="599"/>
      <c r="CE37" s="599"/>
      <c r="CF37" s="599"/>
      <c r="CG37" s="599"/>
      <c r="CH37" s="599"/>
      <c r="CI37" s="599"/>
      <c r="CJ37" s="599"/>
      <c r="CK37" s="599"/>
      <c r="CL37" s="599"/>
      <c r="CM37" s="599"/>
      <c r="CN37" s="167"/>
      <c r="CO37" s="598">
        <f t="shared" si="3"/>
        <v>28</v>
      </c>
      <c r="CP37" s="598"/>
      <c r="CQ37" s="599" t="str">
        <f>IF('各会計、関係団体の財政状況及び健全化判断比率'!BS10="","",'各会計、関係団体の財政状況及び健全化判断比率'!BS10)</f>
        <v>花美人の里</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19</v>
      </c>
      <c r="BX38" s="598"/>
      <c r="BY38" s="599" t="str">
        <f>IF('各会計、関係団体の財政状況及び健全化判断比率'!B72="","",'各会計、関係団体の財政状況及び健全化判断比率'!B72)</f>
        <v>岡山県後期高齢者医療広域連合特別会計</v>
      </c>
      <c r="BZ38" s="599"/>
      <c r="CA38" s="599"/>
      <c r="CB38" s="599"/>
      <c r="CC38" s="599"/>
      <c r="CD38" s="599"/>
      <c r="CE38" s="599"/>
      <c r="CF38" s="599"/>
      <c r="CG38" s="599"/>
      <c r="CH38" s="599"/>
      <c r="CI38" s="599"/>
      <c r="CJ38" s="599"/>
      <c r="CK38" s="599"/>
      <c r="CL38" s="599"/>
      <c r="CM38" s="599"/>
      <c r="CN38" s="167"/>
      <c r="CO38" s="598">
        <f t="shared" si="3"/>
        <v>29</v>
      </c>
      <c r="CP38" s="598"/>
      <c r="CQ38" s="599" t="str">
        <f>IF('各会計、関係団体の財政状況及び健全化判断比率'!BS11="","",'各会計、関係団体の財政状況及び健全化判断比率'!BS11)</f>
        <v>上齋原振興公社</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20</v>
      </c>
      <c r="BX39" s="598"/>
      <c r="BY39" s="599" t="str">
        <f>IF('各会計、関係団体の財政状況及び健全化判断比率'!B73="","",'各会計、関係団体の財政状況及び健全化判断比率'!B73)</f>
        <v>岡山県市町村税整理組合</v>
      </c>
      <c r="BZ39" s="599"/>
      <c r="CA39" s="599"/>
      <c r="CB39" s="599"/>
      <c r="CC39" s="599"/>
      <c r="CD39" s="599"/>
      <c r="CE39" s="599"/>
      <c r="CF39" s="599"/>
      <c r="CG39" s="599"/>
      <c r="CH39" s="599"/>
      <c r="CI39" s="599"/>
      <c r="CJ39" s="599"/>
      <c r="CK39" s="599"/>
      <c r="CL39" s="599"/>
      <c r="CM39" s="599"/>
      <c r="CN39" s="167"/>
      <c r="CO39" s="598">
        <f t="shared" si="3"/>
        <v>30</v>
      </c>
      <c r="CP39" s="598"/>
      <c r="CQ39" s="599" t="str">
        <f>IF('各会計、関係団体の財政状況及び健全化判断比率'!BS12="","",'各会計、関係団体の財政状況及び健全化判断比率'!BS12)</f>
        <v>人形峠原子力産業</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21</v>
      </c>
      <c r="BX40" s="598"/>
      <c r="BY40" s="599" t="str">
        <f>IF('各会計、関係団体の財政状況及び健全化判断比率'!B74="","",'各会計、関係団体の財政状況及び健全化判断比率'!B74)</f>
        <v>岡山県広域水道企業団　</v>
      </c>
      <c r="BZ40" s="599"/>
      <c r="CA40" s="599"/>
      <c r="CB40" s="599"/>
      <c r="CC40" s="599"/>
      <c r="CD40" s="599"/>
      <c r="CE40" s="599"/>
      <c r="CF40" s="599"/>
      <c r="CG40" s="599"/>
      <c r="CH40" s="599"/>
      <c r="CI40" s="599"/>
      <c r="CJ40" s="599"/>
      <c r="CK40" s="599"/>
      <c r="CL40" s="599"/>
      <c r="CM40" s="599"/>
      <c r="CN40" s="167"/>
      <c r="CO40" s="598">
        <f t="shared" si="3"/>
        <v>31</v>
      </c>
      <c r="CP40" s="598"/>
      <c r="CQ40" s="599" t="str">
        <f>IF('各会計、関係団体の財政状況及び健全化判断比率'!BS13="","",'各会計、関係団体の財政状況及び健全化判断比率'!BS13)</f>
        <v>ファーム登美</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22</v>
      </c>
      <c r="BX41" s="598"/>
      <c r="BY41" s="599" t="str">
        <f>IF('各会計、関係団体の財政状況及び健全化判断比率'!B75="","",'各会計、関係団体の財政状況及び健全化判断比率'!B75)</f>
        <v>津山広域事務組合　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23</v>
      </c>
      <c r="BX42" s="598"/>
      <c r="BY42" s="599" t="str">
        <f>IF('各会計、関係団体の財政状況及び健全化判断比率'!B76="","",'各会計、関係団体の財政状況及び健全化判断比率'!B76)</f>
        <v>津山広域事務組合　ふるさと振興事業特別会計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24</v>
      </c>
      <c r="BX43" s="598"/>
      <c r="BY43" s="599" t="str">
        <f>IF('各会計、関係団体の財政状況及び健全化判断比率'!B77="","",'各会計、関係団体の財政状況及び健全化判断比率'!B77)</f>
        <v>津山圏域資源循環施設組合　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7" zoomScale="55" zoomScaleNormal="55" zoomScaleSheetLayoutView="100" workbookViewId="0">
      <selection activeCell="AO36" sqref="AO36:BC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c r="A34" s="22"/>
      <c r="B34" s="31"/>
      <c r="C34" s="1184" t="s">
        <v>545</v>
      </c>
      <c r="D34" s="1184"/>
      <c r="E34" s="1185"/>
      <c r="F34" s="32">
        <v>18.63</v>
      </c>
      <c r="G34" s="33">
        <v>19.079999999999998</v>
      </c>
      <c r="H34" s="33">
        <v>20.49</v>
      </c>
      <c r="I34" s="33">
        <v>22.45</v>
      </c>
      <c r="J34" s="34">
        <v>23.48</v>
      </c>
      <c r="K34" s="22"/>
      <c r="L34" s="22"/>
      <c r="M34" s="22"/>
      <c r="N34" s="22"/>
      <c r="O34" s="22"/>
      <c r="P34" s="22"/>
    </row>
    <row r="35" spans="1:16" ht="39" customHeight="1">
      <c r="A35" s="22"/>
      <c r="B35" s="35"/>
      <c r="C35" s="1178" t="s">
        <v>546</v>
      </c>
      <c r="D35" s="1179"/>
      <c r="E35" s="1180"/>
      <c r="F35" s="36">
        <v>7.64</v>
      </c>
      <c r="G35" s="37">
        <v>8.15</v>
      </c>
      <c r="H35" s="37">
        <v>9.08</v>
      </c>
      <c r="I35" s="37">
        <v>9.86</v>
      </c>
      <c r="J35" s="38">
        <v>10.44</v>
      </c>
      <c r="K35" s="22"/>
      <c r="L35" s="22"/>
      <c r="M35" s="22"/>
      <c r="N35" s="22"/>
      <c r="O35" s="22"/>
      <c r="P35" s="22"/>
    </row>
    <row r="36" spans="1:16" ht="39" customHeight="1">
      <c r="A36" s="22"/>
      <c r="B36" s="35"/>
      <c r="C36" s="1178" t="s">
        <v>547</v>
      </c>
      <c r="D36" s="1179"/>
      <c r="E36" s="1180"/>
      <c r="F36" s="36">
        <v>9.06</v>
      </c>
      <c r="G36" s="37">
        <v>8.74</v>
      </c>
      <c r="H36" s="37">
        <v>12.57</v>
      </c>
      <c r="I36" s="37">
        <v>15.71</v>
      </c>
      <c r="J36" s="38">
        <v>9.6999999999999993</v>
      </c>
      <c r="K36" s="22"/>
      <c r="L36" s="22"/>
      <c r="M36" s="22"/>
      <c r="N36" s="22"/>
      <c r="O36" s="22"/>
      <c r="P36" s="22"/>
    </row>
    <row r="37" spans="1:16" ht="39" customHeight="1">
      <c r="A37" s="22"/>
      <c r="B37" s="35"/>
      <c r="C37" s="1178" t="s">
        <v>548</v>
      </c>
      <c r="D37" s="1179"/>
      <c r="E37" s="1180"/>
      <c r="F37" s="36">
        <v>0.9</v>
      </c>
      <c r="G37" s="37">
        <v>1.02</v>
      </c>
      <c r="H37" s="37">
        <v>0.48</v>
      </c>
      <c r="I37" s="37">
        <v>0.56000000000000005</v>
      </c>
      <c r="J37" s="38">
        <v>1.05</v>
      </c>
      <c r="K37" s="22"/>
      <c r="L37" s="22"/>
      <c r="M37" s="22"/>
      <c r="N37" s="22"/>
      <c r="O37" s="22"/>
      <c r="P37" s="22"/>
    </row>
    <row r="38" spans="1:16" ht="39" customHeight="1">
      <c r="A38" s="22"/>
      <c r="B38" s="35"/>
      <c r="C38" s="1178" t="s">
        <v>549</v>
      </c>
      <c r="D38" s="1179"/>
      <c r="E38" s="1180"/>
      <c r="F38" s="36">
        <v>0.34</v>
      </c>
      <c r="G38" s="37">
        <v>0.25</v>
      </c>
      <c r="H38" s="37">
        <v>0.49</v>
      </c>
      <c r="I38" s="37">
        <v>0.28999999999999998</v>
      </c>
      <c r="J38" s="38">
        <v>0.7</v>
      </c>
      <c r="K38" s="22"/>
      <c r="L38" s="22"/>
      <c r="M38" s="22"/>
      <c r="N38" s="22"/>
      <c r="O38" s="22"/>
      <c r="P38" s="22"/>
    </row>
    <row r="39" spans="1:16" ht="39" customHeight="1">
      <c r="A39" s="22"/>
      <c r="B39" s="35"/>
      <c r="C39" s="1178" t="s">
        <v>550</v>
      </c>
      <c r="D39" s="1179"/>
      <c r="E39" s="1180"/>
      <c r="F39" s="36">
        <v>0</v>
      </c>
      <c r="G39" s="37">
        <v>0.14000000000000001</v>
      </c>
      <c r="H39" s="37">
        <v>0.06</v>
      </c>
      <c r="I39" s="37">
        <v>0.89</v>
      </c>
      <c r="J39" s="38">
        <v>0.63</v>
      </c>
      <c r="K39" s="22"/>
      <c r="L39" s="22"/>
      <c r="M39" s="22"/>
      <c r="N39" s="22"/>
      <c r="O39" s="22"/>
      <c r="P39" s="22"/>
    </row>
    <row r="40" spans="1:16" ht="39" customHeight="1">
      <c r="A40" s="22"/>
      <c r="B40" s="35"/>
      <c r="C40" s="1178" t="s">
        <v>551</v>
      </c>
      <c r="D40" s="1179"/>
      <c r="E40" s="1180"/>
      <c r="F40" s="36">
        <v>0.06</v>
      </c>
      <c r="G40" s="37">
        <v>0.2</v>
      </c>
      <c r="H40" s="37">
        <v>2.0299999999999998</v>
      </c>
      <c r="I40" s="37">
        <v>0.41</v>
      </c>
      <c r="J40" s="38">
        <v>0.41</v>
      </c>
      <c r="K40" s="22"/>
      <c r="L40" s="22"/>
      <c r="M40" s="22"/>
      <c r="N40" s="22"/>
      <c r="O40" s="22"/>
      <c r="P40" s="22"/>
    </row>
    <row r="41" spans="1:16" ht="39" customHeight="1">
      <c r="A41" s="22"/>
      <c r="B41" s="35"/>
      <c r="C41" s="1178" t="s">
        <v>552</v>
      </c>
      <c r="D41" s="1179"/>
      <c r="E41" s="1180"/>
      <c r="F41" s="36">
        <v>0.1</v>
      </c>
      <c r="G41" s="37">
        <v>0.08</v>
      </c>
      <c r="H41" s="37">
        <v>0.08</v>
      </c>
      <c r="I41" s="37">
        <v>0.08</v>
      </c>
      <c r="J41" s="38">
        <v>7.0000000000000007E-2</v>
      </c>
      <c r="K41" s="22"/>
      <c r="L41" s="22"/>
      <c r="M41" s="22"/>
      <c r="N41" s="22"/>
      <c r="O41" s="22"/>
      <c r="P41" s="22"/>
    </row>
    <row r="42" spans="1:16" ht="39" customHeight="1">
      <c r="A42" s="22"/>
      <c r="B42" s="39"/>
      <c r="C42" s="1178" t="s">
        <v>553</v>
      </c>
      <c r="D42" s="1179"/>
      <c r="E42" s="1180"/>
      <c r="F42" s="36" t="s">
        <v>500</v>
      </c>
      <c r="G42" s="37" t="s">
        <v>500</v>
      </c>
      <c r="H42" s="37" t="s">
        <v>500</v>
      </c>
      <c r="I42" s="37" t="s">
        <v>500</v>
      </c>
      <c r="J42" s="38" t="s">
        <v>500</v>
      </c>
      <c r="K42" s="22"/>
      <c r="L42" s="22"/>
      <c r="M42" s="22"/>
      <c r="N42" s="22"/>
      <c r="O42" s="22"/>
      <c r="P42" s="22"/>
    </row>
    <row r="43" spans="1:16" ht="39" customHeight="1" thickBot="1">
      <c r="A43" s="22"/>
      <c r="B43" s="40"/>
      <c r="C43" s="1181" t="s">
        <v>554</v>
      </c>
      <c r="D43" s="1182"/>
      <c r="E43" s="1183"/>
      <c r="F43" s="41">
        <v>0.33</v>
      </c>
      <c r="G43" s="42">
        <v>0.16</v>
      </c>
      <c r="H43" s="42">
        <v>0.23</v>
      </c>
      <c r="I43" s="42">
        <v>0.06</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3" zoomScale="55" zoomScaleNormal="55" zoomScaleSheetLayoutView="55" workbookViewId="0">
      <selection activeCell="AO36" sqref="AO36:BC3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c r="A45" s="48"/>
      <c r="B45" s="1194" t="s">
        <v>11</v>
      </c>
      <c r="C45" s="1195"/>
      <c r="D45" s="58"/>
      <c r="E45" s="1200" t="s">
        <v>12</v>
      </c>
      <c r="F45" s="1200"/>
      <c r="G45" s="1200"/>
      <c r="H45" s="1200"/>
      <c r="I45" s="1200"/>
      <c r="J45" s="1201"/>
      <c r="K45" s="59">
        <v>1582</v>
      </c>
      <c r="L45" s="60">
        <v>1423</v>
      </c>
      <c r="M45" s="60">
        <v>1381</v>
      </c>
      <c r="N45" s="60">
        <v>1333</v>
      </c>
      <c r="O45" s="61">
        <v>1459</v>
      </c>
      <c r="P45" s="48"/>
      <c r="Q45" s="48"/>
      <c r="R45" s="48"/>
      <c r="S45" s="48"/>
      <c r="T45" s="48"/>
      <c r="U45" s="48"/>
    </row>
    <row r="46" spans="1:21" ht="30.75" customHeight="1">
      <c r="A46" s="48"/>
      <c r="B46" s="1196"/>
      <c r="C46" s="1197"/>
      <c r="D46" s="62"/>
      <c r="E46" s="1188" t="s">
        <v>13</v>
      </c>
      <c r="F46" s="1188"/>
      <c r="G46" s="1188"/>
      <c r="H46" s="1188"/>
      <c r="I46" s="1188"/>
      <c r="J46" s="1189"/>
      <c r="K46" s="63" t="s">
        <v>500</v>
      </c>
      <c r="L46" s="64" t="s">
        <v>500</v>
      </c>
      <c r="M46" s="64" t="s">
        <v>500</v>
      </c>
      <c r="N46" s="64" t="s">
        <v>500</v>
      </c>
      <c r="O46" s="65" t="s">
        <v>500</v>
      </c>
      <c r="P46" s="48"/>
      <c r="Q46" s="48"/>
      <c r="R46" s="48"/>
      <c r="S46" s="48"/>
      <c r="T46" s="48"/>
      <c r="U46" s="48"/>
    </row>
    <row r="47" spans="1:21" ht="30.75" customHeight="1">
      <c r="A47" s="48"/>
      <c r="B47" s="1196"/>
      <c r="C47" s="1197"/>
      <c r="D47" s="62"/>
      <c r="E47" s="1188" t="s">
        <v>14</v>
      </c>
      <c r="F47" s="1188"/>
      <c r="G47" s="1188"/>
      <c r="H47" s="1188"/>
      <c r="I47" s="1188"/>
      <c r="J47" s="1189"/>
      <c r="K47" s="63" t="s">
        <v>500</v>
      </c>
      <c r="L47" s="64" t="s">
        <v>500</v>
      </c>
      <c r="M47" s="64" t="s">
        <v>500</v>
      </c>
      <c r="N47" s="64" t="s">
        <v>500</v>
      </c>
      <c r="O47" s="65" t="s">
        <v>500</v>
      </c>
      <c r="P47" s="48"/>
      <c r="Q47" s="48"/>
      <c r="R47" s="48"/>
      <c r="S47" s="48"/>
      <c r="T47" s="48"/>
      <c r="U47" s="48"/>
    </row>
    <row r="48" spans="1:21" ht="30.75" customHeight="1">
      <c r="A48" s="48"/>
      <c r="B48" s="1196"/>
      <c r="C48" s="1197"/>
      <c r="D48" s="62"/>
      <c r="E48" s="1188" t="s">
        <v>15</v>
      </c>
      <c r="F48" s="1188"/>
      <c r="G48" s="1188"/>
      <c r="H48" s="1188"/>
      <c r="I48" s="1188"/>
      <c r="J48" s="1189"/>
      <c r="K48" s="63">
        <v>558</v>
      </c>
      <c r="L48" s="64">
        <v>528</v>
      </c>
      <c r="M48" s="64">
        <v>558</v>
      </c>
      <c r="N48" s="64">
        <v>538</v>
      </c>
      <c r="O48" s="65">
        <v>568</v>
      </c>
      <c r="P48" s="48"/>
      <c r="Q48" s="48"/>
      <c r="R48" s="48"/>
      <c r="S48" s="48"/>
      <c r="T48" s="48"/>
      <c r="U48" s="48"/>
    </row>
    <row r="49" spans="1:21" ht="30.75" customHeight="1">
      <c r="A49" s="48"/>
      <c r="B49" s="1196"/>
      <c r="C49" s="1197"/>
      <c r="D49" s="62"/>
      <c r="E49" s="1188" t="s">
        <v>16</v>
      </c>
      <c r="F49" s="1188"/>
      <c r="G49" s="1188"/>
      <c r="H49" s="1188"/>
      <c r="I49" s="1188"/>
      <c r="J49" s="1189"/>
      <c r="K49" s="63">
        <v>42</v>
      </c>
      <c r="L49" s="64">
        <v>40</v>
      </c>
      <c r="M49" s="64">
        <v>32</v>
      </c>
      <c r="N49" s="64">
        <v>25</v>
      </c>
      <c r="O49" s="65">
        <v>31</v>
      </c>
      <c r="P49" s="48"/>
      <c r="Q49" s="48"/>
      <c r="R49" s="48"/>
      <c r="S49" s="48"/>
      <c r="T49" s="48"/>
      <c r="U49" s="48"/>
    </row>
    <row r="50" spans="1:21" ht="30.75" customHeight="1">
      <c r="A50" s="48"/>
      <c r="B50" s="1196"/>
      <c r="C50" s="1197"/>
      <c r="D50" s="62"/>
      <c r="E50" s="1188" t="s">
        <v>17</v>
      </c>
      <c r="F50" s="1188"/>
      <c r="G50" s="1188"/>
      <c r="H50" s="1188"/>
      <c r="I50" s="1188"/>
      <c r="J50" s="1189"/>
      <c r="K50" s="63">
        <v>1</v>
      </c>
      <c r="L50" s="64">
        <v>306</v>
      </c>
      <c r="M50" s="64">
        <v>152</v>
      </c>
      <c r="N50" s="64">
        <v>1</v>
      </c>
      <c r="O50" s="65">
        <v>1</v>
      </c>
      <c r="P50" s="48"/>
      <c r="Q50" s="48"/>
      <c r="R50" s="48"/>
      <c r="S50" s="48"/>
      <c r="T50" s="48"/>
      <c r="U50" s="48"/>
    </row>
    <row r="51" spans="1:21" ht="30.75" customHeight="1">
      <c r="A51" s="48"/>
      <c r="B51" s="1198"/>
      <c r="C51" s="1199"/>
      <c r="D51" s="66"/>
      <c r="E51" s="1188" t="s">
        <v>18</v>
      </c>
      <c r="F51" s="1188"/>
      <c r="G51" s="1188"/>
      <c r="H51" s="1188"/>
      <c r="I51" s="1188"/>
      <c r="J51" s="1189"/>
      <c r="K51" s="63" t="s">
        <v>500</v>
      </c>
      <c r="L51" s="64" t="s">
        <v>500</v>
      </c>
      <c r="M51" s="64" t="s">
        <v>500</v>
      </c>
      <c r="N51" s="64" t="s">
        <v>500</v>
      </c>
      <c r="O51" s="65" t="s">
        <v>500</v>
      </c>
      <c r="P51" s="48"/>
      <c r="Q51" s="48"/>
      <c r="R51" s="48"/>
      <c r="S51" s="48"/>
      <c r="T51" s="48"/>
      <c r="U51" s="48"/>
    </row>
    <row r="52" spans="1:21" ht="30.75" customHeight="1">
      <c r="A52" s="48"/>
      <c r="B52" s="1186" t="s">
        <v>19</v>
      </c>
      <c r="C52" s="1187"/>
      <c r="D52" s="66"/>
      <c r="E52" s="1188" t="s">
        <v>20</v>
      </c>
      <c r="F52" s="1188"/>
      <c r="G52" s="1188"/>
      <c r="H52" s="1188"/>
      <c r="I52" s="1188"/>
      <c r="J52" s="1189"/>
      <c r="K52" s="63">
        <v>1515</v>
      </c>
      <c r="L52" s="64">
        <v>1526</v>
      </c>
      <c r="M52" s="64">
        <v>1555</v>
      </c>
      <c r="N52" s="64">
        <v>1530</v>
      </c>
      <c r="O52" s="65">
        <v>1620</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668</v>
      </c>
      <c r="L53" s="69">
        <v>771</v>
      </c>
      <c r="M53" s="69">
        <v>568</v>
      </c>
      <c r="N53" s="69">
        <v>367</v>
      </c>
      <c r="O53" s="70">
        <v>439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6" zoomScale="55" zoomScaleNormal="55" zoomScaleSheetLayoutView="100" workbookViewId="0">
      <selection activeCell="AO36" sqref="AO36:BC3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539</v>
      </c>
      <c r="J40" s="79" t="s">
        <v>540</v>
      </c>
      <c r="K40" s="79" t="s">
        <v>541</v>
      </c>
      <c r="L40" s="79" t="s">
        <v>542</v>
      </c>
      <c r="M40" s="80" t="s">
        <v>543</v>
      </c>
    </row>
    <row r="41" spans="2:13" ht="27.75" customHeight="1">
      <c r="B41" s="1202" t="s">
        <v>24</v>
      </c>
      <c r="C41" s="1203"/>
      <c r="D41" s="81"/>
      <c r="E41" s="1208" t="s">
        <v>25</v>
      </c>
      <c r="F41" s="1208"/>
      <c r="G41" s="1208"/>
      <c r="H41" s="1209"/>
      <c r="I41" s="82">
        <v>12006</v>
      </c>
      <c r="J41" s="83">
        <v>13014</v>
      </c>
      <c r="K41" s="83">
        <v>15583</v>
      </c>
      <c r="L41" s="83">
        <v>15622</v>
      </c>
      <c r="M41" s="84">
        <v>15532</v>
      </c>
    </row>
    <row r="42" spans="2:13" ht="27.75" customHeight="1">
      <c r="B42" s="1204"/>
      <c r="C42" s="1205"/>
      <c r="D42" s="85"/>
      <c r="E42" s="1210" t="s">
        <v>26</v>
      </c>
      <c r="F42" s="1210"/>
      <c r="G42" s="1210"/>
      <c r="H42" s="1211"/>
      <c r="I42" s="86">
        <v>8612</v>
      </c>
      <c r="J42" s="87">
        <v>7044</v>
      </c>
      <c r="K42" s="87">
        <v>3697</v>
      </c>
      <c r="L42" s="87">
        <v>3565</v>
      </c>
      <c r="M42" s="88">
        <v>3141</v>
      </c>
    </row>
    <row r="43" spans="2:13" ht="27.75" customHeight="1">
      <c r="B43" s="1204"/>
      <c r="C43" s="1205"/>
      <c r="D43" s="85"/>
      <c r="E43" s="1210" t="s">
        <v>27</v>
      </c>
      <c r="F43" s="1210"/>
      <c r="G43" s="1210"/>
      <c r="H43" s="1211"/>
      <c r="I43" s="86">
        <v>8039</v>
      </c>
      <c r="J43" s="87">
        <v>7651</v>
      </c>
      <c r="K43" s="87">
        <v>7833</v>
      </c>
      <c r="L43" s="87">
        <v>8354</v>
      </c>
      <c r="M43" s="88">
        <v>9080</v>
      </c>
    </row>
    <row r="44" spans="2:13" ht="27.75" customHeight="1">
      <c r="B44" s="1204"/>
      <c r="C44" s="1205"/>
      <c r="D44" s="85"/>
      <c r="E44" s="1210" t="s">
        <v>28</v>
      </c>
      <c r="F44" s="1210"/>
      <c r="G44" s="1210"/>
      <c r="H44" s="1211"/>
      <c r="I44" s="86">
        <v>203</v>
      </c>
      <c r="J44" s="87">
        <v>306</v>
      </c>
      <c r="K44" s="87">
        <v>594</v>
      </c>
      <c r="L44" s="87">
        <v>957</v>
      </c>
      <c r="M44" s="88">
        <v>960</v>
      </c>
    </row>
    <row r="45" spans="2:13" ht="27.75" customHeight="1">
      <c r="B45" s="1204"/>
      <c r="C45" s="1205"/>
      <c r="D45" s="85"/>
      <c r="E45" s="1210" t="s">
        <v>29</v>
      </c>
      <c r="F45" s="1210"/>
      <c r="G45" s="1210"/>
      <c r="H45" s="1211"/>
      <c r="I45" s="86">
        <v>1455</v>
      </c>
      <c r="J45" s="87">
        <v>1304</v>
      </c>
      <c r="K45" s="87">
        <v>1178</v>
      </c>
      <c r="L45" s="87">
        <v>1042</v>
      </c>
      <c r="M45" s="88">
        <v>954</v>
      </c>
    </row>
    <row r="46" spans="2:13" ht="27.75" customHeight="1">
      <c r="B46" s="1204"/>
      <c r="C46" s="1205"/>
      <c r="D46" s="89"/>
      <c r="E46" s="1210" t="s">
        <v>30</v>
      </c>
      <c r="F46" s="1210"/>
      <c r="G46" s="1210"/>
      <c r="H46" s="1211"/>
      <c r="I46" s="86" t="s">
        <v>500</v>
      </c>
      <c r="J46" s="87" t="s">
        <v>500</v>
      </c>
      <c r="K46" s="87" t="s">
        <v>500</v>
      </c>
      <c r="L46" s="87" t="s">
        <v>500</v>
      </c>
      <c r="M46" s="88" t="s">
        <v>500</v>
      </c>
    </row>
    <row r="47" spans="2:13" ht="27.75" customHeight="1">
      <c r="B47" s="1204"/>
      <c r="C47" s="1205"/>
      <c r="D47" s="90"/>
      <c r="E47" s="1212" t="s">
        <v>31</v>
      </c>
      <c r="F47" s="1213"/>
      <c r="G47" s="1213"/>
      <c r="H47" s="1214"/>
      <c r="I47" s="86" t="s">
        <v>500</v>
      </c>
      <c r="J47" s="87" t="s">
        <v>500</v>
      </c>
      <c r="K47" s="87" t="s">
        <v>500</v>
      </c>
      <c r="L47" s="87" t="s">
        <v>500</v>
      </c>
      <c r="M47" s="88" t="s">
        <v>500</v>
      </c>
    </row>
    <row r="48" spans="2:13" ht="27.75" customHeight="1">
      <c r="B48" s="1204"/>
      <c r="C48" s="1205"/>
      <c r="D48" s="85"/>
      <c r="E48" s="1210" t="s">
        <v>32</v>
      </c>
      <c r="F48" s="1210"/>
      <c r="G48" s="1210"/>
      <c r="H48" s="1211"/>
      <c r="I48" s="86" t="s">
        <v>500</v>
      </c>
      <c r="J48" s="87" t="s">
        <v>500</v>
      </c>
      <c r="K48" s="87" t="s">
        <v>500</v>
      </c>
      <c r="L48" s="87" t="s">
        <v>500</v>
      </c>
      <c r="M48" s="88" t="s">
        <v>500</v>
      </c>
    </row>
    <row r="49" spans="2:13" ht="27.75" customHeight="1">
      <c r="B49" s="1206"/>
      <c r="C49" s="1207"/>
      <c r="D49" s="85"/>
      <c r="E49" s="1210" t="s">
        <v>33</v>
      </c>
      <c r="F49" s="1210"/>
      <c r="G49" s="1210"/>
      <c r="H49" s="1211"/>
      <c r="I49" s="86" t="s">
        <v>500</v>
      </c>
      <c r="J49" s="87" t="s">
        <v>500</v>
      </c>
      <c r="K49" s="87" t="s">
        <v>500</v>
      </c>
      <c r="L49" s="87" t="s">
        <v>500</v>
      </c>
      <c r="M49" s="88" t="s">
        <v>500</v>
      </c>
    </row>
    <row r="50" spans="2:13" ht="27.75" customHeight="1">
      <c r="B50" s="1215" t="s">
        <v>34</v>
      </c>
      <c r="C50" s="1216"/>
      <c r="D50" s="91"/>
      <c r="E50" s="1210" t="s">
        <v>35</v>
      </c>
      <c r="F50" s="1210"/>
      <c r="G50" s="1210"/>
      <c r="H50" s="1211"/>
      <c r="I50" s="86">
        <v>6581</v>
      </c>
      <c r="J50" s="87">
        <v>7483</v>
      </c>
      <c r="K50" s="87">
        <v>7965</v>
      </c>
      <c r="L50" s="87">
        <v>8241</v>
      </c>
      <c r="M50" s="88">
        <v>8803</v>
      </c>
    </row>
    <row r="51" spans="2:13" ht="27.75" customHeight="1">
      <c r="B51" s="1204"/>
      <c r="C51" s="1205"/>
      <c r="D51" s="85"/>
      <c r="E51" s="1210" t="s">
        <v>36</v>
      </c>
      <c r="F51" s="1210"/>
      <c r="G51" s="1210"/>
      <c r="H51" s="1211"/>
      <c r="I51" s="86">
        <v>1061</v>
      </c>
      <c r="J51" s="87">
        <v>918</v>
      </c>
      <c r="K51" s="87">
        <v>794</v>
      </c>
      <c r="L51" s="87">
        <v>682</v>
      </c>
      <c r="M51" s="88">
        <v>572</v>
      </c>
    </row>
    <row r="52" spans="2:13" ht="27.75" customHeight="1">
      <c r="B52" s="1206"/>
      <c r="C52" s="1207"/>
      <c r="D52" s="85"/>
      <c r="E52" s="1210" t="s">
        <v>37</v>
      </c>
      <c r="F52" s="1210"/>
      <c r="G52" s="1210"/>
      <c r="H52" s="1211"/>
      <c r="I52" s="86">
        <v>13889</v>
      </c>
      <c r="J52" s="87">
        <v>14634</v>
      </c>
      <c r="K52" s="87">
        <v>16687</v>
      </c>
      <c r="L52" s="87">
        <v>16925</v>
      </c>
      <c r="M52" s="88">
        <v>16673</v>
      </c>
    </row>
    <row r="53" spans="2:13" ht="27.75" customHeight="1" thickBot="1">
      <c r="B53" s="1217" t="s">
        <v>21</v>
      </c>
      <c r="C53" s="1218"/>
      <c r="D53" s="92"/>
      <c r="E53" s="1219" t="s">
        <v>38</v>
      </c>
      <c r="F53" s="1219"/>
      <c r="G53" s="1219"/>
      <c r="H53" s="1220"/>
      <c r="I53" s="93">
        <v>8784</v>
      </c>
      <c r="J53" s="94">
        <v>6284</v>
      </c>
      <c r="K53" s="94">
        <v>3439</v>
      </c>
      <c r="L53" s="94">
        <v>3692</v>
      </c>
      <c r="M53" s="95">
        <v>3619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M24" sqref="M24"/>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581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581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582</v>
      </c>
      <c r="C41" s="248"/>
      <c r="D41" s="248"/>
      <c r="E41" s="248"/>
      <c r="F41" s="248"/>
      <c r="G41" s="248"/>
      <c r="H41" s="248"/>
      <c r="I41" s="248"/>
      <c r="J41" s="248"/>
      <c r="K41" s="248"/>
      <c r="L41" s="248"/>
      <c r="M41" s="248"/>
      <c r="N41" s="248"/>
      <c r="O41" s="248"/>
      <c r="P41" s="249"/>
    </row>
    <row r="42" spans="2:17">
      <c r="B42" s="250"/>
      <c r="C42" s="246"/>
      <c r="D42" s="246"/>
      <c r="E42" s="246"/>
      <c r="F42" s="246"/>
      <c r="G42" s="353" t="s">
        <v>583</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584</v>
      </c>
    </row>
    <row r="50" spans="1:17">
      <c r="B50" s="250"/>
      <c r="C50" s="246"/>
      <c r="D50" s="246"/>
      <c r="E50" s="246"/>
      <c r="F50" s="246"/>
      <c r="G50" s="1244"/>
      <c r="H50" s="1245"/>
      <c r="I50" s="1245"/>
      <c r="J50" s="1246"/>
      <c r="K50" s="356" t="s">
        <v>539</v>
      </c>
      <c r="L50" s="356" t="s">
        <v>540</v>
      </c>
      <c r="M50" s="356" t="s">
        <v>541</v>
      </c>
      <c r="N50" s="356" t="s">
        <v>542</v>
      </c>
      <c r="O50" s="356" t="s">
        <v>543</v>
      </c>
    </row>
    <row r="51" spans="1:17">
      <c r="B51" s="250"/>
      <c r="C51" s="246"/>
      <c r="D51" s="246"/>
      <c r="E51" s="246"/>
      <c r="F51" s="246"/>
      <c r="G51" s="1247" t="s">
        <v>585</v>
      </c>
      <c r="H51" s="1248"/>
      <c r="I51" s="1253" t="s">
        <v>586</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587</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588</v>
      </c>
      <c r="H55" s="1228"/>
      <c r="I55" s="1233" t="s">
        <v>586</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587</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589</v>
      </c>
      <c r="C63" s="246"/>
      <c r="D63" s="246"/>
      <c r="E63" s="246"/>
      <c r="F63" s="246"/>
      <c r="G63" s="246"/>
      <c r="H63" s="246"/>
      <c r="I63" s="246"/>
      <c r="J63" s="246"/>
      <c r="K63" s="246"/>
      <c r="L63" s="246"/>
      <c r="M63" s="246"/>
      <c r="N63" s="246"/>
      <c r="O63" s="246"/>
    </row>
    <row r="64" spans="1:17">
      <c r="B64" s="250"/>
      <c r="C64" s="246"/>
      <c r="D64" s="246"/>
      <c r="E64" s="246"/>
      <c r="F64" s="246"/>
      <c r="G64" s="353" t="s">
        <v>583</v>
      </c>
      <c r="I64" s="354"/>
      <c r="J64" s="354"/>
      <c r="K64" s="354"/>
      <c r="L64" s="246"/>
      <c r="M64" s="246"/>
      <c r="N64" s="246"/>
      <c r="O64" s="246"/>
    </row>
    <row r="65" spans="2:30">
      <c r="B65" s="250"/>
      <c r="C65" s="246"/>
      <c r="D65" s="246"/>
      <c r="E65" s="246"/>
      <c r="F65" s="246"/>
      <c r="G65" s="1235" t="s">
        <v>590</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591</v>
      </c>
      <c r="I71" s="370"/>
      <c r="J71" s="366"/>
      <c r="K71" s="366"/>
      <c r="L71" s="367"/>
      <c r="M71" s="366"/>
      <c r="N71" s="367"/>
      <c r="O71" s="368"/>
    </row>
    <row r="72" spans="2:30">
      <c r="B72" s="250"/>
      <c r="C72" s="246"/>
      <c r="D72" s="246"/>
      <c r="E72" s="246"/>
      <c r="F72" s="246"/>
      <c r="G72" s="1244"/>
      <c r="H72" s="1245"/>
      <c r="I72" s="1245"/>
      <c r="J72" s="1246"/>
      <c r="K72" s="356" t="s">
        <v>539</v>
      </c>
      <c r="L72" s="356" t="s">
        <v>540</v>
      </c>
      <c r="M72" s="356" t="s">
        <v>541</v>
      </c>
      <c r="N72" s="356" t="s">
        <v>542</v>
      </c>
      <c r="O72" s="356" t="s">
        <v>543</v>
      </c>
    </row>
    <row r="73" spans="2:30">
      <c r="B73" s="250"/>
      <c r="C73" s="246"/>
      <c r="D73" s="246"/>
      <c r="E73" s="246"/>
      <c r="F73" s="246"/>
      <c r="G73" s="1247" t="s">
        <v>585</v>
      </c>
      <c r="H73" s="1248"/>
      <c r="I73" s="1253" t="s">
        <v>586</v>
      </c>
      <c r="J73" s="1253"/>
      <c r="K73" s="1234">
        <v>143.80000000000001</v>
      </c>
      <c r="L73" s="1234">
        <v>103</v>
      </c>
      <c r="M73" s="1221">
        <v>57.5</v>
      </c>
      <c r="N73" s="1221">
        <v>63.2</v>
      </c>
      <c r="O73" s="1221">
        <v>63.7</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592</v>
      </c>
      <c r="J75" s="1233"/>
      <c r="K75" s="1225">
        <v>13.7</v>
      </c>
      <c r="L75" s="1225">
        <v>12.6</v>
      </c>
      <c r="M75" s="1225">
        <v>9.6999999999999993</v>
      </c>
      <c r="N75" s="1225">
        <v>8.1</v>
      </c>
      <c r="O75" s="1225">
        <v>7.8</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588</v>
      </c>
      <c r="H77" s="1228"/>
      <c r="I77" s="1233" t="s">
        <v>586</v>
      </c>
      <c r="J77" s="1233"/>
      <c r="K77" s="1234">
        <v>29.4</v>
      </c>
      <c r="L77" s="1234">
        <v>18.899999999999999</v>
      </c>
      <c r="M77" s="1221">
        <v>10.199999999999999</v>
      </c>
      <c r="N77" s="1221">
        <v>20.2</v>
      </c>
      <c r="O77" s="1221">
        <v>38.5</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592</v>
      </c>
      <c r="J79" s="1223"/>
      <c r="K79" s="1224">
        <v>10.9</v>
      </c>
      <c r="L79" s="1224">
        <v>10.1</v>
      </c>
      <c r="M79" s="1224">
        <v>9.1</v>
      </c>
      <c r="N79" s="1224">
        <v>9.3000000000000007</v>
      </c>
      <c r="O79" s="1224">
        <v>9.1999999999999993</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70" workbookViewId="0">
      <selection activeCell="F65" sqref="F65"/>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Normal="100" zoomScaleSheetLayoutView="55" workbookViewId="0">
      <selection activeCell="D112" sqref="D11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538</v>
      </c>
      <c r="G2" s="113"/>
      <c r="H2" s="114"/>
    </row>
    <row r="3" spans="1:8">
      <c r="A3" s="110" t="s">
        <v>531</v>
      </c>
      <c r="B3" s="115"/>
      <c r="C3" s="116"/>
      <c r="D3" s="117">
        <v>144079</v>
      </c>
      <c r="E3" s="118"/>
      <c r="F3" s="119">
        <v>66496</v>
      </c>
      <c r="G3" s="120"/>
      <c r="H3" s="121"/>
    </row>
    <row r="4" spans="1:8">
      <c r="A4" s="122"/>
      <c r="B4" s="123"/>
      <c r="C4" s="124"/>
      <c r="D4" s="125">
        <v>104993</v>
      </c>
      <c r="E4" s="126"/>
      <c r="F4" s="127">
        <v>36530</v>
      </c>
      <c r="G4" s="128"/>
      <c r="H4" s="129"/>
    </row>
    <row r="5" spans="1:8">
      <c r="A5" s="110" t="s">
        <v>533</v>
      </c>
      <c r="B5" s="115"/>
      <c r="C5" s="116"/>
      <c r="D5" s="117">
        <v>236156</v>
      </c>
      <c r="E5" s="118"/>
      <c r="F5" s="119">
        <v>82748</v>
      </c>
      <c r="G5" s="120"/>
      <c r="H5" s="121"/>
    </row>
    <row r="6" spans="1:8">
      <c r="A6" s="122"/>
      <c r="B6" s="123"/>
      <c r="C6" s="124"/>
      <c r="D6" s="125">
        <v>215452</v>
      </c>
      <c r="E6" s="126"/>
      <c r="F6" s="127">
        <v>44732</v>
      </c>
      <c r="G6" s="128"/>
      <c r="H6" s="129"/>
    </row>
    <row r="7" spans="1:8">
      <c r="A7" s="110" t="s">
        <v>534</v>
      </c>
      <c r="B7" s="115"/>
      <c r="C7" s="116"/>
      <c r="D7" s="117">
        <v>355835</v>
      </c>
      <c r="E7" s="118"/>
      <c r="F7" s="119">
        <v>91837</v>
      </c>
      <c r="G7" s="120"/>
      <c r="H7" s="121"/>
    </row>
    <row r="8" spans="1:8">
      <c r="A8" s="122"/>
      <c r="B8" s="123"/>
      <c r="C8" s="124"/>
      <c r="D8" s="125">
        <v>340975</v>
      </c>
      <c r="E8" s="126"/>
      <c r="F8" s="127">
        <v>54439</v>
      </c>
      <c r="G8" s="128"/>
      <c r="H8" s="129"/>
    </row>
    <row r="9" spans="1:8">
      <c r="A9" s="110" t="s">
        <v>535</v>
      </c>
      <c r="B9" s="115"/>
      <c r="C9" s="116"/>
      <c r="D9" s="117">
        <v>180314</v>
      </c>
      <c r="E9" s="118"/>
      <c r="F9" s="119">
        <v>106092</v>
      </c>
      <c r="G9" s="120"/>
      <c r="H9" s="121"/>
    </row>
    <row r="10" spans="1:8">
      <c r="A10" s="122"/>
      <c r="B10" s="123"/>
      <c r="C10" s="124"/>
      <c r="D10" s="125">
        <v>166417</v>
      </c>
      <c r="E10" s="126"/>
      <c r="F10" s="127">
        <v>44299</v>
      </c>
      <c r="G10" s="128"/>
      <c r="H10" s="129"/>
    </row>
    <row r="11" spans="1:8">
      <c r="A11" s="110" t="s">
        <v>536</v>
      </c>
      <c r="B11" s="115"/>
      <c r="C11" s="116"/>
      <c r="D11" s="117">
        <v>191167</v>
      </c>
      <c r="E11" s="118"/>
      <c r="F11" s="119">
        <v>78903</v>
      </c>
      <c r="G11" s="120"/>
      <c r="H11" s="121"/>
    </row>
    <row r="12" spans="1:8">
      <c r="A12" s="122"/>
      <c r="B12" s="123"/>
      <c r="C12" s="130"/>
      <c r="D12" s="125">
        <v>172794</v>
      </c>
      <c r="E12" s="126"/>
      <c r="F12" s="127">
        <v>49201</v>
      </c>
      <c r="G12" s="128"/>
      <c r="H12" s="129"/>
    </row>
    <row r="13" spans="1:8">
      <c r="A13" s="110"/>
      <c r="B13" s="115"/>
      <c r="C13" s="131"/>
      <c r="D13" s="132">
        <v>221510</v>
      </c>
      <c r="E13" s="133"/>
      <c r="F13" s="134">
        <v>85215</v>
      </c>
      <c r="G13" s="135"/>
      <c r="H13" s="121"/>
    </row>
    <row r="14" spans="1:8">
      <c r="A14" s="122"/>
      <c r="B14" s="123"/>
      <c r="C14" s="124"/>
      <c r="D14" s="125">
        <v>200126</v>
      </c>
      <c r="E14" s="126"/>
      <c r="F14" s="127">
        <v>45840</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9.16</v>
      </c>
      <c r="C19" s="136">
        <f>ROUND(VALUE(SUBSTITUTE(実質収支比率等に係る経年分析!G$48,"▲","-")),2)</f>
        <v>8.82</v>
      </c>
      <c r="D19" s="136">
        <f>ROUND(VALUE(SUBSTITUTE(実質収支比率等に係る経年分析!H$48,"▲","-")),2)</f>
        <v>12.65</v>
      </c>
      <c r="E19" s="136">
        <f>ROUND(VALUE(SUBSTITUTE(実質収支比率等に係る経年分析!I$48,"▲","-")),2)</f>
        <v>15.78</v>
      </c>
      <c r="F19" s="136">
        <f>ROUND(VALUE(SUBSTITUTE(実質収支比率等に係る経年分析!J$48,"▲","-")),2)</f>
        <v>9.74</v>
      </c>
    </row>
    <row r="20" spans="1:11">
      <c r="A20" s="136" t="s">
        <v>43</v>
      </c>
      <c r="B20" s="136">
        <f>ROUND(VALUE(SUBSTITUTE(実質収支比率等に係る経年分析!F$47,"▲","-")),2)</f>
        <v>65.08</v>
      </c>
      <c r="C20" s="136">
        <f>ROUND(VALUE(SUBSTITUTE(実質収支比率等に係る経年分析!G$47,"▲","-")),2)</f>
        <v>78.790000000000006</v>
      </c>
      <c r="D20" s="136">
        <f>ROUND(VALUE(SUBSTITUTE(実質収支比率等に係る経年分析!H$47,"▲","-")),2)</f>
        <v>84.95</v>
      </c>
      <c r="E20" s="136">
        <f>ROUND(VALUE(SUBSTITUTE(実質収支比率等に係る経年分析!I$47,"▲","-")),2)</f>
        <v>94.31</v>
      </c>
      <c r="F20" s="136">
        <f>ROUND(VALUE(SUBSTITUTE(実質収支比率等に係る経年分析!J$47,"▲","-")),2)</f>
        <v>99.82</v>
      </c>
    </row>
    <row r="21" spans="1:11">
      <c r="A21" s="136" t="s">
        <v>44</v>
      </c>
      <c r="B21" s="136">
        <f>IF(ISNUMBER(VALUE(SUBSTITUTE(実質収支比率等に係る経年分析!F$49,"▲","-"))),ROUND(VALUE(SUBSTITUTE(実質収支比率等に係る経年分析!F$49,"▲","-")),2),NA())</f>
        <v>3.08</v>
      </c>
      <c r="C21" s="136">
        <f>IF(ISNUMBER(VALUE(SUBSTITUTE(実質収支比率等に係る経年分析!G$49,"▲","-"))),ROUND(VALUE(SUBSTITUTE(実質収支比率等に係る経年分析!G$49,"▲","-")),2),NA())</f>
        <v>8.8800000000000008</v>
      </c>
      <c r="D21" s="136">
        <f>IF(ISNUMBER(VALUE(SUBSTITUTE(実質収支比率等に係る経年分析!H$49,"▲","-"))),ROUND(VALUE(SUBSTITUTE(実質収支比率等に係る経年分析!H$49,"▲","-")),2),NA())</f>
        <v>4.6399999999999997</v>
      </c>
      <c r="E21" s="136">
        <f>IF(ISNUMBER(VALUE(SUBSTITUTE(実質収支比率等に係る経年分析!I$49,"▲","-"))),ROUND(VALUE(SUBSTITUTE(実質収支比率等に係る経年分析!I$49,"▲","-")),2),NA())</f>
        <v>3.9</v>
      </c>
      <c r="F21" s="136">
        <f>IF(ISNUMBER(VALUE(SUBSTITUTE(実質収支比率等に係る経年分析!J$49,"▲","-"))),ROUND(VALUE(SUBSTITUTE(実質収支比率等に係る経年分析!J$49,"▲","-")),2),NA())</f>
        <v>-9.82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0.33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0.06</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0.04</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国民健康保険特別会計（直診勘定）</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0.08</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0.08</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0.08</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7.0000000000000007E-2</v>
      </c>
    </row>
    <row r="30" spans="1:11">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2.0299999999999998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0.41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0.41</v>
      </c>
    </row>
    <row r="31" spans="1:11">
      <c r="A31" s="137" t="str">
        <f>IF(連結実質赤字比率に係る赤字・黒字の構成分析!C$39="",NA(),連結実質赤字比率に係る赤字・黒字の構成分析!C$39)</f>
        <v>簡易水道特別会計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0.14000000000000001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0.89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0.63</v>
      </c>
    </row>
    <row r="32" spans="1:11">
      <c r="A32" s="137" t="str">
        <f>IF(連結実質赤字比率に係る赤字・黒字の構成分析!C$38="",NA(),連結実質赤字比率に係る赤字・黒字の構成分析!C$38)</f>
        <v>介護保険特別会計（事業勘定）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0.28999999999999998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v>
      </c>
    </row>
    <row r="33" spans="1:16">
      <c r="A33" s="137" t="str">
        <f>IF(連結実質赤字比率に係る赤字・黒字の構成分析!C$37="",NA(),連結実質赤字比率に係る赤字・黒字の構成分析!C$37)</f>
        <v>国民健康保険特別会計（事業勘定）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1.02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0.56000000000000005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1.05</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9.06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8.74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12.57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15.71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9.6999999999999993</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7.64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8.15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9.08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9.86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10.44</v>
      </c>
    </row>
    <row r="36" spans="1:16">
      <c r="A36" s="137" t="str">
        <f>IF(連結実質赤字比率に係る赤字・黒字の構成分析!C$34="",NA(),連結実質赤字比率に係る赤字・黒字の構成分析!C$34)</f>
        <v>国民健康保険病院事業会計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18.63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19.079999999999998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20.49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22.45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23.48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1515</v>
      </c>
      <c r="E42" s="138"/>
      <c r="F42" s="138"/>
      <c r="G42" s="138">
        <f>'実質公債費比率（分子）の構造'!L$52</f>
        <v>1526</v>
      </c>
      <c r="H42" s="138"/>
      <c r="I42" s="138"/>
      <c r="J42" s="138">
        <f>'実質公債費比率（分子）の構造'!M$52</f>
        <v>1555</v>
      </c>
      <c r="K42" s="138"/>
      <c r="L42" s="138"/>
      <c r="M42" s="138">
        <f>'実質公債費比率（分子）の構造'!N$52</f>
        <v>1530</v>
      </c>
      <c r="N42" s="138"/>
      <c r="O42" s="138"/>
      <c r="P42" s="138">
        <f>'実質公債費比率（分子）の構造'!O$52</f>
        <v>1620</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v>
      </c>
      <c r="C44" s="138"/>
      <c r="D44" s="138"/>
      <c r="E44" s="138">
        <f>'実質公債費比率（分子）の構造'!L$50</f>
        <v>306</v>
      </c>
      <c r="F44" s="138"/>
      <c r="G44" s="138"/>
      <c r="H44" s="138">
        <f>'実質公債費比率（分子）の構造'!M$50</f>
        <v>152</v>
      </c>
      <c r="I44" s="138"/>
      <c r="J44" s="138"/>
      <c r="K44" s="138">
        <f>'実質公債費比率（分子）の構造'!N$50</f>
        <v>1</v>
      </c>
      <c r="L44" s="138"/>
      <c r="M44" s="138"/>
      <c r="N44" s="138">
        <f>'実質公債費比率（分子）の構造'!O$50</f>
        <v>1</v>
      </c>
      <c r="O44" s="138"/>
      <c r="P44" s="138"/>
    </row>
    <row r="45" spans="1:16">
      <c r="A45" s="138" t="s">
        <v>54</v>
      </c>
      <c r="B45" s="138">
        <f>'実質公債費比率（分子）の構造'!K$49</f>
        <v>42</v>
      </c>
      <c r="C45" s="138"/>
      <c r="D45" s="138"/>
      <c r="E45" s="138">
        <f>'実質公債費比率（分子）の構造'!L$49</f>
        <v>40</v>
      </c>
      <c r="F45" s="138"/>
      <c r="G45" s="138"/>
      <c r="H45" s="138">
        <f>'実質公債費比率（分子）の構造'!M$49</f>
        <v>32</v>
      </c>
      <c r="I45" s="138"/>
      <c r="J45" s="138"/>
      <c r="K45" s="138">
        <f>'実質公債費比率（分子）の構造'!N$49</f>
        <v>25</v>
      </c>
      <c r="L45" s="138"/>
      <c r="M45" s="138"/>
      <c r="N45" s="138">
        <f>'実質公債費比率（分子）の構造'!O$49</f>
        <v>31</v>
      </c>
      <c r="O45" s="138"/>
      <c r="P45" s="138"/>
    </row>
    <row r="46" spans="1:16">
      <c r="A46" s="138" t="s">
        <v>55</v>
      </c>
      <c r="B46" s="138">
        <f>'実質公債費比率（分子）の構造'!K$48</f>
        <v>558</v>
      </c>
      <c r="C46" s="138"/>
      <c r="D46" s="138"/>
      <c r="E46" s="138">
        <f>'実質公債費比率（分子）の構造'!L$48</f>
        <v>528</v>
      </c>
      <c r="F46" s="138"/>
      <c r="G46" s="138"/>
      <c r="H46" s="138">
        <f>'実質公債費比率（分子）の構造'!M$48</f>
        <v>558</v>
      </c>
      <c r="I46" s="138"/>
      <c r="J46" s="138"/>
      <c r="K46" s="138">
        <f>'実質公債費比率（分子）の構造'!N$48</f>
        <v>538</v>
      </c>
      <c r="L46" s="138"/>
      <c r="M46" s="138"/>
      <c r="N46" s="138">
        <f>'実質公債費比率（分子）の構造'!O$48</f>
        <v>568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1582</v>
      </c>
      <c r="C49" s="138"/>
      <c r="D49" s="138"/>
      <c r="E49" s="138">
        <f>'実質公債費比率（分子）の構造'!L$45</f>
        <v>1423</v>
      </c>
      <c r="F49" s="138"/>
      <c r="G49" s="138"/>
      <c r="H49" s="138">
        <f>'実質公債費比率（分子）の構造'!M$45</f>
        <v>1381</v>
      </c>
      <c r="I49" s="138"/>
      <c r="J49" s="138"/>
      <c r="K49" s="138">
        <f>'実質公債費比率（分子）の構造'!N$45</f>
        <v>1333</v>
      </c>
      <c r="L49" s="138"/>
      <c r="M49" s="138"/>
      <c r="N49" s="138">
        <f>'実質公債費比率（分子）の構造'!O$45</f>
        <v>1459</v>
      </c>
      <c r="O49" s="138"/>
      <c r="P49" s="138"/>
    </row>
    <row r="50" spans="1:16">
      <c r="A50" s="138" t="s">
        <v>59</v>
      </c>
      <c r="B50" s="138" t="e">
        <f>NA()</f>
        <v>#N/A</v>
      </c>
      <c r="C50" s="138">
        <f>IF(ISNUMBER('実質公債費比率（分子）の構造'!K$53),'実質公債費比率（分子）の構造'!K$53,NA())</f>
        <v>668</v>
      </c>
      <c r="D50" s="138" t="e">
        <f>NA()</f>
        <v>#N/A</v>
      </c>
      <c r="E50" s="138" t="e">
        <f>NA()</f>
        <v>#N/A</v>
      </c>
      <c r="F50" s="138">
        <f>IF(ISNUMBER('実質公債費比率（分子）の構造'!L$53),'実質公債費比率（分子）の構造'!L$53,NA())</f>
        <v>771</v>
      </c>
      <c r="G50" s="138" t="e">
        <f>NA()</f>
        <v>#N/A</v>
      </c>
      <c r="H50" s="138" t="e">
        <f>NA()</f>
        <v>#N/A</v>
      </c>
      <c r="I50" s="138">
        <f>IF(ISNUMBER('実質公債費比率（分子）の構造'!M$53),'実質公債費比率（分子）の構造'!M$53,NA())</f>
        <v>568</v>
      </c>
      <c r="J50" s="138" t="e">
        <f>NA()</f>
        <v>#N/A</v>
      </c>
      <c r="K50" s="138" t="e">
        <f>NA()</f>
        <v>#N/A</v>
      </c>
      <c r="L50" s="138">
        <f>IF(ISNUMBER('実質公債費比率（分子）の構造'!N$53),'実質公債費比率（分子）の構造'!N$53,NA())</f>
        <v>367</v>
      </c>
      <c r="M50" s="138" t="e">
        <f>NA()</f>
        <v>#N/A</v>
      </c>
      <c r="N50" s="138" t="e">
        <f>NA()</f>
        <v>#N/A</v>
      </c>
      <c r="O50" s="138">
        <f>IF(ISNUMBER('実質公債費比率（分子）の構造'!O$53),'実質公債費比率（分子）の構造'!O$53,NA())</f>
        <v>439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13889</v>
      </c>
      <c r="E56" s="137"/>
      <c r="F56" s="137"/>
      <c r="G56" s="137">
        <f>'将来負担比率（分子）の構造'!J$52</f>
        <v>14634</v>
      </c>
      <c r="H56" s="137"/>
      <c r="I56" s="137"/>
      <c r="J56" s="137">
        <f>'将来負担比率（分子）の構造'!K$52</f>
        <v>16687</v>
      </c>
      <c r="K56" s="137"/>
      <c r="L56" s="137"/>
      <c r="M56" s="137">
        <f>'将来負担比率（分子）の構造'!L$52</f>
        <v>16925</v>
      </c>
      <c r="N56" s="137"/>
      <c r="O56" s="137"/>
      <c r="P56" s="137">
        <f>'将来負担比率（分子）の構造'!M$52</f>
        <v>16673</v>
      </c>
    </row>
    <row r="57" spans="1:16">
      <c r="A57" s="137" t="s">
        <v>36</v>
      </c>
      <c r="B57" s="137"/>
      <c r="C57" s="137"/>
      <c r="D57" s="137">
        <f>'将来負担比率（分子）の構造'!I$51</f>
        <v>1061</v>
      </c>
      <c r="E57" s="137"/>
      <c r="F57" s="137"/>
      <c r="G57" s="137">
        <f>'将来負担比率（分子）の構造'!J$51</f>
        <v>918</v>
      </c>
      <c r="H57" s="137"/>
      <c r="I57" s="137"/>
      <c r="J57" s="137">
        <f>'将来負担比率（分子）の構造'!K$51</f>
        <v>794</v>
      </c>
      <c r="K57" s="137"/>
      <c r="L57" s="137"/>
      <c r="M57" s="137">
        <f>'将来負担比率（分子）の構造'!L$51</f>
        <v>682</v>
      </c>
      <c r="N57" s="137"/>
      <c r="O57" s="137"/>
      <c r="P57" s="137">
        <f>'将来負担比率（分子）の構造'!M$51</f>
        <v>572</v>
      </c>
    </row>
    <row r="58" spans="1:16">
      <c r="A58" s="137" t="s">
        <v>35</v>
      </c>
      <c r="B58" s="137"/>
      <c r="C58" s="137"/>
      <c r="D58" s="137">
        <f>'将来負担比率（分子）の構造'!I$50</f>
        <v>6581</v>
      </c>
      <c r="E58" s="137"/>
      <c r="F58" s="137"/>
      <c r="G58" s="137">
        <f>'将来負担比率（分子）の構造'!J$50</f>
        <v>7483</v>
      </c>
      <c r="H58" s="137"/>
      <c r="I58" s="137"/>
      <c r="J58" s="137">
        <f>'将来負担比率（分子）の構造'!K$50</f>
        <v>7965</v>
      </c>
      <c r="K58" s="137"/>
      <c r="L58" s="137"/>
      <c r="M58" s="137">
        <f>'将来負担比率（分子）の構造'!L$50</f>
        <v>8241</v>
      </c>
      <c r="N58" s="137"/>
      <c r="O58" s="137"/>
      <c r="P58" s="137">
        <f>'将来負担比率（分子）の構造'!M$50</f>
        <v>8803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1455</v>
      </c>
      <c r="C62" s="137"/>
      <c r="D62" s="137"/>
      <c r="E62" s="137">
        <f>'将来負担比率（分子）の構造'!J$45</f>
        <v>1304</v>
      </c>
      <c r="F62" s="137"/>
      <c r="G62" s="137"/>
      <c r="H62" s="137">
        <f>'将来負担比率（分子）の構造'!K$45</f>
        <v>1178</v>
      </c>
      <c r="I62" s="137"/>
      <c r="J62" s="137"/>
      <c r="K62" s="137">
        <f>'将来負担比率（分子）の構造'!L$45</f>
        <v>1042</v>
      </c>
      <c r="L62" s="137"/>
      <c r="M62" s="137"/>
      <c r="N62" s="137">
        <f>'将来負担比率（分子）の構造'!M$45</f>
        <v>954</v>
      </c>
      <c r="O62" s="137"/>
      <c r="P62" s="137"/>
    </row>
    <row r="63" spans="1:16">
      <c r="A63" s="137" t="s">
        <v>28</v>
      </c>
      <c r="B63" s="137">
        <f>'将来負担比率（分子）の構造'!I$44</f>
        <v>203</v>
      </c>
      <c r="C63" s="137"/>
      <c r="D63" s="137"/>
      <c r="E63" s="137">
        <f>'将来負担比率（分子）の構造'!J$44</f>
        <v>306</v>
      </c>
      <c r="F63" s="137"/>
      <c r="G63" s="137"/>
      <c r="H63" s="137">
        <f>'将来負担比率（分子）の構造'!K$44</f>
        <v>594</v>
      </c>
      <c r="I63" s="137"/>
      <c r="J63" s="137"/>
      <c r="K63" s="137">
        <f>'将来負担比率（分子）の構造'!L$44</f>
        <v>957</v>
      </c>
      <c r="L63" s="137"/>
      <c r="M63" s="137"/>
      <c r="N63" s="137">
        <f>'将来負担比率（分子）の構造'!M$44</f>
        <v>960</v>
      </c>
      <c r="O63" s="137"/>
      <c r="P63" s="137"/>
    </row>
    <row r="64" spans="1:16">
      <c r="A64" s="137" t="s">
        <v>27</v>
      </c>
      <c r="B64" s="137">
        <f>'将来負担比率（分子）の構造'!I$43</f>
        <v>8039</v>
      </c>
      <c r="C64" s="137"/>
      <c r="D64" s="137"/>
      <c r="E64" s="137">
        <f>'将来負担比率（分子）の構造'!J$43</f>
        <v>7651</v>
      </c>
      <c r="F64" s="137"/>
      <c r="G64" s="137"/>
      <c r="H64" s="137">
        <f>'将来負担比率（分子）の構造'!K$43</f>
        <v>7833</v>
      </c>
      <c r="I64" s="137"/>
      <c r="J64" s="137"/>
      <c r="K64" s="137">
        <f>'将来負担比率（分子）の構造'!L$43</f>
        <v>8354</v>
      </c>
      <c r="L64" s="137"/>
      <c r="M64" s="137"/>
      <c r="N64" s="137">
        <f>'将来負担比率（分子）の構造'!M$43</f>
        <v>9080</v>
      </c>
      <c r="O64" s="137"/>
      <c r="P64" s="137"/>
    </row>
    <row r="65" spans="1:16">
      <c r="A65" s="137" t="s">
        <v>26</v>
      </c>
      <c r="B65" s="137">
        <f>'将来負担比率（分子）の構造'!I$42</f>
        <v>8612</v>
      </c>
      <c r="C65" s="137"/>
      <c r="D65" s="137"/>
      <c r="E65" s="137">
        <f>'将来負担比率（分子）の構造'!J$42</f>
        <v>7044</v>
      </c>
      <c r="F65" s="137"/>
      <c r="G65" s="137"/>
      <c r="H65" s="137">
        <f>'将来負担比率（分子）の構造'!K$42</f>
        <v>3697</v>
      </c>
      <c r="I65" s="137"/>
      <c r="J65" s="137"/>
      <c r="K65" s="137">
        <f>'将来負担比率（分子）の構造'!L$42</f>
        <v>3565</v>
      </c>
      <c r="L65" s="137"/>
      <c r="M65" s="137"/>
      <c r="N65" s="137">
        <f>'将来負担比率（分子）の構造'!M$42</f>
        <v>3141</v>
      </c>
      <c r="O65" s="137"/>
      <c r="P65" s="137"/>
    </row>
    <row r="66" spans="1:16">
      <c r="A66" s="137" t="s">
        <v>25</v>
      </c>
      <c r="B66" s="137">
        <f>'将来負担比率（分子）の構造'!I$41</f>
        <v>12006</v>
      </c>
      <c r="C66" s="137"/>
      <c r="D66" s="137"/>
      <c r="E66" s="137">
        <f>'将来負担比率（分子）の構造'!J$41</f>
        <v>13014</v>
      </c>
      <c r="F66" s="137"/>
      <c r="G66" s="137"/>
      <c r="H66" s="137">
        <f>'将来負担比率（分子）の構造'!K$41</f>
        <v>15583</v>
      </c>
      <c r="I66" s="137"/>
      <c r="J66" s="137"/>
      <c r="K66" s="137">
        <f>'将来負担比率（分子）の構造'!L$41</f>
        <v>15622</v>
      </c>
      <c r="L66" s="137"/>
      <c r="M66" s="137"/>
      <c r="N66" s="137">
        <f>'将来負担比率（分子）の構造'!M$41</f>
        <v>15532</v>
      </c>
      <c r="O66" s="137"/>
      <c r="P66" s="137"/>
    </row>
    <row r="67" spans="1:16">
      <c r="A67" s="137" t="s">
        <v>63</v>
      </c>
      <c r="B67" s="137" t="e">
        <f>NA()</f>
        <v>#N/A</v>
      </c>
      <c r="C67" s="137">
        <f>IF(ISNUMBER('将来負担比率（分子）の構造'!I$53), IF('将来負担比率（分子）の構造'!I$53 &lt; 0, 0, '将来負担比率（分子）の構造'!I$53), NA())</f>
        <v>8784</v>
      </c>
      <c r="D67" s="137" t="e">
        <f>NA()</f>
        <v>#N/A</v>
      </c>
      <c r="E67" s="137" t="e">
        <f>NA()</f>
        <v>#N/A</v>
      </c>
      <c r="F67" s="137">
        <f>IF(ISNUMBER('将来負担比率（分子）の構造'!J$53), IF('将来負担比率（分子）の構造'!J$53 &lt; 0, 0, '将来負担比率（分子）の構造'!J$53), NA())</f>
        <v>6284</v>
      </c>
      <c r="G67" s="137" t="e">
        <f>NA()</f>
        <v>#N/A</v>
      </c>
      <c r="H67" s="137" t="e">
        <f>NA()</f>
        <v>#N/A</v>
      </c>
      <c r="I67" s="137">
        <f>IF(ISNUMBER('将来負担比率（分子）の構造'!K$53), IF('将来負担比率（分子）の構造'!K$53 &lt; 0, 0, '将来負担比率（分子）の構造'!K$53), NA())</f>
        <v>3439</v>
      </c>
      <c r="J67" s="137" t="e">
        <f>NA()</f>
        <v>#N/A</v>
      </c>
      <c r="K67" s="137" t="e">
        <f>NA()</f>
        <v>#N/A</v>
      </c>
      <c r="L67" s="137">
        <f>IF(ISNUMBER('将来負担比率（分子）の構造'!L$53), IF('将来負担比率（分子）の構造'!L$53 &lt; 0, 0, '将来負担比率（分子）の構造'!L$53), NA())</f>
        <v>3692</v>
      </c>
      <c r="M67" s="137" t="e">
        <f>NA()</f>
        <v>#N/A</v>
      </c>
      <c r="N67" s="137" t="e">
        <f>NA()</f>
        <v>#N/A</v>
      </c>
      <c r="O67" s="137">
        <f>IF(ISNUMBER('将来負担比率（分子）の構造'!M$53), IF('将来負担比率（分子）の構造'!M$53 &lt; 0, 0, '将来負担比率（分子）の構造'!M$53), NA())</f>
        <v>3619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40" workbookViewId="0">
      <selection activeCell="AL36" sqref="AL36:BF36"/>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210</v>
      </c>
      <c r="C5" s="612"/>
      <c r="D5" s="612"/>
      <c r="E5" s="612"/>
      <c r="F5" s="612"/>
      <c r="G5" s="612"/>
      <c r="H5" s="612"/>
      <c r="I5" s="612"/>
      <c r="J5" s="612"/>
      <c r="K5" s="612"/>
      <c r="L5" s="612"/>
      <c r="M5" s="612"/>
      <c r="N5" s="612"/>
      <c r="O5" s="612"/>
      <c r="P5" s="612"/>
      <c r="Q5" s="613"/>
      <c r="R5" s="614">
        <v>2029246</v>
      </c>
      <c r="S5" s="615"/>
      <c r="T5" s="615"/>
      <c r="U5" s="615"/>
      <c r="V5" s="615"/>
      <c r="W5" s="615"/>
      <c r="X5" s="615"/>
      <c r="Y5" s="616"/>
      <c r="Z5" s="617">
        <v>16</v>
      </c>
      <c r="AA5" s="617"/>
      <c r="AB5" s="617"/>
      <c r="AC5" s="617"/>
      <c r="AD5" s="618">
        <v>2029246</v>
      </c>
      <c r="AE5" s="618"/>
      <c r="AF5" s="618"/>
      <c r="AG5" s="618"/>
      <c r="AH5" s="618"/>
      <c r="AI5" s="618"/>
      <c r="AJ5" s="618"/>
      <c r="AK5" s="618"/>
      <c r="AL5" s="619">
        <v>30.1</v>
      </c>
      <c r="AM5" s="620"/>
      <c r="AN5" s="620"/>
      <c r="AO5" s="621"/>
      <c r="AP5" s="611" t="s">
        <v>211</v>
      </c>
      <c r="AQ5" s="612"/>
      <c r="AR5" s="612"/>
      <c r="AS5" s="612"/>
      <c r="AT5" s="612"/>
      <c r="AU5" s="612"/>
      <c r="AV5" s="612"/>
      <c r="AW5" s="612"/>
      <c r="AX5" s="612"/>
      <c r="AY5" s="612"/>
      <c r="AZ5" s="612"/>
      <c r="BA5" s="612"/>
      <c r="BB5" s="612"/>
      <c r="BC5" s="612"/>
      <c r="BD5" s="612"/>
      <c r="BE5" s="612"/>
      <c r="BF5" s="613"/>
      <c r="BG5" s="625">
        <v>2026940</v>
      </c>
      <c r="BH5" s="626"/>
      <c r="BI5" s="626"/>
      <c r="BJ5" s="626"/>
      <c r="BK5" s="626"/>
      <c r="BL5" s="626"/>
      <c r="BM5" s="626"/>
      <c r="BN5" s="627"/>
      <c r="BO5" s="628">
        <v>99.9</v>
      </c>
      <c r="BP5" s="628"/>
      <c r="BQ5" s="628"/>
      <c r="BR5" s="628"/>
      <c r="BS5" s="629">
        <v>19290</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112148</v>
      </c>
      <c r="S6" s="626"/>
      <c r="T6" s="626"/>
      <c r="U6" s="626"/>
      <c r="V6" s="626"/>
      <c r="W6" s="626"/>
      <c r="X6" s="626"/>
      <c r="Y6" s="627"/>
      <c r="Z6" s="628">
        <v>0.9</v>
      </c>
      <c r="AA6" s="628"/>
      <c r="AB6" s="628"/>
      <c r="AC6" s="628"/>
      <c r="AD6" s="629">
        <v>112148</v>
      </c>
      <c r="AE6" s="629"/>
      <c r="AF6" s="629"/>
      <c r="AG6" s="629"/>
      <c r="AH6" s="629"/>
      <c r="AI6" s="629"/>
      <c r="AJ6" s="629"/>
      <c r="AK6" s="629"/>
      <c r="AL6" s="630">
        <v>1.7</v>
      </c>
      <c r="AM6" s="631"/>
      <c r="AN6" s="631"/>
      <c r="AO6" s="632"/>
      <c r="AP6" s="622" t="s">
        <v>216</v>
      </c>
      <c r="AQ6" s="623"/>
      <c r="AR6" s="623"/>
      <c r="AS6" s="623"/>
      <c r="AT6" s="623"/>
      <c r="AU6" s="623"/>
      <c r="AV6" s="623"/>
      <c r="AW6" s="623"/>
      <c r="AX6" s="623"/>
      <c r="AY6" s="623"/>
      <c r="AZ6" s="623"/>
      <c r="BA6" s="623"/>
      <c r="BB6" s="623"/>
      <c r="BC6" s="623"/>
      <c r="BD6" s="623"/>
      <c r="BE6" s="623"/>
      <c r="BF6" s="624"/>
      <c r="BG6" s="625">
        <v>2026940</v>
      </c>
      <c r="BH6" s="626"/>
      <c r="BI6" s="626"/>
      <c r="BJ6" s="626"/>
      <c r="BK6" s="626"/>
      <c r="BL6" s="626"/>
      <c r="BM6" s="626"/>
      <c r="BN6" s="627"/>
      <c r="BO6" s="628">
        <v>99.9</v>
      </c>
      <c r="BP6" s="628"/>
      <c r="BQ6" s="628"/>
      <c r="BR6" s="628"/>
      <c r="BS6" s="629">
        <v>19290</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98466</v>
      </c>
      <c r="CS6" s="626"/>
      <c r="CT6" s="626"/>
      <c r="CU6" s="626"/>
      <c r="CV6" s="626"/>
      <c r="CW6" s="626"/>
      <c r="CX6" s="626"/>
      <c r="CY6" s="627"/>
      <c r="CZ6" s="628">
        <v>0.8</v>
      </c>
      <c r="DA6" s="628"/>
      <c r="DB6" s="628"/>
      <c r="DC6" s="628"/>
      <c r="DD6" s="634" t="s">
        <v>218</v>
      </c>
      <c r="DE6" s="626"/>
      <c r="DF6" s="626"/>
      <c r="DG6" s="626"/>
      <c r="DH6" s="626"/>
      <c r="DI6" s="626"/>
      <c r="DJ6" s="626"/>
      <c r="DK6" s="626"/>
      <c r="DL6" s="626"/>
      <c r="DM6" s="626"/>
      <c r="DN6" s="626"/>
      <c r="DO6" s="626"/>
      <c r="DP6" s="627"/>
      <c r="DQ6" s="634">
        <v>98466</v>
      </c>
      <c r="DR6" s="626"/>
      <c r="DS6" s="626"/>
      <c r="DT6" s="626"/>
      <c r="DU6" s="626"/>
      <c r="DV6" s="626"/>
      <c r="DW6" s="626"/>
      <c r="DX6" s="626"/>
      <c r="DY6" s="626"/>
      <c r="DZ6" s="626"/>
      <c r="EA6" s="626"/>
      <c r="EB6" s="626"/>
      <c r="EC6" s="635"/>
    </row>
    <row r="7" spans="2:143" ht="11.25" customHeight="1">
      <c r="B7" s="622" t="s">
        <v>219</v>
      </c>
      <c r="C7" s="623"/>
      <c r="D7" s="623"/>
      <c r="E7" s="623"/>
      <c r="F7" s="623"/>
      <c r="G7" s="623"/>
      <c r="H7" s="623"/>
      <c r="I7" s="623"/>
      <c r="J7" s="623"/>
      <c r="K7" s="623"/>
      <c r="L7" s="623"/>
      <c r="M7" s="623"/>
      <c r="N7" s="623"/>
      <c r="O7" s="623"/>
      <c r="P7" s="623"/>
      <c r="Q7" s="624"/>
      <c r="R7" s="625">
        <v>1995</v>
      </c>
      <c r="S7" s="626"/>
      <c r="T7" s="626"/>
      <c r="U7" s="626"/>
      <c r="V7" s="626"/>
      <c r="W7" s="626"/>
      <c r="X7" s="626"/>
      <c r="Y7" s="627"/>
      <c r="Z7" s="628">
        <v>0</v>
      </c>
      <c r="AA7" s="628"/>
      <c r="AB7" s="628"/>
      <c r="AC7" s="628"/>
      <c r="AD7" s="629">
        <v>1995</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650578</v>
      </c>
      <c r="BH7" s="626"/>
      <c r="BI7" s="626"/>
      <c r="BJ7" s="626"/>
      <c r="BK7" s="626"/>
      <c r="BL7" s="626"/>
      <c r="BM7" s="626"/>
      <c r="BN7" s="627"/>
      <c r="BO7" s="628">
        <v>32.1</v>
      </c>
      <c r="BP7" s="628"/>
      <c r="BQ7" s="628"/>
      <c r="BR7" s="628"/>
      <c r="BS7" s="629">
        <v>19290</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2088585</v>
      </c>
      <c r="CS7" s="626"/>
      <c r="CT7" s="626"/>
      <c r="CU7" s="626"/>
      <c r="CV7" s="626"/>
      <c r="CW7" s="626"/>
      <c r="CX7" s="626"/>
      <c r="CY7" s="627"/>
      <c r="CZ7" s="628">
        <v>17.600000000000001</v>
      </c>
      <c r="DA7" s="628"/>
      <c r="DB7" s="628"/>
      <c r="DC7" s="628"/>
      <c r="DD7" s="634">
        <v>356750</v>
      </c>
      <c r="DE7" s="626"/>
      <c r="DF7" s="626"/>
      <c r="DG7" s="626"/>
      <c r="DH7" s="626"/>
      <c r="DI7" s="626"/>
      <c r="DJ7" s="626"/>
      <c r="DK7" s="626"/>
      <c r="DL7" s="626"/>
      <c r="DM7" s="626"/>
      <c r="DN7" s="626"/>
      <c r="DO7" s="626"/>
      <c r="DP7" s="627"/>
      <c r="DQ7" s="634">
        <v>1567708</v>
      </c>
      <c r="DR7" s="626"/>
      <c r="DS7" s="626"/>
      <c r="DT7" s="626"/>
      <c r="DU7" s="626"/>
      <c r="DV7" s="626"/>
      <c r="DW7" s="626"/>
      <c r="DX7" s="626"/>
      <c r="DY7" s="626"/>
      <c r="DZ7" s="626"/>
      <c r="EA7" s="626"/>
      <c r="EB7" s="626"/>
      <c r="EC7" s="635"/>
    </row>
    <row r="8" spans="2:143" ht="11.25" customHeight="1">
      <c r="B8" s="622" t="s">
        <v>222</v>
      </c>
      <c r="C8" s="623"/>
      <c r="D8" s="623"/>
      <c r="E8" s="623"/>
      <c r="F8" s="623"/>
      <c r="G8" s="623"/>
      <c r="H8" s="623"/>
      <c r="I8" s="623"/>
      <c r="J8" s="623"/>
      <c r="K8" s="623"/>
      <c r="L8" s="623"/>
      <c r="M8" s="623"/>
      <c r="N8" s="623"/>
      <c r="O8" s="623"/>
      <c r="P8" s="623"/>
      <c r="Q8" s="624"/>
      <c r="R8" s="625">
        <v>7138</v>
      </c>
      <c r="S8" s="626"/>
      <c r="T8" s="626"/>
      <c r="U8" s="626"/>
      <c r="V8" s="626"/>
      <c r="W8" s="626"/>
      <c r="X8" s="626"/>
      <c r="Y8" s="627"/>
      <c r="Z8" s="628">
        <v>0.1</v>
      </c>
      <c r="AA8" s="628"/>
      <c r="AB8" s="628"/>
      <c r="AC8" s="628"/>
      <c r="AD8" s="629">
        <v>7138</v>
      </c>
      <c r="AE8" s="629"/>
      <c r="AF8" s="629"/>
      <c r="AG8" s="629"/>
      <c r="AH8" s="629"/>
      <c r="AI8" s="629"/>
      <c r="AJ8" s="629"/>
      <c r="AK8" s="629"/>
      <c r="AL8" s="630">
        <v>0.1</v>
      </c>
      <c r="AM8" s="631"/>
      <c r="AN8" s="631"/>
      <c r="AO8" s="632"/>
      <c r="AP8" s="622" t="s">
        <v>223</v>
      </c>
      <c r="AQ8" s="623"/>
      <c r="AR8" s="623"/>
      <c r="AS8" s="623"/>
      <c r="AT8" s="623"/>
      <c r="AU8" s="623"/>
      <c r="AV8" s="623"/>
      <c r="AW8" s="623"/>
      <c r="AX8" s="623"/>
      <c r="AY8" s="623"/>
      <c r="AZ8" s="623"/>
      <c r="BA8" s="623"/>
      <c r="BB8" s="623"/>
      <c r="BC8" s="623"/>
      <c r="BD8" s="623"/>
      <c r="BE8" s="623"/>
      <c r="BF8" s="624"/>
      <c r="BG8" s="625">
        <v>20130</v>
      </c>
      <c r="BH8" s="626"/>
      <c r="BI8" s="626"/>
      <c r="BJ8" s="626"/>
      <c r="BK8" s="626"/>
      <c r="BL8" s="626"/>
      <c r="BM8" s="626"/>
      <c r="BN8" s="627"/>
      <c r="BO8" s="628">
        <v>1</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2908487</v>
      </c>
      <c r="CS8" s="626"/>
      <c r="CT8" s="626"/>
      <c r="CU8" s="626"/>
      <c r="CV8" s="626"/>
      <c r="CW8" s="626"/>
      <c r="CX8" s="626"/>
      <c r="CY8" s="627"/>
      <c r="CZ8" s="628">
        <v>24.5</v>
      </c>
      <c r="DA8" s="628"/>
      <c r="DB8" s="628"/>
      <c r="DC8" s="628"/>
      <c r="DD8" s="634">
        <v>626177</v>
      </c>
      <c r="DE8" s="626"/>
      <c r="DF8" s="626"/>
      <c r="DG8" s="626"/>
      <c r="DH8" s="626"/>
      <c r="DI8" s="626"/>
      <c r="DJ8" s="626"/>
      <c r="DK8" s="626"/>
      <c r="DL8" s="626"/>
      <c r="DM8" s="626"/>
      <c r="DN8" s="626"/>
      <c r="DO8" s="626"/>
      <c r="DP8" s="627"/>
      <c r="DQ8" s="634">
        <v>1393769</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4692</v>
      </c>
      <c r="S9" s="626"/>
      <c r="T9" s="626"/>
      <c r="U9" s="626"/>
      <c r="V9" s="626"/>
      <c r="W9" s="626"/>
      <c r="X9" s="626"/>
      <c r="Y9" s="627"/>
      <c r="Z9" s="628">
        <v>0</v>
      </c>
      <c r="AA9" s="628"/>
      <c r="AB9" s="628"/>
      <c r="AC9" s="628"/>
      <c r="AD9" s="629">
        <v>4692</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497256</v>
      </c>
      <c r="BH9" s="626"/>
      <c r="BI9" s="626"/>
      <c r="BJ9" s="626"/>
      <c r="BK9" s="626"/>
      <c r="BL9" s="626"/>
      <c r="BM9" s="626"/>
      <c r="BN9" s="627"/>
      <c r="BO9" s="628">
        <v>24.5</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748897</v>
      </c>
      <c r="CS9" s="626"/>
      <c r="CT9" s="626"/>
      <c r="CU9" s="626"/>
      <c r="CV9" s="626"/>
      <c r="CW9" s="626"/>
      <c r="CX9" s="626"/>
      <c r="CY9" s="627"/>
      <c r="CZ9" s="628">
        <v>6.3</v>
      </c>
      <c r="DA9" s="628"/>
      <c r="DB9" s="628"/>
      <c r="DC9" s="628"/>
      <c r="DD9" s="634">
        <v>12522</v>
      </c>
      <c r="DE9" s="626"/>
      <c r="DF9" s="626"/>
      <c r="DG9" s="626"/>
      <c r="DH9" s="626"/>
      <c r="DI9" s="626"/>
      <c r="DJ9" s="626"/>
      <c r="DK9" s="626"/>
      <c r="DL9" s="626"/>
      <c r="DM9" s="626"/>
      <c r="DN9" s="626"/>
      <c r="DO9" s="626"/>
      <c r="DP9" s="627"/>
      <c r="DQ9" s="634">
        <v>731427</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231216</v>
      </c>
      <c r="S10" s="626"/>
      <c r="T10" s="626"/>
      <c r="U10" s="626"/>
      <c r="V10" s="626"/>
      <c r="W10" s="626"/>
      <c r="X10" s="626"/>
      <c r="Y10" s="627"/>
      <c r="Z10" s="628">
        <v>1.8</v>
      </c>
      <c r="AA10" s="628"/>
      <c r="AB10" s="628"/>
      <c r="AC10" s="628"/>
      <c r="AD10" s="629">
        <v>231216</v>
      </c>
      <c r="AE10" s="629"/>
      <c r="AF10" s="629"/>
      <c r="AG10" s="629"/>
      <c r="AH10" s="629"/>
      <c r="AI10" s="629"/>
      <c r="AJ10" s="629"/>
      <c r="AK10" s="629"/>
      <c r="AL10" s="630">
        <v>3.4</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35906</v>
      </c>
      <c r="BH10" s="626"/>
      <c r="BI10" s="626"/>
      <c r="BJ10" s="626"/>
      <c r="BK10" s="626"/>
      <c r="BL10" s="626"/>
      <c r="BM10" s="626"/>
      <c r="BN10" s="627"/>
      <c r="BO10" s="628">
        <v>1.8</v>
      </c>
      <c r="BP10" s="628"/>
      <c r="BQ10" s="628"/>
      <c r="BR10" s="628"/>
      <c r="BS10" s="634" t="s">
        <v>113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11500</v>
      </c>
      <c r="CS10" s="626"/>
      <c r="CT10" s="626"/>
      <c r="CU10" s="626"/>
      <c r="CV10" s="626"/>
      <c r="CW10" s="626"/>
      <c r="CX10" s="626"/>
      <c r="CY10" s="627"/>
      <c r="CZ10" s="628">
        <v>0.1</v>
      </c>
      <c r="DA10" s="628"/>
      <c r="DB10" s="628"/>
      <c r="DC10" s="628"/>
      <c r="DD10" s="634" t="s">
        <v>113</v>
      </c>
      <c r="DE10" s="626"/>
      <c r="DF10" s="626"/>
      <c r="DG10" s="626"/>
      <c r="DH10" s="626"/>
      <c r="DI10" s="626"/>
      <c r="DJ10" s="626"/>
      <c r="DK10" s="626"/>
      <c r="DL10" s="626"/>
      <c r="DM10" s="626"/>
      <c r="DN10" s="626"/>
      <c r="DO10" s="626"/>
      <c r="DP10" s="627"/>
      <c r="DQ10" s="634" t="s">
        <v>113</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v>6614</v>
      </c>
      <c r="S11" s="626"/>
      <c r="T11" s="626"/>
      <c r="U11" s="626"/>
      <c r="V11" s="626"/>
      <c r="W11" s="626"/>
      <c r="X11" s="626"/>
      <c r="Y11" s="627"/>
      <c r="Z11" s="628">
        <v>0.1</v>
      </c>
      <c r="AA11" s="628"/>
      <c r="AB11" s="628"/>
      <c r="AC11" s="628"/>
      <c r="AD11" s="629">
        <v>6614</v>
      </c>
      <c r="AE11" s="629"/>
      <c r="AF11" s="629"/>
      <c r="AG11" s="629"/>
      <c r="AH11" s="629"/>
      <c r="AI11" s="629"/>
      <c r="AJ11" s="629"/>
      <c r="AK11" s="629"/>
      <c r="AL11" s="630">
        <v>0.1</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97286</v>
      </c>
      <c r="BH11" s="626"/>
      <c r="BI11" s="626"/>
      <c r="BJ11" s="626"/>
      <c r="BK11" s="626"/>
      <c r="BL11" s="626"/>
      <c r="BM11" s="626"/>
      <c r="BN11" s="627"/>
      <c r="BO11" s="628">
        <v>4.8</v>
      </c>
      <c r="BP11" s="628"/>
      <c r="BQ11" s="628"/>
      <c r="BR11" s="628"/>
      <c r="BS11" s="634">
        <v>19290</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1337279</v>
      </c>
      <c r="CS11" s="626"/>
      <c r="CT11" s="626"/>
      <c r="CU11" s="626"/>
      <c r="CV11" s="626"/>
      <c r="CW11" s="626"/>
      <c r="CX11" s="626"/>
      <c r="CY11" s="627"/>
      <c r="CZ11" s="628">
        <v>11.2</v>
      </c>
      <c r="DA11" s="628"/>
      <c r="DB11" s="628"/>
      <c r="DC11" s="628"/>
      <c r="DD11" s="634">
        <v>436947</v>
      </c>
      <c r="DE11" s="626"/>
      <c r="DF11" s="626"/>
      <c r="DG11" s="626"/>
      <c r="DH11" s="626"/>
      <c r="DI11" s="626"/>
      <c r="DJ11" s="626"/>
      <c r="DK11" s="626"/>
      <c r="DL11" s="626"/>
      <c r="DM11" s="626"/>
      <c r="DN11" s="626"/>
      <c r="DO11" s="626"/>
      <c r="DP11" s="627"/>
      <c r="DQ11" s="634">
        <v>818435</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1244738</v>
      </c>
      <c r="BH12" s="626"/>
      <c r="BI12" s="626"/>
      <c r="BJ12" s="626"/>
      <c r="BK12" s="626"/>
      <c r="BL12" s="626"/>
      <c r="BM12" s="626"/>
      <c r="BN12" s="627"/>
      <c r="BO12" s="628">
        <v>61.3</v>
      </c>
      <c r="BP12" s="628"/>
      <c r="BQ12" s="628"/>
      <c r="BR12" s="628"/>
      <c r="BS12" s="634" t="s">
        <v>113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415760</v>
      </c>
      <c r="CS12" s="626"/>
      <c r="CT12" s="626"/>
      <c r="CU12" s="626"/>
      <c r="CV12" s="626"/>
      <c r="CW12" s="626"/>
      <c r="CX12" s="626"/>
      <c r="CY12" s="627"/>
      <c r="CZ12" s="628">
        <v>3.5</v>
      </c>
      <c r="DA12" s="628"/>
      <c r="DB12" s="628"/>
      <c r="DC12" s="628"/>
      <c r="DD12" s="634">
        <v>104226</v>
      </c>
      <c r="DE12" s="626"/>
      <c r="DF12" s="626"/>
      <c r="DG12" s="626"/>
      <c r="DH12" s="626"/>
      <c r="DI12" s="626"/>
      <c r="DJ12" s="626"/>
      <c r="DK12" s="626"/>
      <c r="DL12" s="626"/>
      <c r="DM12" s="626"/>
      <c r="DN12" s="626"/>
      <c r="DO12" s="626"/>
      <c r="DP12" s="627"/>
      <c r="DQ12" s="634">
        <v>364277</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23251</v>
      </c>
      <c r="S13" s="626"/>
      <c r="T13" s="626"/>
      <c r="U13" s="626"/>
      <c r="V13" s="626"/>
      <c r="W13" s="626"/>
      <c r="X13" s="626"/>
      <c r="Y13" s="627"/>
      <c r="Z13" s="628">
        <v>0.2</v>
      </c>
      <c r="AA13" s="628"/>
      <c r="AB13" s="628"/>
      <c r="AC13" s="628"/>
      <c r="AD13" s="629">
        <v>23251</v>
      </c>
      <c r="AE13" s="629"/>
      <c r="AF13" s="629"/>
      <c r="AG13" s="629"/>
      <c r="AH13" s="629"/>
      <c r="AI13" s="629"/>
      <c r="AJ13" s="629"/>
      <c r="AK13" s="629"/>
      <c r="AL13" s="630">
        <v>0.3</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945313</v>
      </c>
      <c r="BH13" s="626"/>
      <c r="BI13" s="626"/>
      <c r="BJ13" s="626"/>
      <c r="BK13" s="626"/>
      <c r="BL13" s="626"/>
      <c r="BM13" s="626"/>
      <c r="BN13" s="627"/>
      <c r="BO13" s="628">
        <v>46.6</v>
      </c>
      <c r="BP13" s="628"/>
      <c r="BQ13" s="628"/>
      <c r="BR13" s="628"/>
      <c r="BS13" s="634" t="s">
        <v>113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1207096</v>
      </c>
      <c r="CS13" s="626"/>
      <c r="CT13" s="626"/>
      <c r="CU13" s="626"/>
      <c r="CV13" s="626"/>
      <c r="CW13" s="626"/>
      <c r="CX13" s="626"/>
      <c r="CY13" s="627"/>
      <c r="CZ13" s="628">
        <v>10.199999999999999</v>
      </c>
      <c r="DA13" s="628"/>
      <c r="DB13" s="628"/>
      <c r="DC13" s="628"/>
      <c r="DD13" s="634">
        <v>555942</v>
      </c>
      <c r="DE13" s="626"/>
      <c r="DF13" s="626"/>
      <c r="DG13" s="626"/>
      <c r="DH13" s="626"/>
      <c r="DI13" s="626"/>
      <c r="DJ13" s="626"/>
      <c r="DK13" s="626"/>
      <c r="DL13" s="626"/>
      <c r="DM13" s="626"/>
      <c r="DN13" s="626"/>
      <c r="DO13" s="626"/>
      <c r="DP13" s="627"/>
      <c r="DQ13" s="634">
        <v>796103</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52171</v>
      </c>
      <c r="BH14" s="626"/>
      <c r="BI14" s="626"/>
      <c r="BJ14" s="626"/>
      <c r="BK14" s="626"/>
      <c r="BL14" s="626"/>
      <c r="BM14" s="626"/>
      <c r="BN14" s="627"/>
      <c r="BO14" s="628">
        <v>2.6</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253242</v>
      </c>
      <c r="CS14" s="626"/>
      <c r="CT14" s="626"/>
      <c r="CU14" s="626"/>
      <c r="CV14" s="626"/>
      <c r="CW14" s="626"/>
      <c r="CX14" s="626"/>
      <c r="CY14" s="627"/>
      <c r="CZ14" s="628">
        <v>2.1</v>
      </c>
      <c r="DA14" s="628"/>
      <c r="DB14" s="628"/>
      <c r="DC14" s="628"/>
      <c r="DD14" s="634">
        <v>6541</v>
      </c>
      <c r="DE14" s="626"/>
      <c r="DF14" s="626"/>
      <c r="DG14" s="626"/>
      <c r="DH14" s="626"/>
      <c r="DI14" s="626"/>
      <c r="DJ14" s="626"/>
      <c r="DK14" s="626"/>
      <c r="DL14" s="626"/>
      <c r="DM14" s="626"/>
      <c r="DN14" s="626"/>
      <c r="DO14" s="626"/>
      <c r="DP14" s="627"/>
      <c r="DQ14" s="634">
        <v>245982</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5354</v>
      </c>
      <c r="S15" s="626"/>
      <c r="T15" s="626"/>
      <c r="U15" s="626"/>
      <c r="V15" s="626"/>
      <c r="W15" s="626"/>
      <c r="X15" s="626"/>
      <c r="Y15" s="627"/>
      <c r="Z15" s="628">
        <v>0</v>
      </c>
      <c r="AA15" s="628"/>
      <c r="AB15" s="628"/>
      <c r="AC15" s="628"/>
      <c r="AD15" s="629">
        <v>5354</v>
      </c>
      <c r="AE15" s="629"/>
      <c r="AF15" s="629"/>
      <c r="AG15" s="629"/>
      <c r="AH15" s="629"/>
      <c r="AI15" s="629"/>
      <c r="AJ15" s="629"/>
      <c r="AK15" s="629"/>
      <c r="AL15" s="630">
        <v>0.1</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79453</v>
      </c>
      <c r="BH15" s="626"/>
      <c r="BI15" s="626"/>
      <c r="BJ15" s="626"/>
      <c r="BK15" s="626"/>
      <c r="BL15" s="626"/>
      <c r="BM15" s="626"/>
      <c r="BN15" s="627"/>
      <c r="BO15" s="628">
        <v>3.9</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1346843</v>
      </c>
      <c r="CS15" s="626"/>
      <c r="CT15" s="626"/>
      <c r="CU15" s="626"/>
      <c r="CV15" s="626"/>
      <c r="CW15" s="626"/>
      <c r="CX15" s="626"/>
      <c r="CY15" s="627"/>
      <c r="CZ15" s="628">
        <v>11.3</v>
      </c>
      <c r="DA15" s="628"/>
      <c r="DB15" s="628"/>
      <c r="DC15" s="628"/>
      <c r="DD15" s="634">
        <v>469992</v>
      </c>
      <c r="DE15" s="626"/>
      <c r="DF15" s="626"/>
      <c r="DG15" s="626"/>
      <c r="DH15" s="626"/>
      <c r="DI15" s="626"/>
      <c r="DJ15" s="626"/>
      <c r="DK15" s="626"/>
      <c r="DL15" s="626"/>
      <c r="DM15" s="626"/>
      <c r="DN15" s="626"/>
      <c r="DO15" s="626"/>
      <c r="DP15" s="627"/>
      <c r="DQ15" s="634">
        <v>1219394</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4708923</v>
      </c>
      <c r="S16" s="626"/>
      <c r="T16" s="626"/>
      <c r="U16" s="626"/>
      <c r="V16" s="626"/>
      <c r="W16" s="626"/>
      <c r="X16" s="626"/>
      <c r="Y16" s="627"/>
      <c r="Z16" s="628">
        <v>37.1</v>
      </c>
      <c r="AA16" s="628"/>
      <c r="AB16" s="628"/>
      <c r="AC16" s="628"/>
      <c r="AD16" s="629">
        <v>4303129</v>
      </c>
      <c r="AE16" s="629"/>
      <c r="AF16" s="629"/>
      <c r="AG16" s="629"/>
      <c r="AH16" s="629"/>
      <c r="AI16" s="629"/>
      <c r="AJ16" s="629"/>
      <c r="AK16" s="629"/>
      <c r="AL16" s="630">
        <v>63.8</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16848</v>
      </c>
      <c r="CS16" s="626"/>
      <c r="CT16" s="626"/>
      <c r="CU16" s="626"/>
      <c r="CV16" s="626"/>
      <c r="CW16" s="626"/>
      <c r="CX16" s="626"/>
      <c r="CY16" s="627"/>
      <c r="CZ16" s="628">
        <v>0.1</v>
      </c>
      <c r="DA16" s="628"/>
      <c r="DB16" s="628"/>
      <c r="DC16" s="628"/>
      <c r="DD16" s="634" t="s">
        <v>113</v>
      </c>
      <c r="DE16" s="626"/>
      <c r="DF16" s="626"/>
      <c r="DG16" s="626"/>
      <c r="DH16" s="626"/>
      <c r="DI16" s="626"/>
      <c r="DJ16" s="626"/>
      <c r="DK16" s="626"/>
      <c r="DL16" s="626"/>
      <c r="DM16" s="626"/>
      <c r="DN16" s="626"/>
      <c r="DO16" s="626"/>
      <c r="DP16" s="627"/>
      <c r="DQ16" s="634">
        <v>16815</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4303129</v>
      </c>
      <c r="S17" s="626"/>
      <c r="T17" s="626"/>
      <c r="U17" s="626"/>
      <c r="V17" s="626"/>
      <c r="W17" s="626"/>
      <c r="X17" s="626"/>
      <c r="Y17" s="627"/>
      <c r="Z17" s="628">
        <v>33.9</v>
      </c>
      <c r="AA17" s="628"/>
      <c r="AB17" s="628"/>
      <c r="AC17" s="628"/>
      <c r="AD17" s="629">
        <v>4303129</v>
      </c>
      <c r="AE17" s="629"/>
      <c r="AF17" s="629"/>
      <c r="AG17" s="629"/>
      <c r="AH17" s="629"/>
      <c r="AI17" s="629"/>
      <c r="AJ17" s="629"/>
      <c r="AK17" s="629"/>
      <c r="AL17" s="630">
        <v>63.8</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1459470</v>
      </c>
      <c r="CS17" s="626"/>
      <c r="CT17" s="626"/>
      <c r="CU17" s="626"/>
      <c r="CV17" s="626"/>
      <c r="CW17" s="626"/>
      <c r="CX17" s="626"/>
      <c r="CY17" s="627"/>
      <c r="CZ17" s="628">
        <v>12.3</v>
      </c>
      <c r="DA17" s="628"/>
      <c r="DB17" s="628"/>
      <c r="DC17" s="628"/>
      <c r="DD17" s="634" t="s">
        <v>113</v>
      </c>
      <c r="DE17" s="626"/>
      <c r="DF17" s="626"/>
      <c r="DG17" s="626"/>
      <c r="DH17" s="626"/>
      <c r="DI17" s="626"/>
      <c r="DJ17" s="626"/>
      <c r="DK17" s="626"/>
      <c r="DL17" s="626"/>
      <c r="DM17" s="626"/>
      <c r="DN17" s="626"/>
      <c r="DO17" s="626"/>
      <c r="DP17" s="627"/>
      <c r="DQ17" s="634">
        <v>1354159</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405794</v>
      </c>
      <c r="S18" s="626"/>
      <c r="T18" s="626"/>
      <c r="U18" s="626"/>
      <c r="V18" s="626"/>
      <c r="W18" s="626"/>
      <c r="X18" s="626"/>
      <c r="Y18" s="627"/>
      <c r="Z18" s="628">
        <v>3.2</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2306</v>
      </c>
      <c r="BH19" s="626"/>
      <c r="BI19" s="626"/>
      <c r="BJ19" s="626"/>
      <c r="BK19" s="626"/>
      <c r="BL19" s="626"/>
      <c r="BM19" s="626"/>
      <c r="BN19" s="627"/>
      <c r="BO19" s="628">
        <v>0.1</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7130577</v>
      </c>
      <c r="S20" s="626"/>
      <c r="T20" s="626"/>
      <c r="U20" s="626"/>
      <c r="V20" s="626"/>
      <c r="W20" s="626"/>
      <c r="X20" s="626"/>
      <c r="Y20" s="627"/>
      <c r="Z20" s="628">
        <v>56.2</v>
      </c>
      <c r="AA20" s="628"/>
      <c r="AB20" s="628"/>
      <c r="AC20" s="628"/>
      <c r="AD20" s="629">
        <v>6724783</v>
      </c>
      <c r="AE20" s="629"/>
      <c r="AF20" s="629"/>
      <c r="AG20" s="629"/>
      <c r="AH20" s="629"/>
      <c r="AI20" s="629"/>
      <c r="AJ20" s="629"/>
      <c r="AK20" s="629"/>
      <c r="AL20" s="630">
        <v>99.7</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2306</v>
      </c>
      <c r="BH20" s="626"/>
      <c r="BI20" s="626"/>
      <c r="BJ20" s="626"/>
      <c r="BK20" s="626"/>
      <c r="BL20" s="626"/>
      <c r="BM20" s="626"/>
      <c r="BN20" s="627"/>
      <c r="BO20" s="628">
        <v>0.1</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11892473</v>
      </c>
      <c r="CS20" s="626"/>
      <c r="CT20" s="626"/>
      <c r="CU20" s="626"/>
      <c r="CV20" s="626"/>
      <c r="CW20" s="626"/>
      <c r="CX20" s="626"/>
      <c r="CY20" s="627"/>
      <c r="CZ20" s="628">
        <v>100</v>
      </c>
      <c r="DA20" s="628"/>
      <c r="DB20" s="628"/>
      <c r="DC20" s="628"/>
      <c r="DD20" s="634">
        <v>2569097</v>
      </c>
      <c r="DE20" s="626"/>
      <c r="DF20" s="626"/>
      <c r="DG20" s="626"/>
      <c r="DH20" s="626"/>
      <c r="DI20" s="626"/>
      <c r="DJ20" s="626"/>
      <c r="DK20" s="626"/>
      <c r="DL20" s="626"/>
      <c r="DM20" s="626"/>
      <c r="DN20" s="626"/>
      <c r="DO20" s="626"/>
      <c r="DP20" s="627"/>
      <c r="DQ20" s="634">
        <v>8606535</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1822</v>
      </c>
      <c r="S21" s="626"/>
      <c r="T21" s="626"/>
      <c r="U21" s="626"/>
      <c r="V21" s="626"/>
      <c r="W21" s="626"/>
      <c r="X21" s="626"/>
      <c r="Y21" s="627"/>
      <c r="Z21" s="628">
        <v>0</v>
      </c>
      <c r="AA21" s="628"/>
      <c r="AB21" s="628"/>
      <c r="AC21" s="628"/>
      <c r="AD21" s="629">
        <v>1822</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2306</v>
      </c>
      <c r="BH21" s="626"/>
      <c r="BI21" s="626"/>
      <c r="BJ21" s="626"/>
      <c r="BK21" s="626"/>
      <c r="BL21" s="626"/>
      <c r="BM21" s="626"/>
      <c r="BN21" s="627"/>
      <c r="BO21" s="628">
        <v>0.1</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169591</v>
      </c>
      <c r="S22" s="626"/>
      <c r="T22" s="626"/>
      <c r="U22" s="626"/>
      <c r="V22" s="626"/>
      <c r="W22" s="626"/>
      <c r="X22" s="626"/>
      <c r="Y22" s="627"/>
      <c r="Z22" s="628">
        <v>1.3</v>
      </c>
      <c r="AA22" s="628"/>
      <c r="AB22" s="628"/>
      <c r="AC22" s="628"/>
      <c r="AD22" s="629" t="s">
        <v>113</v>
      </c>
      <c r="AE22" s="629"/>
      <c r="AF22" s="629"/>
      <c r="AG22" s="629"/>
      <c r="AH22" s="629"/>
      <c r="AI22" s="629"/>
      <c r="AJ22" s="629"/>
      <c r="AK22" s="629"/>
      <c r="AL22" s="630" t="s">
        <v>113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145462</v>
      </c>
      <c r="S23" s="626"/>
      <c r="T23" s="626"/>
      <c r="U23" s="626"/>
      <c r="V23" s="626"/>
      <c r="W23" s="626"/>
      <c r="X23" s="626"/>
      <c r="Y23" s="627"/>
      <c r="Z23" s="628">
        <v>1.1000000000000001</v>
      </c>
      <c r="AA23" s="628"/>
      <c r="AB23" s="628"/>
      <c r="AC23" s="628"/>
      <c r="AD23" s="629">
        <v>2052</v>
      </c>
      <c r="AE23" s="629"/>
      <c r="AF23" s="629"/>
      <c r="AG23" s="629"/>
      <c r="AH23" s="629"/>
      <c r="AI23" s="629"/>
      <c r="AJ23" s="629"/>
      <c r="AK23" s="629"/>
      <c r="AL23" s="630">
        <v>0</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8799</v>
      </c>
      <c r="S24" s="626"/>
      <c r="T24" s="626"/>
      <c r="U24" s="626"/>
      <c r="V24" s="626"/>
      <c r="W24" s="626"/>
      <c r="X24" s="626"/>
      <c r="Y24" s="627"/>
      <c r="Z24" s="628">
        <v>0.1</v>
      </c>
      <c r="AA24" s="628"/>
      <c r="AB24" s="628"/>
      <c r="AC24" s="628"/>
      <c r="AD24" s="629" t="s">
        <v>113</v>
      </c>
      <c r="AE24" s="629"/>
      <c r="AF24" s="629"/>
      <c r="AG24" s="629"/>
      <c r="AH24" s="629"/>
      <c r="AI24" s="629"/>
      <c r="AJ24" s="629"/>
      <c r="AK24" s="629"/>
      <c r="AL24" s="630" t="s">
        <v>113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3576569</v>
      </c>
      <c r="CS24" s="615"/>
      <c r="CT24" s="615"/>
      <c r="CU24" s="615"/>
      <c r="CV24" s="615"/>
      <c r="CW24" s="615"/>
      <c r="CX24" s="615"/>
      <c r="CY24" s="616"/>
      <c r="CZ24" s="652">
        <v>30.1</v>
      </c>
      <c r="DA24" s="653"/>
      <c r="DB24" s="653"/>
      <c r="DC24" s="654"/>
      <c r="DD24" s="651">
        <v>2897795</v>
      </c>
      <c r="DE24" s="615"/>
      <c r="DF24" s="615"/>
      <c r="DG24" s="615"/>
      <c r="DH24" s="615"/>
      <c r="DI24" s="615"/>
      <c r="DJ24" s="615"/>
      <c r="DK24" s="616"/>
      <c r="DL24" s="651">
        <v>2889364</v>
      </c>
      <c r="DM24" s="615"/>
      <c r="DN24" s="615"/>
      <c r="DO24" s="615"/>
      <c r="DP24" s="615"/>
      <c r="DQ24" s="615"/>
      <c r="DR24" s="615"/>
      <c r="DS24" s="615"/>
      <c r="DT24" s="615"/>
      <c r="DU24" s="615"/>
      <c r="DV24" s="616"/>
      <c r="DW24" s="619">
        <v>40.799999999999997</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1044181</v>
      </c>
      <c r="S25" s="626"/>
      <c r="T25" s="626"/>
      <c r="U25" s="626"/>
      <c r="V25" s="626"/>
      <c r="W25" s="626"/>
      <c r="X25" s="626"/>
      <c r="Y25" s="627"/>
      <c r="Z25" s="628">
        <v>8.1999999999999993</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1448608</v>
      </c>
      <c r="CS25" s="657"/>
      <c r="CT25" s="657"/>
      <c r="CU25" s="657"/>
      <c r="CV25" s="657"/>
      <c r="CW25" s="657"/>
      <c r="CX25" s="657"/>
      <c r="CY25" s="658"/>
      <c r="CZ25" s="659">
        <v>12.2</v>
      </c>
      <c r="DA25" s="660"/>
      <c r="DB25" s="660"/>
      <c r="DC25" s="661"/>
      <c r="DD25" s="634">
        <v>1386111</v>
      </c>
      <c r="DE25" s="657"/>
      <c r="DF25" s="657"/>
      <c r="DG25" s="657"/>
      <c r="DH25" s="657"/>
      <c r="DI25" s="657"/>
      <c r="DJ25" s="657"/>
      <c r="DK25" s="658"/>
      <c r="DL25" s="634">
        <v>1377830</v>
      </c>
      <c r="DM25" s="657"/>
      <c r="DN25" s="657"/>
      <c r="DO25" s="657"/>
      <c r="DP25" s="657"/>
      <c r="DQ25" s="657"/>
      <c r="DR25" s="657"/>
      <c r="DS25" s="657"/>
      <c r="DT25" s="657"/>
      <c r="DU25" s="657"/>
      <c r="DV25" s="658"/>
      <c r="DW25" s="630">
        <v>19.5</v>
      </c>
      <c r="DX25" s="655"/>
      <c r="DY25" s="655"/>
      <c r="DZ25" s="655"/>
      <c r="EA25" s="655"/>
      <c r="EB25" s="655"/>
      <c r="EC25" s="656"/>
    </row>
    <row r="26" spans="2:133" ht="11.25" customHeight="1">
      <c r="B26" s="662" t="s">
        <v>279</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934624</v>
      </c>
      <c r="CS26" s="626"/>
      <c r="CT26" s="626"/>
      <c r="CU26" s="626"/>
      <c r="CV26" s="626"/>
      <c r="CW26" s="626"/>
      <c r="CX26" s="626"/>
      <c r="CY26" s="627"/>
      <c r="CZ26" s="659">
        <v>7.9</v>
      </c>
      <c r="DA26" s="660"/>
      <c r="DB26" s="660"/>
      <c r="DC26" s="661"/>
      <c r="DD26" s="634">
        <v>880862</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5"/>
      <c r="DY26" s="655"/>
      <c r="DZ26" s="655"/>
      <c r="EA26" s="655"/>
      <c r="EB26" s="655"/>
      <c r="EC26" s="656"/>
    </row>
    <row r="27" spans="2:133" ht="11.25" customHeight="1">
      <c r="B27" s="622" t="s">
        <v>282</v>
      </c>
      <c r="C27" s="623"/>
      <c r="D27" s="623"/>
      <c r="E27" s="623"/>
      <c r="F27" s="623"/>
      <c r="G27" s="623"/>
      <c r="H27" s="623"/>
      <c r="I27" s="623"/>
      <c r="J27" s="623"/>
      <c r="K27" s="623"/>
      <c r="L27" s="623"/>
      <c r="M27" s="623"/>
      <c r="N27" s="623"/>
      <c r="O27" s="623"/>
      <c r="P27" s="623"/>
      <c r="Q27" s="624"/>
      <c r="R27" s="625">
        <v>1025561</v>
      </c>
      <c r="S27" s="626"/>
      <c r="T27" s="626"/>
      <c r="U27" s="626"/>
      <c r="V27" s="626"/>
      <c r="W27" s="626"/>
      <c r="X27" s="626"/>
      <c r="Y27" s="627"/>
      <c r="Z27" s="628">
        <v>8.1</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2029246</v>
      </c>
      <c r="BH27" s="626"/>
      <c r="BI27" s="626"/>
      <c r="BJ27" s="626"/>
      <c r="BK27" s="626"/>
      <c r="BL27" s="626"/>
      <c r="BM27" s="626"/>
      <c r="BN27" s="627"/>
      <c r="BO27" s="628">
        <v>100</v>
      </c>
      <c r="BP27" s="628"/>
      <c r="BQ27" s="628"/>
      <c r="BR27" s="628"/>
      <c r="BS27" s="634">
        <v>19290</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668491</v>
      </c>
      <c r="CS27" s="657"/>
      <c r="CT27" s="657"/>
      <c r="CU27" s="657"/>
      <c r="CV27" s="657"/>
      <c r="CW27" s="657"/>
      <c r="CX27" s="657"/>
      <c r="CY27" s="658"/>
      <c r="CZ27" s="659">
        <v>5.6</v>
      </c>
      <c r="DA27" s="660"/>
      <c r="DB27" s="660"/>
      <c r="DC27" s="661"/>
      <c r="DD27" s="634">
        <v>157525</v>
      </c>
      <c r="DE27" s="657"/>
      <c r="DF27" s="657"/>
      <c r="DG27" s="657"/>
      <c r="DH27" s="657"/>
      <c r="DI27" s="657"/>
      <c r="DJ27" s="657"/>
      <c r="DK27" s="658"/>
      <c r="DL27" s="634">
        <v>157375</v>
      </c>
      <c r="DM27" s="657"/>
      <c r="DN27" s="657"/>
      <c r="DO27" s="657"/>
      <c r="DP27" s="657"/>
      <c r="DQ27" s="657"/>
      <c r="DR27" s="657"/>
      <c r="DS27" s="657"/>
      <c r="DT27" s="657"/>
      <c r="DU27" s="657"/>
      <c r="DV27" s="658"/>
      <c r="DW27" s="630">
        <v>2.2000000000000002</v>
      </c>
      <c r="DX27" s="655"/>
      <c r="DY27" s="655"/>
      <c r="DZ27" s="655"/>
      <c r="EA27" s="655"/>
      <c r="EB27" s="655"/>
      <c r="EC27" s="656"/>
    </row>
    <row r="28" spans="2:133" ht="11.25" customHeight="1">
      <c r="B28" s="622" t="s">
        <v>285</v>
      </c>
      <c r="C28" s="623"/>
      <c r="D28" s="623"/>
      <c r="E28" s="623"/>
      <c r="F28" s="623"/>
      <c r="G28" s="623"/>
      <c r="H28" s="623"/>
      <c r="I28" s="623"/>
      <c r="J28" s="623"/>
      <c r="K28" s="623"/>
      <c r="L28" s="623"/>
      <c r="M28" s="623"/>
      <c r="N28" s="623"/>
      <c r="O28" s="623"/>
      <c r="P28" s="623"/>
      <c r="Q28" s="624"/>
      <c r="R28" s="625">
        <v>253177</v>
      </c>
      <c r="S28" s="626"/>
      <c r="T28" s="626"/>
      <c r="U28" s="626"/>
      <c r="V28" s="626"/>
      <c r="W28" s="626"/>
      <c r="X28" s="626"/>
      <c r="Y28" s="627"/>
      <c r="Z28" s="628">
        <v>2</v>
      </c>
      <c r="AA28" s="628"/>
      <c r="AB28" s="628"/>
      <c r="AC28" s="628"/>
      <c r="AD28" s="629">
        <v>17128</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1459470</v>
      </c>
      <c r="CS28" s="626"/>
      <c r="CT28" s="626"/>
      <c r="CU28" s="626"/>
      <c r="CV28" s="626"/>
      <c r="CW28" s="626"/>
      <c r="CX28" s="626"/>
      <c r="CY28" s="627"/>
      <c r="CZ28" s="659">
        <v>12.3</v>
      </c>
      <c r="DA28" s="660"/>
      <c r="DB28" s="660"/>
      <c r="DC28" s="661"/>
      <c r="DD28" s="634">
        <v>1354159</v>
      </c>
      <c r="DE28" s="626"/>
      <c r="DF28" s="626"/>
      <c r="DG28" s="626"/>
      <c r="DH28" s="626"/>
      <c r="DI28" s="626"/>
      <c r="DJ28" s="626"/>
      <c r="DK28" s="627"/>
      <c r="DL28" s="634">
        <v>1354159</v>
      </c>
      <c r="DM28" s="626"/>
      <c r="DN28" s="626"/>
      <c r="DO28" s="626"/>
      <c r="DP28" s="626"/>
      <c r="DQ28" s="626"/>
      <c r="DR28" s="626"/>
      <c r="DS28" s="626"/>
      <c r="DT28" s="626"/>
      <c r="DU28" s="626"/>
      <c r="DV28" s="627"/>
      <c r="DW28" s="630">
        <v>19.100000000000001</v>
      </c>
      <c r="DX28" s="655"/>
      <c r="DY28" s="655"/>
      <c r="DZ28" s="655"/>
      <c r="EA28" s="655"/>
      <c r="EB28" s="655"/>
      <c r="EC28" s="656"/>
    </row>
    <row r="29" spans="2:133" ht="11.25" customHeight="1">
      <c r="B29" s="622" t="s">
        <v>287</v>
      </c>
      <c r="C29" s="623"/>
      <c r="D29" s="623"/>
      <c r="E29" s="623"/>
      <c r="F29" s="623"/>
      <c r="G29" s="623"/>
      <c r="H29" s="623"/>
      <c r="I29" s="623"/>
      <c r="J29" s="623"/>
      <c r="K29" s="623"/>
      <c r="L29" s="623"/>
      <c r="M29" s="623"/>
      <c r="N29" s="623"/>
      <c r="O29" s="623"/>
      <c r="P29" s="623"/>
      <c r="Q29" s="624"/>
      <c r="R29" s="625">
        <v>25859</v>
      </c>
      <c r="S29" s="626"/>
      <c r="T29" s="626"/>
      <c r="U29" s="626"/>
      <c r="V29" s="626"/>
      <c r="W29" s="626"/>
      <c r="X29" s="626"/>
      <c r="Y29" s="627"/>
      <c r="Z29" s="628">
        <v>0.2</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1459470</v>
      </c>
      <c r="CS29" s="657"/>
      <c r="CT29" s="657"/>
      <c r="CU29" s="657"/>
      <c r="CV29" s="657"/>
      <c r="CW29" s="657"/>
      <c r="CX29" s="657"/>
      <c r="CY29" s="658"/>
      <c r="CZ29" s="659">
        <v>12.3</v>
      </c>
      <c r="DA29" s="660"/>
      <c r="DB29" s="660"/>
      <c r="DC29" s="661"/>
      <c r="DD29" s="634">
        <v>1354159</v>
      </c>
      <c r="DE29" s="657"/>
      <c r="DF29" s="657"/>
      <c r="DG29" s="657"/>
      <c r="DH29" s="657"/>
      <c r="DI29" s="657"/>
      <c r="DJ29" s="657"/>
      <c r="DK29" s="658"/>
      <c r="DL29" s="634">
        <v>1354159</v>
      </c>
      <c r="DM29" s="657"/>
      <c r="DN29" s="657"/>
      <c r="DO29" s="657"/>
      <c r="DP29" s="657"/>
      <c r="DQ29" s="657"/>
      <c r="DR29" s="657"/>
      <c r="DS29" s="657"/>
      <c r="DT29" s="657"/>
      <c r="DU29" s="657"/>
      <c r="DV29" s="658"/>
      <c r="DW29" s="630">
        <v>19.100000000000001</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661665</v>
      </c>
      <c r="S30" s="626"/>
      <c r="T30" s="626"/>
      <c r="U30" s="626"/>
      <c r="V30" s="626"/>
      <c r="W30" s="626"/>
      <c r="X30" s="626"/>
      <c r="Y30" s="627"/>
      <c r="Z30" s="628">
        <v>5.2</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99.1</v>
      </c>
      <c r="BH30" s="684"/>
      <c r="BI30" s="684"/>
      <c r="BJ30" s="684"/>
      <c r="BK30" s="684"/>
      <c r="BL30" s="684"/>
      <c r="BM30" s="620">
        <v>96.1</v>
      </c>
      <c r="BN30" s="684"/>
      <c r="BO30" s="684"/>
      <c r="BP30" s="684"/>
      <c r="BQ30" s="685"/>
      <c r="BR30" s="683">
        <v>99.2</v>
      </c>
      <c r="BS30" s="684"/>
      <c r="BT30" s="684"/>
      <c r="BU30" s="684"/>
      <c r="BV30" s="684"/>
      <c r="BW30" s="684"/>
      <c r="BX30" s="620">
        <v>96</v>
      </c>
      <c r="BY30" s="684"/>
      <c r="BZ30" s="684"/>
      <c r="CA30" s="684"/>
      <c r="CB30" s="685"/>
      <c r="CD30" s="688"/>
      <c r="CE30" s="689"/>
      <c r="CF30" s="639" t="s">
        <v>294</v>
      </c>
      <c r="CG30" s="640"/>
      <c r="CH30" s="640"/>
      <c r="CI30" s="640"/>
      <c r="CJ30" s="640"/>
      <c r="CK30" s="640"/>
      <c r="CL30" s="640"/>
      <c r="CM30" s="640"/>
      <c r="CN30" s="640"/>
      <c r="CO30" s="640"/>
      <c r="CP30" s="640"/>
      <c r="CQ30" s="641"/>
      <c r="CR30" s="625">
        <v>1344391</v>
      </c>
      <c r="CS30" s="626"/>
      <c r="CT30" s="626"/>
      <c r="CU30" s="626"/>
      <c r="CV30" s="626"/>
      <c r="CW30" s="626"/>
      <c r="CX30" s="626"/>
      <c r="CY30" s="627"/>
      <c r="CZ30" s="659">
        <v>11.3</v>
      </c>
      <c r="DA30" s="660"/>
      <c r="DB30" s="660"/>
      <c r="DC30" s="661"/>
      <c r="DD30" s="634">
        <v>1248157</v>
      </c>
      <c r="DE30" s="626"/>
      <c r="DF30" s="626"/>
      <c r="DG30" s="626"/>
      <c r="DH30" s="626"/>
      <c r="DI30" s="626"/>
      <c r="DJ30" s="626"/>
      <c r="DK30" s="627"/>
      <c r="DL30" s="634">
        <v>1248157</v>
      </c>
      <c r="DM30" s="626"/>
      <c r="DN30" s="626"/>
      <c r="DO30" s="626"/>
      <c r="DP30" s="626"/>
      <c r="DQ30" s="626"/>
      <c r="DR30" s="626"/>
      <c r="DS30" s="626"/>
      <c r="DT30" s="626"/>
      <c r="DU30" s="626"/>
      <c r="DV30" s="627"/>
      <c r="DW30" s="630">
        <v>17.600000000000001</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667478</v>
      </c>
      <c r="S31" s="626"/>
      <c r="T31" s="626"/>
      <c r="U31" s="626"/>
      <c r="V31" s="626"/>
      <c r="W31" s="626"/>
      <c r="X31" s="626"/>
      <c r="Y31" s="627"/>
      <c r="Z31" s="628">
        <v>5.3</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98.9</v>
      </c>
      <c r="BH31" s="657"/>
      <c r="BI31" s="657"/>
      <c r="BJ31" s="657"/>
      <c r="BK31" s="657"/>
      <c r="BL31" s="657"/>
      <c r="BM31" s="631">
        <v>96.9</v>
      </c>
      <c r="BN31" s="681"/>
      <c r="BO31" s="681"/>
      <c r="BP31" s="681"/>
      <c r="BQ31" s="682"/>
      <c r="BR31" s="680">
        <v>99.3</v>
      </c>
      <c r="BS31" s="657"/>
      <c r="BT31" s="657"/>
      <c r="BU31" s="657"/>
      <c r="BV31" s="657"/>
      <c r="BW31" s="657"/>
      <c r="BX31" s="631">
        <v>97.6</v>
      </c>
      <c r="BY31" s="681"/>
      <c r="BZ31" s="681"/>
      <c r="CA31" s="681"/>
      <c r="CB31" s="682"/>
      <c r="CD31" s="688"/>
      <c r="CE31" s="689"/>
      <c r="CF31" s="639" t="s">
        <v>298</v>
      </c>
      <c r="CG31" s="640"/>
      <c r="CH31" s="640"/>
      <c r="CI31" s="640"/>
      <c r="CJ31" s="640"/>
      <c r="CK31" s="640"/>
      <c r="CL31" s="640"/>
      <c r="CM31" s="640"/>
      <c r="CN31" s="640"/>
      <c r="CO31" s="640"/>
      <c r="CP31" s="640"/>
      <c r="CQ31" s="641"/>
      <c r="CR31" s="625">
        <v>115079</v>
      </c>
      <c r="CS31" s="657"/>
      <c r="CT31" s="657"/>
      <c r="CU31" s="657"/>
      <c r="CV31" s="657"/>
      <c r="CW31" s="657"/>
      <c r="CX31" s="657"/>
      <c r="CY31" s="658"/>
      <c r="CZ31" s="659">
        <v>1</v>
      </c>
      <c r="DA31" s="660"/>
      <c r="DB31" s="660"/>
      <c r="DC31" s="661"/>
      <c r="DD31" s="634">
        <v>106002</v>
      </c>
      <c r="DE31" s="657"/>
      <c r="DF31" s="657"/>
      <c r="DG31" s="657"/>
      <c r="DH31" s="657"/>
      <c r="DI31" s="657"/>
      <c r="DJ31" s="657"/>
      <c r="DK31" s="658"/>
      <c r="DL31" s="634">
        <v>106002</v>
      </c>
      <c r="DM31" s="657"/>
      <c r="DN31" s="657"/>
      <c r="DO31" s="657"/>
      <c r="DP31" s="657"/>
      <c r="DQ31" s="657"/>
      <c r="DR31" s="657"/>
      <c r="DS31" s="657"/>
      <c r="DT31" s="657"/>
      <c r="DU31" s="657"/>
      <c r="DV31" s="658"/>
      <c r="DW31" s="630">
        <v>1.5</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299204</v>
      </c>
      <c r="S32" s="626"/>
      <c r="T32" s="626"/>
      <c r="U32" s="626"/>
      <c r="V32" s="626"/>
      <c r="W32" s="626"/>
      <c r="X32" s="626"/>
      <c r="Y32" s="627"/>
      <c r="Z32" s="628">
        <v>2.4</v>
      </c>
      <c r="AA32" s="628"/>
      <c r="AB32" s="628"/>
      <c r="AC32" s="628"/>
      <c r="AD32" s="629">
        <v>1481</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99.1</v>
      </c>
      <c r="BH32" s="693"/>
      <c r="BI32" s="693"/>
      <c r="BJ32" s="693"/>
      <c r="BK32" s="693"/>
      <c r="BL32" s="693"/>
      <c r="BM32" s="694">
        <v>94.4</v>
      </c>
      <c r="BN32" s="693"/>
      <c r="BO32" s="693"/>
      <c r="BP32" s="693"/>
      <c r="BQ32" s="695"/>
      <c r="BR32" s="692">
        <v>98.7</v>
      </c>
      <c r="BS32" s="693"/>
      <c r="BT32" s="693"/>
      <c r="BU32" s="693"/>
      <c r="BV32" s="693"/>
      <c r="BW32" s="693"/>
      <c r="BX32" s="694">
        <v>93.6</v>
      </c>
      <c r="BY32" s="693"/>
      <c r="BZ32" s="693"/>
      <c r="CA32" s="693"/>
      <c r="CB32" s="695"/>
      <c r="CD32" s="690"/>
      <c r="CE32" s="691"/>
      <c r="CF32" s="639" t="s">
        <v>301</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1253877</v>
      </c>
      <c r="S33" s="626"/>
      <c r="T33" s="626"/>
      <c r="U33" s="626"/>
      <c r="V33" s="626"/>
      <c r="W33" s="626"/>
      <c r="X33" s="626"/>
      <c r="Y33" s="627"/>
      <c r="Z33" s="628">
        <v>9.9</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5729959</v>
      </c>
      <c r="CS33" s="657"/>
      <c r="CT33" s="657"/>
      <c r="CU33" s="657"/>
      <c r="CV33" s="657"/>
      <c r="CW33" s="657"/>
      <c r="CX33" s="657"/>
      <c r="CY33" s="658"/>
      <c r="CZ33" s="659">
        <v>48.2</v>
      </c>
      <c r="DA33" s="660"/>
      <c r="DB33" s="660"/>
      <c r="DC33" s="661"/>
      <c r="DD33" s="634">
        <v>4346717</v>
      </c>
      <c r="DE33" s="657"/>
      <c r="DF33" s="657"/>
      <c r="DG33" s="657"/>
      <c r="DH33" s="657"/>
      <c r="DI33" s="657"/>
      <c r="DJ33" s="657"/>
      <c r="DK33" s="658"/>
      <c r="DL33" s="634">
        <v>3028026</v>
      </c>
      <c r="DM33" s="657"/>
      <c r="DN33" s="657"/>
      <c r="DO33" s="657"/>
      <c r="DP33" s="657"/>
      <c r="DQ33" s="657"/>
      <c r="DR33" s="657"/>
      <c r="DS33" s="657"/>
      <c r="DT33" s="657"/>
      <c r="DU33" s="657"/>
      <c r="DV33" s="658"/>
      <c r="DW33" s="630">
        <v>42.8</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2181357</v>
      </c>
      <c r="CS34" s="626"/>
      <c r="CT34" s="626"/>
      <c r="CU34" s="626"/>
      <c r="CV34" s="626"/>
      <c r="CW34" s="626"/>
      <c r="CX34" s="626"/>
      <c r="CY34" s="627"/>
      <c r="CZ34" s="659">
        <v>18.3</v>
      </c>
      <c r="DA34" s="660"/>
      <c r="DB34" s="660"/>
      <c r="DC34" s="661"/>
      <c r="DD34" s="634">
        <v>1547351</v>
      </c>
      <c r="DE34" s="626"/>
      <c r="DF34" s="626"/>
      <c r="DG34" s="626"/>
      <c r="DH34" s="626"/>
      <c r="DI34" s="626"/>
      <c r="DJ34" s="626"/>
      <c r="DK34" s="627"/>
      <c r="DL34" s="634">
        <v>1355931</v>
      </c>
      <c r="DM34" s="626"/>
      <c r="DN34" s="626"/>
      <c r="DO34" s="626"/>
      <c r="DP34" s="626"/>
      <c r="DQ34" s="626"/>
      <c r="DR34" s="626"/>
      <c r="DS34" s="626"/>
      <c r="DT34" s="626"/>
      <c r="DU34" s="626"/>
      <c r="DV34" s="627"/>
      <c r="DW34" s="630">
        <v>19.2</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v>329477</v>
      </c>
      <c r="S35" s="626"/>
      <c r="T35" s="626"/>
      <c r="U35" s="626"/>
      <c r="V35" s="626"/>
      <c r="W35" s="626"/>
      <c r="X35" s="626"/>
      <c r="Y35" s="627"/>
      <c r="Z35" s="628">
        <v>2.6</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1757226</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76113</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285505</v>
      </c>
      <c r="CS35" s="657"/>
      <c r="CT35" s="657"/>
      <c r="CU35" s="657"/>
      <c r="CV35" s="657"/>
      <c r="CW35" s="657"/>
      <c r="CX35" s="657"/>
      <c r="CY35" s="658"/>
      <c r="CZ35" s="659">
        <v>2.4</v>
      </c>
      <c r="DA35" s="660"/>
      <c r="DB35" s="660"/>
      <c r="DC35" s="661"/>
      <c r="DD35" s="634">
        <v>128154</v>
      </c>
      <c r="DE35" s="657"/>
      <c r="DF35" s="657"/>
      <c r="DG35" s="657"/>
      <c r="DH35" s="657"/>
      <c r="DI35" s="657"/>
      <c r="DJ35" s="657"/>
      <c r="DK35" s="658"/>
      <c r="DL35" s="634">
        <v>128154</v>
      </c>
      <c r="DM35" s="657"/>
      <c r="DN35" s="657"/>
      <c r="DO35" s="657"/>
      <c r="DP35" s="657"/>
      <c r="DQ35" s="657"/>
      <c r="DR35" s="657"/>
      <c r="DS35" s="657"/>
      <c r="DT35" s="657"/>
      <c r="DU35" s="657"/>
      <c r="DV35" s="658"/>
      <c r="DW35" s="630">
        <v>1.8</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12687253</v>
      </c>
      <c r="S36" s="698"/>
      <c r="T36" s="698"/>
      <c r="U36" s="698"/>
      <c r="V36" s="698"/>
      <c r="W36" s="698"/>
      <c r="X36" s="698"/>
      <c r="Y36" s="699"/>
      <c r="Z36" s="700">
        <v>100</v>
      </c>
      <c r="AA36" s="700"/>
      <c r="AB36" s="700"/>
      <c r="AC36" s="700"/>
      <c r="AD36" s="701">
        <v>6747266</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630034</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51322</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1033980</v>
      </c>
      <c r="CS36" s="626"/>
      <c r="CT36" s="626"/>
      <c r="CU36" s="626"/>
      <c r="CV36" s="626"/>
      <c r="CW36" s="626"/>
      <c r="CX36" s="626"/>
      <c r="CY36" s="627"/>
      <c r="CZ36" s="659">
        <v>8.6999999999999993</v>
      </c>
      <c r="DA36" s="660"/>
      <c r="DB36" s="660"/>
      <c r="DC36" s="661"/>
      <c r="DD36" s="634">
        <v>732465</v>
      </c>
      <c r="DE36" s="626"/>
      <c r="DF36" s="626"/>
      <c r="DG36" s="626"/>
      <c r="DH36" s="626"/>
      <c r="DI36" s="626"/>
      <c r="DJ36" s="626"/>
      <c r="DK36" s="627"/>
      <c r="DL36" s="634">
        <v>499202</v>
      </c>
      <c r="DM36" s="626"/>
      <c r="DN36" s="626"/>
      <c r="DO36" s="626"/>
      <c r="DP36" s="626"/>
      <c r="DQ36" s="626"/>
      <c r="DR36" s="626"/>
      <c r="DS36" s="626"/>
      <c r="DT36" s="626"/>
      <c r="DU36" s="626"/>
      <c r="DV36" s="627"/>
      <c r="DW36" s="630">
        <v>7.1</v>
      </c>
      <c r="DX36" s="655"/>
      <c r="DY36" s="655"/>
      <c r="DZ36" s="655"/>
      <c r="EA36" s="655"/>
      <c r="EB36" s="655"/>
      <c r="EC36" s="656"/>
    </row>
    <row r="37" spans="2:133" ht="11.25" customHeight="1">
      <c r="AQ37" s="704" t="s">
        <v>316</v>
      </c>
      <c r="AR37" s="705"/>
      <c r="AS37" s="705"/>
      <c r="AT37" s="705"/>
      <c r="AU37" s="705"/>
      <c r="AV37" s="705"/>
      <c r="AW37" s="705"/>
      <c r="AX37" s="705"/>
      <c r="AY37" s="706"/>
      <c r="AZ37" s="625">
        <v>243483</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1891</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319324</v>
      </c>
      <c r="CS37" s="657"/>
      <c r="CT37" s="657"/>
      <c r="CU37" s="657"/>
      <c r="CV37" s="657"/>
      <c r="CW37" s="657"/>
      <c r="CX37" s="657"/>
      <c r="CY37" s="658"/>
      <c r="CZ37" s="659">
        <v>2.7</v>
      </c>
      <c r="DA37" s="660"/>
      <c r="DB37" s="660"/>
      <c r="DC37" s="661"/>
      <c r="DD37" s="634">
        <v>319324</v>
      </c>
      <c r="DE37" s="657"/>
      <c r="DF37" s="657"/>
      <c r="DG37" s="657"/>
      <c r="DH37" s="657"/>
      <c r="DI37" s="657"/>
      <c r="DJ37" s="657"/>
      <c r="DK37" s="658"/>
      <c r="DL37" s="634">
        <v>313071</v>
      </c>
      <c r="DM37" s="657"/>
      <c r="DN37" s="657"/>
      <c r="DO37" s="657"/>
      <c r="DP37" s="657"/>
      <c r="DQ37" s="657"/>
      <c r="DR37" s="657"/>
      <c r="DS37" s="657"/>
      <c r="DT37" s="657"/>
      <c r="DU37" s="657"/>
      <c r="DV37" s="658"/>
      <c r="DW37" s="630">
        <v>4.4000000000000004</v>
      </c>
      <c r="DX37" s="655"/>
      <c r="DY37" s="655"/>
      <c r="DZ37" s="655"/>
      <c r="EA37" s="655"/>
      <c r="EB37" s="655"/>
      <c r="EC37" s="656"/>
    </row>
    <row r="38" spans="2:133" ht="11.25" customHeight="1">
      <c r="AQ38" s="704" t="s">
        <v>319</v>
      </c>
      <c r="AR38" s="705"/>
      <c r="AS38" s="705"/>
      <c r="AT38" s="705"/>
      <c r="AU38" s="705"/>
      <c r="AV38" s="705"/>
      <c r="AW38" s="705"/>
      <c r="AX38" s="705"/>
      <c r="AY38" s="706"/>
      <c r="AZ38" s="625">
        <v>60154</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2971</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1701227</v>
      </c>
      <c r="CS38" s="626"/>
      <c r="CT38" s="626"/>
      <c r="CU38" s="626"/>
      <c r="CV38" s="626"/>
      <c r="CW38" s="626"/>
      <c r="CX38" s="626"/>
      <c r="CY38" s="627"/>
      <c r="CZ38" s="659">
        <v>14.3</v>
      </c>
      <c r="DA38" s="660"/>
      <c r="DB38" s="660"/>
      <c r="DC38" s="661"/>
      <c r="DD38" s="634">
        <v>1596225</v>
      </c>
      <c r="DE38" s="626"/>
      <c r="DF38" s="626"/>
      <c r="DG38" s="626"/>
      <c r="DH38" s="626"/>
      <c r="DI38" s="626"/>
      <c r="DJ38" s="626"/>
      <c r="DK38" s="627"/>
      <c r="DL38" s="634">
        <v>1044739</v>
      </c>
      <c r="DM38" s="626"/>
      <c r="DN38" s="626"/>
      <c r="DO38" s="626"/>
      <c r="DP38" s="626"/>
      <c r="DQ38" s="626"/>
      <c r="DR38" s="626"/>
      <c r="DS38" s="626"/>
      <c r="DT38" s="626"/>
      <c r="DU38" s="626"/>
      <c r="DV38" s="627"/>
      <c r="DW38" s="630">
        <v>14.8</v>
      </c>
      <c r="DX38" s="655"/>
      <c r="DY38" s="655"/>
      <c r="DZ38" s="655"/>
      <c r="EA38" s="655"/>
      <c r="EB38" s="655"/>
      <c r="EC38" s="656"/>
    </row>
    <row r="39" spans="2:133" ht="11.25" customHeight="1">
      <c r="AQ39" s="704" t="s">
        <v>322</v>
      </c>
      <c r="AR39" s="705"/>
      <c r="AS39" s="705"/>
      <c r="AT39" s="705"/>
      <c r="AU39" s="705"/>
      <c r="AV39" s="705"/>
      <c r="AW39" s="705"/>
      <c r="AX39" s="705"/>
      <c r="AY39" s="706"/>
      <c r="AZ39" s="625">
        <v>50000</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80</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499184</v>
      </c>
      <c r="CS39" s="657"/>
      <c r="CT39" s="657"/>
      <c r="CU39" s="657"/>
      <c r="CV39" s="657"/>
      <c r="CW39" s="657"/>
      <c r="CX39" s="657"/>
      <c r="CY39" s="658"/>
      <c r="CZ39" s="659">
        <v>4.2</v>
      </c>
      <c r="DA39" s="660"/>
      <c r="DB39" s="660"/>
      <c r="DC39" s="661"/>
      <c r="DD39" s="634">
        <v>330142</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206088</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117</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28706</v>
      </c>
      <c r="CS40" s="626"/>
      <c r="CT40" s="626"/>
      <c r="CU40" s="626"/>
      <c r="CV40" s="626"/>
      <c r="CW40" s="626"/>
      <c r="CX40" s="626"/>
      <c r="CY40" s="627"/>
      <c r="CZ40" s="659">
        <v>0.2</v>
      </c>
      <c r="DA40" s="660"/>
      <c r="DB40" s="660"/>
      <c r="DC40" s="661"/>
      <c r="DD40" s="634">
        <v>12380</v>
      </c>
      <c r="DE40" s="626"/>
      <c r="DF40" s="626"/>
      <c r="DG40" s="626"/>
      <c r="DH40" s="626"/>
      <c r="DI40" s="626"/>
      <c r="DJ40" s="626"/>
      <c r="DK40" s="627"/>
      <c r="DL40" s="634" t="s">
        <v>326</v>
      </c>
      <c r="DM40" s="626"/>
      <c r="DN40" s="626"/>
      <c r="DO40" s="626"/>
      <c r="DP40" s="626"/>
      <c r="DQ40" s="626"/>
      <c r="DR40" s="626"/>
      <c r="DS40" s="626"/>
      <c r="DT40" s="626"/>
      <c r="DU40" s="626"/>
      <c r="DV40" s="627"/>
      <c r="DW40" s="630" t="s">
        <v>326</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567467</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379</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2585945</v>
      </c>
      <c r="CS42" s="626"/>
      <c r="CT42" s="626"/>
      <c r="CU42" s="626"/>
      <c r="CV42" s="626"/>
      <c r="CW42" s="626"/>
      <c r="CX42" s="626"/>
      <c r="CY42" s="627"/>
      <c r="CZ42" s="659">
        <v>21.7</v>
      </c>
      <c r="DA42" s="708"/>
      <c r="DB42" s="708"/>
      <c r="DC42" s="709"/>
      <c r="DD42" s="634">
        <v>1362023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33849</v>
      </c>
      <c r="CS43" s="657"/>
      <c r="CT43" s="657"/>
      <c r="CU43" s="657"/>
      <c r="CV43" s="657"/>
      <c r="CW43" s="657"/>
      <c r="CX43" s="657"/>
      <c r="CY43" s="658"/>
      <c r="CZ43" s="659">
        <v>0.3</v>
      </c>
      <c r="DA43" s="660"/>
      <c r="DB43" s="660"/>
      <c r="DC43" s="661"/>
      <c r="DD43" s="634">
        <v>32623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2569097</v>
      </c>
      <c r="CS44" s="626"/>
      <c r="CT44" s="626"/>
      <c r="CU44" s="626"/>
      <c r="CV44" s="626"/>
      <c r="CW44" s="626"/>
      <c r="CX44" s="626"/>
      <c r="CY44" s="627"/>
      <c r="CZ44" s="659">
        <v>21.6</v>
      </c>
      <c r="DA44" s="708"/>
      <c r="DB44" s="708"/>
      <c r="DC44" s="709"/>
      <c r="DD44" s="634">
        <v>1345208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210633</v>
      </c>
      <c r="CS45" s="657"/>
      <c r="CT45" s="657"/>
      <c r="CU45" s="657"/>
      <c r="CV45" s="657"/>
      <c r="CW45" s="657"/>
      <c r="CX45" s="657"/>
      <c r="CY45" s="658"/>
      <c r="CZ45" s="659">
        <v>1.8</v>
      </c>
      <c r="DA45" s="660"/>
      <c r="DB45" s="660"/>
      <c r="DC45" s="661"/>
      <c r="DD45" s="634">
        <v>15105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2322185</v>
      </c>
      <c r="CS46" s="626"/>
      <c r="CT46" s="626"/>
      <c r="CU46" s="626"/>
      <c r="CV46" s="626"/>
      <c r="CW46" s="626"/>
      <c r="CX46" s="626"/>
      <c r="CY46" s="627"/>
      <c r="CZ46" s="659">
        <v>19.5</v>
      </c>
      <c r="DA46" s="708"/>
      <c r="DB46" s="708"/>
      <c r="DC46" s="709"/>
      <c r="DD46" s="634">
        <v>1295324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v>16848</v>
      </c>
      <c r="CS47" s="657"/>
      <c r="CT47" s="657"/>
      <c r="CU47" s="657"/>
      <c r="CV47" s="657"/>
      <c r="CW47" s="657"/>
      <c r="CX47" s="657"/>
      <c r="CY47" s="658"/>
      <c r="CZ47" s="659">
        <v>0.1</v>
      </c>
      <c r="DA47" s="660"/>
      <c r="DB47" s="660"/>
      <c r="DC47" s="661"/>
      <c r="DD47" s="634">
        <v>16815</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11892473</v>
      </c>
      <c r="CS49" s="693"/>
      <c r="CT49" s="693"/>
      <c r="CU49" s="693"/>
      <c r="CV49" s="693"/>
      <c r="CW49" s="693"/>
      <c r="CX49" s="693"/>
      <c r="CY49" s="720"/>
      <c r="CZ49" s="721">
        <v>100</v>
      </c>
      <c r="DA49" s="722"/>
      <c r="DB49" s="722"/>
      <c r="DC49" s="723"/>
      <c r="DD49" s="724">
        <v>8606535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K9" sqref="AK9:AO9"/>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12679</v>
      </c>
      <c r="R7" s="755"/>
      <c r="S7" s="755"/>
      <c r="T7" s="755"/>
      <c r="U7" s="755"/>
      <c r="V7" s="755">
        <v>11885</v>
      </c>
      <c r="W7" s="755"/>
      <c r="X7" s="755"/>
      <c r="Y7" s="755"/>
      <c r="Z7" s="755"/>
      <c r="AA7" s="755">
        <v>794</v>
      </c>
      <c r="AB7" s="755"/>
      <c r="AC7" s="755"/>
      <c r="AD7" s="755"/>
      <c r="AE7" s="756"/>
      <c r="AF7" s="757">
        <v>700</v>
      </c>
      <c r="AG7" s="758"/>
      <c r="AH7" s="758"/>
      <c r="AI7" s="758"/>
      <c r="AJ7" s="759"/>
      <c r="AK7" s="794">
        <v>658</v>
      </c>
      <c r="AL7" s="795"/>
      <c r="AM7" s="795"/>
      <c r="AN7" s="795"/>
      <c r="AO7" s="795"/>
      <c r="AP7" s="795">
        <v>15516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564</v>
      </c>
      <c r="BT7" s="799"/>
      <c r="BU7" s="799"/>
      <c r="BV7" s="799"/>
      <c r="BW7" s="799"/>
      <c r="BX7" s="799"/>
      <c r="BY7" s="799"/>
      <c r="BZ7" s="799"/>
      <c r="CA7" s="799"/>
      <c r="CB7" s="799"/>
      <c r="CC7" s="799"/>
      <c r="CD7" s="799"/>
      <c r="CE7" s="799"/>
      <c r="CF7" s="799"/>
      <c r="CG7" s="800"/>
      <c r="CH7" s="791">
        <v>5</v>
      </c>
      <c r="CI7" s="792"/>
      <c r="CJ7" s="792"/>
      <c r="CK7" s="792"/>
      <c r="CL7" s="793"/>
      <c r="CM7" s="791">
        <v>409</v>
      </c>
      <c r="CN7" s="792"/>
      <c r="CO7" s="792"/>
      <c r="CP7" s="792"/>
      <c r="CQ7" s="793"/>
      <c r="CR7" s="791">
        <v>143</v>
      </c>
      <c r="CS7" s="792"/>
      <c r="CT7" s="792"/>
      <c r="CU7" s="792"/>
      <c r="CV7" s="793"/>
      <c r="CW7" s="791">
        <v>10</v>
      </c>
      <c r="CX7" s="792"/>
      <c r="CY7" s="792"/>
      <c r="CZ7" s="792"/>
      <c r="DA7" s="793"/>
      <c r="DB7" s="791" t="s">
        <v>571</v>
      </c>
      <c r="DC7" s="792"/>
      <c r="DD7" s="792"/>
      <c r="DE7" s="792"/>
      <c r="DF7" s="793"/>
      <c r="DG7" s="791" t="s">
        <v>571</v>
      </c>
      <c r="DH7" s="792"/>
      <c r="DI7" s="792"/>
      <c r="DJ7" s="792"/>
      <c r="DK7" s="793"/>
      <c r="DL7" s="791" t="s">
        <v>500</v>
      </c>
      <c r="DM7" s="792"/>
      <c r="DN7" s="792"/>
      <c r="DO7" s="792"/>
      <c r="DP7" s="793"/>
      <c r="DQ7" s="791" t="s">
        <v>500</v>
      </c>
      <c r="DR7" s="792"/>
      <c r="DS7" s="792"/>
      <c r="DT7" s="792"/>
      <c r="DU7" s="793"/>
      <c r="DV7" s="772"/>
      <c r="DW7" s="773"/>
      <c r="DX7" s="773"/>
      <c r="DY7" s="773"/>
      <c r="DZ7" s="774"/>
      <c r="EA7" s="207"/>
    </row>
    <row r="8" spans="1:131" s="208" customFormat="1" ht="26.25" customHeight="1">
      <c r="A8" s="214">
        <v>2</v>
      </c>
      <c r="B8" s="775" t="s">
        <v>368</v>
      </c>
      <c r="C8" s="776"/>
      <c r="D8" s="776"/>
      <c r="E8" s="776"/>
      <c r="F8" s="776"/>
      <c r="G8" s="776"/>
      <c r="H8" s="776"/>
      <c r="I8" s="776"/>
      <c r="J8" s="776"/>
      <c r="K8" s="776"/>
      <c r="L8" s="776"/>
      <c r="M8" s="776"/>
      <c r="N8" s="776"/>
      <c r="O8" s="776"/>
      <c r="P8" s="777"/>
      <c r="Q8" s="778">
        <v>3</v>
      </c>
      <c r="R8" s="779"/>
      <c r="S8" s="779"/>
      <c r="T8" s="779"/>
      <c r="U8" s="779"/>
      <c r="V8" s="779">
        <v>5</v>
      </c>
      <c r="W8" s="779"/>
      <c r="X8" s="779"/>
      <c r="Y8" s="779"/>
      <c r="Z8" s="779"/>
      <c r="AA8" s="779">
        <v>-2</v>
      </c>
      <c r="AB8" s="779"/>
      <c r="AC8" s="779"/>
      <c r="AD8" s="779"/>
      <c r="AE8" s="780"/>
      <c r="AF8" s="781">
        <v>-2</v>
      </c>
      <c r="AG8" s="782"/>
      <c r="AH8" s="782"/>
      <c r="AI8" s="782"/>
      <c r="AJ8" s="783"/>
      <c r="AK8" s="784">
        <v>2</v>
      </c>
      <c r="AL8" s="785"/>
      <c r="AM8" s="785"/>
      <c r="AN8" s="785"/>
      <c r="AO8" s="785"/>
      <c r="AP8" s="785">
        <v>16</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565</v>
      </c>
      <c r="BT8" s="789"/>
      <c r="BU8" s="789"/>
      <c r="BV8" s="789"/>
      <c r="BW8" s="789"/>
      <c r="BX8" s="789"/>
      <c r="BY8" s="789"/>
      <c r="BZ8" s="789"/>
      <c r="CA8" s="789"/>
      <c r="CB8" s="789"/>
      <c r="CC8" s="789"/>
      <c r="CD8" s="789"/>
      <c r="CE8" s="789"/>
      <c r="CF8" s="789"/>
      <c r="CG8" s="790"/>
      <c r="CH8" s="801">
        <v>1</v>
      </c>
      <c r="CI8" s="802"/>
      <c r="CJ8" s="802"/>
      <c r="CK8" s="802"/>
      <c r="CL8" s="803"/>
      <c r="CM8" s="801">
        <v>30</v>
      </c>
      <c r="CN8" s="802"/>
      <c r="CO8" s="802"/>
      <c r="CP8" s="802"/>
      <c r="CQ8" s="803"/>
      <c r="CR8" s="801">
        <v>1</v>
      </c>
      <c r="CS8" s="802"/>
      <c r="CT8" s="802"/>
      <c r="CU8" s="802"/>
      <c r="CV8" s="803"/>
      <c r="CW8" s="801">
        <v>3</v>
      </c>
      <c r="CX8" s="802"/>
      <c r="CY8" s="802"/>
      <c r="CZ8" s="802"/>
      <c r="DA8" s="803"/>
      <c r="DB8" s="801" t="s">
        <v>571</v>
      </c>
      <c r="DC8" s="802"/>
      <c r="DD8" s="802"/>
      <c r="DE8" s="802"/>
      <c r="DF8" s="803"/>
      <c r="DG8" s="801" t="s">
        <v>572</v>
      </c>
      <c r="DH8" s="802"/>
      <c r="DI8" s="802"/>
      <c r="DJ8" s="802"/>
      <c r="DK8" s="803"/>
      <c r="DL8" s="801" t="s">
        <v>500</v>
      </c>
      <c r="DM8" s="802"/>
      <c r="DN8" s="802"/>
      <c r="DO8" s="802"/>
      <c r="DP8" s="803"/>
      <c r="DQ8" s="801" t="s">
        <v>500</v>
      </c>
      <c r="DR8" s="802"/>
      <c r="DS8" s="802"/>
      <c r="DT8" s="802"/>
      <c r="DU8" s="803"/>
      <c r="DV8" s="804"/>
      <c r="DW8" s="805"/>
      <c r="DX8" s="805"/>
      <c r="DY8" s="805"/>
      <c r="DZ8" s="806"/>
      <c r="EA8" s="207"/>
    </row>
    <row r="9" spans="1:131" s="208" customFormat="1" ht="26.25" customHeight="1">
      <c r="A9" s="214">
        <v>3</v>
      </c>
      <c r="B9" s="775" t="s">
        <v>369</v>
      </c>
      <c r="C9" s="776"/>
      <c r="D9" s="776"/>
      <c r="E9" s="776"/>
      <c r="F9" s="776"/>
      <c r="G9" s="776"/>
      <c r="H9" s="776"/>
      <c r="I9" s="776"/>
      <c r="J9" s="776"/>
      <c r="K9" s="776"/>
      <c r="L9" s="776"/>
      <c r="M9" s="776"/>
      <c r="N9" s="776"/>
      <c r="O9" s="776"/>
      <c r="P9" s="777"/>
      <c r="Q9" s="778">
        <v>8</v>
      </c>
      <c r="R9" s="779"/>
      <c r="S9" s="779"/>
      <c r="T9" s="779"/>
      <c r="U9" s="779"/>
      <c r="V9" s="779">
        <v>6</v>
      </c>
      <c r="W9" s="779"/>
      <c r="X9" s="779"/>
      <c r="Y9" s="779"/>
      <c r="Z9" s="779"/>
      <c r="AA9" s="779">
        <v>3</v>
      </c>
      <c r="AB9" s="779"/>
      <c r="AC9" s="779"/>
      <c r="AD9" s="779"/>
      <c r="AE9" s="780"/>
      <c r="AF9" s="781">
        <v>3</v>
      </c>
      <c r="AG9" s="782"/>
      <c r="AH9" s="782"/>
      <c r="AI9" s="782"/>
      <c r="AJ9" s="783"/>
      <c r="AK9" s="784">
        <v>4</v>
      </c>
      <c r="AL9" s="785"/>
      <c r="AM9" s="785"/>
      <c r="AN9" s="785"/>
      <c r="AO9" s="785"/>
      <c r="AP9" s="785" t="s">
        <v>571</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566</v>
      </c>
      <c r="BT9" s="789"/>
      <c r="BU9" s="789"/>
      <c r="BV9" s="789"/>
      <c r="BW9" s="789"/>
      <c r="BX9" s="789"/>
      <c r="BY9" s="789"/>
      <c r="BZ9" s="789"/>
      <c r="CA9" s="789"/>
      <c r="CB9" s="789"/>
      <c r="CC9" s="789"/>
      <c r="CD9" s="789"/>
      <c r="CE9" s="789"/>
      <c r="CF9" s="789"/>
      <c r="CG9" s="790"/>
      <c r="CH9" s="801">
        <v>-4</v>
      </c>
      <c r="CI9" s="802"/>
      <c r="CJ9" s="802"/>
      <c r="CK9" s="802"/>
      <c r="CL9" s="803"/>
      <c r="CM9" s="801">
        <v>9</v>
      </c>
      <c r="CN9" s="802"/>
      <c r="CO9" s="802"/>
      <c r="CP9" s="802"/>
      <c r="CQ9" s="803"/>
      <c r="CR9" s="801">
        <v>7</v>
      </c>
      <c r="CS9" s="802"/>
      <c r="CT9" s="802"/>
      <c r="CU9" s="802"/>
      <c r="CV9" s="803"/>
      <c r="CW9" s="801">
        <v>3</v>
      </c>
      <c r="CX9" s="802"/>
      <c r="CY9" s="802"/>
      <c r="CZ9" s="802"/>
      <c r="DA9" s="803"/>
      <c r="DB9" s="801">
        <v>56</v>
      </c>
      <c r="DC9" s="802"/>
      <c r="DD9" s="802"/>
      <c r="DE9" s="802"/>
      <c r="DF9" s="803"/>
      <c r="DG9" s="801" t="s">
        <v>571</v>
      </c>
      <c r="DH9" s="802"/>
      <c r="DI9" s="802"/>
      <c r="DJ9" s="802"/>
      <c r="DK9" s="803"/>
      <c r="DL9" s="801" t="s">
        <v>500</v>
      </c>
      <c r="DM9" s="802"/>
      <c r="DN9" s="802"/>
      <c r="DO9" s="802"/>
      <c r="DP9" s="803"/>
      <c r="DQ9" s="801" t="s">
        <v>500</v>
      </c>
      <c r="DR9" s="802"/>
      <c r="DS9" s="802"/>
      <c r="DT9" s="802"/>
      <c r="DU9" s="803"/>
      <c r="DV9" s="804"/>
      <c r="DW9" s="805"/>
      <c r="DX9" s="805"/>
      <c r="DY9" s="805"/>
      <c r="DZ9" s="806"/>
      <c r="EA9" s="207"/>
    </row>
    <row r="10" spans="1:131" s="208" customFormat="1" ht="26.25" customHeight="1">
      <c r="A10" s="214">
        <v>4</v>
      </c>
      <c r="B10" s="775" t="s">
        <v>370</v>
      </c>
      <c r="C10" s="776"/>
      <c r="D10" s="776"/>
      <c r="E10" s="776"/>
      <c r="F10" s="776"/>
      <c r="G10" s="776"/>
      <c r="H10" s="776"/>
      <c r="I10" s="776"/>
      <c r="J10" s="776"/>
      <c r="K10" s="776"/>
      <c r="L10" s="776"/>
      <c r="M10" s="776"/>
      <c r="N10" s="776"/>
      <c r="O10" s="776"/>
      <c r="P10" s="777"/>
      <c r="Q10" s="778">
        <v>2</v>
      </c>
      <c r="R10" s="779"/>
      <c r="S10" s="779"/>
      <c r="T10" s="779"/>
      <c r="U10" s="779"/>
      <c r="V10" s="779">
        <v>2</v>
      </c>
      <c r="W10" s="779"/>
      <c r="X10" s="779"/>
      <c r="Y10" s="779"/>
      <c r="Z10" s="779"/>
      <c r="AA10" s="779">
        <v>0</v>
      </c>
      <c r="AB10" s="779"/>
      <c r="AC10" s="779"/>
      <c r="AD10" s="779"/>
      <c r="AE10" s="780"/>
      <c r="AF10" s="781">
        <v>0</v>
      </c>
      <c r="AG10" s="782"/>
      <c r="AH10" s="782"/>
      <c r="AI10" s="782"/>
      <c r="AJ10" s="783"/>
      <c r="AK10" s="784" t="s">
        <v>573</v>
      </c>
      <c r="AL10" s="785"/>
      <c r="AM10" s="785"/>
      <c r="AN10" s="785"/>
      <c r="AO10" s="785"/>
      <c r="AP10" s="785" t="s">
        <v>571</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567</v>
      </c>
      <c r="BT10" s="789"/>
      <c r="BU10" s="789"/>
      <c r="BV10" s="789"/>
      <c r="BW10" s="789"/>
      <c r="BX10" s="789"/>
      <c r="BY10" s="789"/>
      <c r="BZ10" s="789"/>
      <c r="CA10" s="789"/>
      <c r="CB10" s="789"/>
      <c r="CC10" s="789"/>
      <c r="CD10" s="789"/>
      <c r="CE10" s="789"/>
      <c r="CF10" s="789"/>
      <c r="CG10" s="790"/>
      <c r="CH10" s="801">
        <v>2</v>
      </c>
      <c r="CI10" s="802"/>
      <c r="CJ10" s="802"/>
      <c r="CK10" s="802"/>
      <c r="CL10" s="803"/>
      <c r="CM10" s="801">
        <v>1</v>
      </c>
      <c r="CN10" s="802"/>
      <c r="CO10" s="802"/>
      <c r="CP10" s="802"/>
      <c r="CQ10" s="803"/>
      <c r="CR10" s="801">
        <v>4</v>
      </c>
      <c r="CS10" s="802"/>
      <c r="CT10" s="802"/>
      <c r="CU10" s="802"/>
      <c r="CV10" s="803"/>
      <c r="CW10" s="801">
        <v>3</v>
      </c>
      <c r="CX10" s="802"/>
      <c r="CY10" s="802"/>
      <c r="CZ10" s="802"/>
      <c r="DA10" s="803"/>
      <c r="DB10" s="801" t="s">
        <v>571</v>
      </c>
      <c r="DC10" s="802"/>
      <c r="DD10" s="802"/>
      <c r="DE10" s="802"/>
      <c r="DF10" s="803"/>
      <c r="DG10" s="801" t="s">
        <v>571</v>
      </c>
      <c r="DH10" s="802"/>
      <c r="DI10" s="802"/>
      <c r="DJ10" s="802"/>
      <c r="DK10" s="803"/>
      <c r="DL10" s="801" t="s">
        <v>500</v>
      </c>
      <c r="DM10" s="802"/>
      <c r="DN10" s="802"/>
      <c r="DO10" s="802"/>
      <c r="DP10" s="803"/>
      <c r="DQ10" s="801" t="s">
        <v>500</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568</v>
      </c>
      <c r="BT11" s="789"/>
      <c r="BU11" s="789"/>
      <c r="BV11" s="789"/>
      <c r="BW11" s="789"/>
      <c r="BX11" s="789"/>
      <c r="BY11" s="789"/>
      <c r="BZ11" s="789"/>
      <c r="CA11" s="789"/>
      <c r="CB11" s="789"/>
      <c r="CC11" s="789"/>
      <c r="CD11" s="789"/>
      <c r="CE11" s="789"/>
      <c r="CF11" s="789"/>
      <c r="CG11" s="790"/>
      <c r="CH11" s="801">
        <v>9</v>
      </c>
      <c r="CI11" s="802"/>
      <c r="CJ11" s="802"/>
      <c r="CK11" s="802"/>
      <c r="CL11" s="803"/>
      <c r="CM11" s="801">
        <v>109</v>
      </c>
      <c r="CN11" s="802"/>
      <c r="CO11" s="802"/>
      <c r="CP11" s="802"/>
      <c r="CQ11" s="803"/>
      <c r="CR11" s="801">
        <v>58</v>
      </c>
      <c r="CS11" s="802"/>
      <c r="CT11" s="802"/>
      <c r="CU11" s="802"/>
      <c r="CV11" s="803"/>
      <c r="CW11" s="801">
        <v>3</v>
      </c>
      <c r="CX11" s="802"/>
      <c r="CY11" s="802"/>
      <c r="CZ11" s="802"/>
      <c r="DA11" s="803"/>
      <c r="DB11" s="801" t="s">
        <v>571</v>
      </c>
      <c r="DC11" s="802"/>
      <c r="DD11" s="802"/>
      <c r="DE11" s="802"/>
      <c r="DF11" s="803"/>
      <c r="DG11" s="801" t="s">
        <v>571</v>
      </c>
      <c r="DH11" s="802"/>
      <c r="DI11" s="802"/>
      <c r="DJ11" s="802"/>
      <c r="DK11" s="803"/>
      <c r="DL11" s="801" t="s">
        <v>500</v>
      </c>
      <c r="DM11" s="802"/>
      <c r="DN11" s="802"/>
      <c r="DO11" s="802"/>
      <c r="DP11" s="803"/>
      <c r="DQ11" s="801" t="s">
        <v>500</v>
      </c>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569</v>
      </c>
      <c r="BT12" s="789"/>
      <c r="BU12" s="789"/>
      <c r="BV12" s="789"/>
      <c r="BW12" s="789"/>
      <c r="BX12" s="789"/>
      <c r="BY12" s="789"/>
      <c r="BZ12" s="789"/>
      <c r="CA12" s="789"/>
      <c r="CB12" s="789"/>
      <c r="CC12" s="789"/>
      <c r="CD12" s="789"/>
      <c r="CE12" s="789"/>
      <c r="CF12" s="789"/>
      <c r="CG12" s="790"/>
      <c r="CH12" s="801">
        <v>27</v>
      </c>
      <c r="CI12" s="802"/>
      <c r="CJ12" s="802"/>
      <c r="CK12" s="802"/>
      <c r="CL12" s="803"/>
      <c r="CM12" s="801">
        <v>223</v>
      </c>
      <c r="CN12" s="802"/>
      <c r="CO12" s="802"/>
      <c r="CP12" s="802"/>
      <c r="CQ12" s="803"/>
      <c r="CR12" s="801">
        <v>28</v>
      </c>
      <c r="CS12" s="802"/>
      <c r="CT12" s="802"/>
      <c r="CU12" s="802"/>
      <c r="CV12" s="803"/>
      <c r="CW12" s="801">
        <v>0</v>
      </c>
      <c r="CX12" s="802"/>
      <c r="CY12" s="802"/>
      <c r="CZ12" s="802"/>
      <c r="DA12" s="803"/>
      <c r="DB12" s="801" t="s">
        <v>571</v>
      </c>
      <c r="DC12" s="802"/>
      <c r="DD12" s="802"/>
      <c r="DE12" s="802"/>
      <c r="DF12" s="803"/>
      <c r="DG12" s="801" t="s">
        <v>571</v>
      </c>
      <c r="DH12" s="802"/>
      <c r="DI12" s="802"/>
      <c r="DJ12" s="802"/>
      <c r="DK12" s="803"/>
      <c r="DL12" s="801" t="s">
        <v>500</v>
      </c>
      <c r="DM12" s="802"/>
      <c r="DN12" s="802"/>
      <c r="DO12" s="802"/>
      <c r="DP12" s="803"/>
      <c r="DQ12" s="801" t="s">
        <v>500</v>
      </c>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570</v>
      </c>
      <c r="BT13" s="789"/>
      <c r="BU13" s="789"/>
      <c r="BV13" s="789"/>
      <c r="BW13" s="789"/>
      <c r="BX13" s="789"/>
      <c r="BY13" s="789"/>
      <c r="BZ13" s="789"/>
      <c r="CA13" s="789"/>
      <c r="CB13" s="789"/>
      <c r="CC13" s="789"/>
      <c r="CD13" s="789"/>
      <c r="CE13" s="789"/>
      <c r="CF13" s="789"/>
      <c r="CG13" s="790"/>
      <c r="CH13" s="801">
        <v>0</v>
      </c>
      <c r="CI13" s="802"/>
      <c r="CJ13" s="802"/>
      <c r="CK13" s="802"/>
      <c r="CL13" s="803"/>
      <c r="CM13" s="801">
        <v>47</v>
      </c>
      <c r="CN13" s="802"/>
      <c r="CO13" s="802"/>
      <c r="CP13" s="802"/>
      <c r="CQ13" s="803"/>
      <c r="CR13" s="801">
        <v>50</v>
      </c>
      <c r="CS13" s="802"/>
      <c r="CT13" s="802"/>
      <c r="CU13" s="802"/>
      <c r="CV13" s="803"/>
      <c r="CW13" s="801">
        <v>1</v>
      </c>
      <c r="CX13" s="802"/>
      <c r="CY13" s="802"/>
      <c r="CZ13" s="802"/>
      <c r="DA13" s="803"/>
      <c r="DB13" s="801" t="s">
        <v>571</v>
      </c>
      <c r="DC13" s="802"/>
      <c r="DD13" s="802"/>
      <c r="DE13" s="802"/>
      <c r="DF13" s="803"/>
      <c r="DG13" s="801" t="s">
        <v>571</v>
      </c>
      <c r="DH13" s="802"/>
      <c r="DI13" s="802"/>
      <c r="DJ13" s="802"/>
      <c r="DK13" s="803"/>
      <c r="DL13" s="801" t="s">
        <v>500</v>
      </c>
      <c r="DM13" s="802"/>
      <c r="DN13" s="802"/>
      <c r="DO13" s="802"/>
      <c r="DP13" s="803"/>
      <c r="DQ13" s="801" t="s">
        <v>500</v>
      </c>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371</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372</v>
      </c>
      <c r="B23" s="810" t="s">
        <v>373</v>
      </c>
      <c r="C23" s="811"/>
      <c r="D23" s="811"/>
      <c r="E23" s="811"/>
      <c r="F23" s="811"/>
      <c r="G23" s="811"/>
      <c r="H23" s="811"/>
      <c r="I23" s="811"/>
      <c r="J23" s="811"/>
      <c r="K23" s="811"/>
      <c r="L23" s="811"/>
      <c r="M23" s="811"/>
      <c r="N23" s="811"/>
      <c r="O23" s="811"/>
      <c r="P23" s="812"/>
      <c r="Q23" s="813">
        <v>12692</v>
      </c>
      <c r="R23" s="814"/>
      <c r="S23" s="814"/>
      <c r="T23" s="814"/>
      <c r="U23" s="814"/>
      <c r="V23" s="814">
        <v>11898</v>
      </c>
      <c r="W23" s="814"/>
      <c r="X23" s="814"/>
      <c r="Y23" s="814"/>
      <c r="Z23" s="814"/>
      <c r="AA23" s="814">
        <v>795</v>
      </c>
      <c r="AB23" s="814"/>
      <c r="AC23" s="814"/>
      <c r="AD23" s="814"/>
      <c r="AE23" s="815"/>
      <c r="AF23" s="816">
        <v>701</v>
      </c>
      <c r="AG23" s="814"/>
      <c r="AH23" s="814"/>
      <c r="AI23" s="814"/>
      <c r="AJ23" s="817"/>
      <c r="AK23" s="818"/>
      <c r="AL23" s="819"/>
      <c r="AM23" s="819"/>
      <c r="AN23" s="819"/>
      <c r="AO23" s="819"/>
      <c r="AP23" s="814">
        <v>15532</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374</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375</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376</v>
      </c>
      <c r="R26" s="738"/>
      <c r="S26" s="738"/>
      <c r="T26" s="738"/>
      <c r="U26" s="739"/>
      <c r="V26" s="737" t="s">
        <v>377</v>
      </c>
      <c r="W26" s="738"/>
      <c r="X26" s="738"/>
      <c r="Y26" s="738"/>
      <c r="Z26" s="739"/>
      <c r="AA26" s="737" t="s">
        <v>378</v>
      </c>
      <c r="AB26" s="738"/>
      <c r="AC26" s="738"/>
      <c r="AD26" s="738"/>
      <c r="AE26" s="738"/>
      <c r="AF26" s="832" t="s">
        <v>379</v>
      </c>
      <c r="AG26" s="833"/>
      <c r="AH26" s="833"/>
      <c r="AI26" s="833"/>
      <c r="AJ26" s="834"/>
      <c r="AK26" s="738" t="s">
        <v>380</v>
      </c>
      <c r="AL26" s="738"/>
      <c r="AM26" s="738"/>
      <c r="AN26" s="738"/>
      <c r="AO26" s="739"/>
      <c r="AP26" s="737" t="s">
        <v>381</v>
      </c>
      <c r="AQ26" s="738"/>
      <c r="AR26" s="738"/>
      <c r="AS26" s="738"/>
      <c r="AT26" s="739"/>
      <c r="AU26" s="737" t="s">
        <v>382</v>
      </c>
      <c r="AV26" s="738"/>
      <c r="AW26" s="738"/>
      <c r="AX26" s="738"/>
      <c r="AY26" s="739"/>
      <c r="AZ26" s="737" t="s">
        <v>383</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384</v>
      </c>
      <c r="C28" s="752"/>
      <c r="D28" s="752"/>
      <c r="E28" s="752"/>
      <c r="F28" s="752"/>
      <c r="G28" s="752"/>
      <c r="H28" s="752"/>
      <c r="I28" s="752"/>
      <c r="J28" s="752"/>
      <c r="K28" s="752"/>
      <c r="L28" s="752"/>
      <c r="M28" s="752"/>
      <c r="N28" s="752"/>
      <c r="O28" s="752"/>
      <c r="P28" s="753"/>
      <c r="Q28" s="842">
        <v>1910</v>
      </c>
      <c r="R28" s="843"/>
      <c r="S28" s="843"/>
      <c r="T28" s="843"/>
      <c r="U28" s="843"/>
      <c r="V28" s="843">
        <v>1833</v>
      </c>
      <c r="W28" s="843"/>
      <c r="X28" s="843"/>
      <c r="Y28" s="843"/>
      <c r="Z28" s="843"/>
      <c r="AA28" s="843">
        <v>76</v>
      </c>
      <c r="AB28" s="843"/>
      <c r="AC28" s="843"/>
      <c r="AD28" s="843"/>
      <c r="AE28" s="844"/>
      <c r="AF28" s="845">
        <v>76</v>
      </c>
      <c r="AG28" s="843"/>
      <c r="AH28" s="843"/>
      <c r="AI28" s="843"/>
      <c r="AJ28" s="846"/>
      <c r="AK28" s="847">
        <v>183</v>
      </c>
      <c r="AL28" s="838"/>
      <c r="AM28" s="838"/>
      <c r="AN28" s="838"/>
      <c r="AO28" s="838"/>
      <c r="AP28" s="838" t="s">
        <v>574</v>
      </c>
      <c r="AQ28" s="838"/>
      <c r="AR28" s="838"/>
      <c r="AS28" s="838"/>
      <c r="AT28" s="838"/>
      <c r="AU28" s="838" t="s">
        <v>575</v>
      </c>
      <c r="AV28" s="838"/>
      <c r="AW28" s="838"/>
      <c r="AX28" s="838"/>
      <c r="AY28" s="838"/>
      <c r="AZ28" s="839" t="s">
        <v>575</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385</v>
      </c>
      <c r="C29" s="776"/>
      <c r="D29" s="776"/>
      <c r="E29" s="776"/>
      <c r="F29" s="776"/>
      <c r="G29" s="776"/>
      <c r="H29" s="776"/>
      <c r="I29" s="776"/>
      <c r="J29" s="776"/>
      <c r="K29" s="776"/>
      <c r="L29" s="776"/>
      <c r="M29" s="776"/>
      <c r="N29" s="776"/>
      <c r="O29" s="776"/>
      <c r="P29" s="777"/>
      <c r="Q29" s="778">
        <v>240</v>
      </c>
      <c r="R29" s="779"/>
      <c r="S29" s="779"/>
      <c r="T29" s="779"/>
      <c r="U29" s="779"/>
      <c r="V29" s="779">
        <v>234</v>
      </c>
      <c r="W29" s="779"/>
      <c r="X29" s="779"/>
      <c r="Y29" s="779"/>
      <c r="Z29" s="779"/>
      <c r="AA29" s="779">
        <v>6</v>
      </c>
      <c r="AB29" s="779"/>
      <c r="AC29" s="779"/>
      <c r="AD29" s="779"/>
      <c r="AE29" s="780"/>
      <c r="AF29" s="781">
        <v>6</v>
      </c>
      <c r="AG29" s="782"/>
      <c r="AH29" s="782"/>
      <c r="AI29" s="782"/>
      <c r="AJ29" s="783"/>
      <c r="AK29" s="850">
        <v>66</v>
      </c>
      <c r="AL29" s="851"/>
      <c r="AM29" s="851"/>
      <c r="AN29" s="851"/>
      <c r="AO29" s="851"/>
      <c r="AP29" s="851">
        <v>33</v>
      </c>
      <c r="AQ29" s="851"/>
      <c r="AR29" s="851"/>
      <c r="AS29" s="851"/>
      <c r="AT29" s="851"/>
      <c r="AU29" s="851">
        <v>4</v>
      </c>
      <c r="AV29" s="851"/>
      <c r="AW29" s="851"/>
      <c r="AX29" s="851"/>
      <c r="AY29" s="851"/>
      <c r="AZ29" s="852" t="s">
        <v>575</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386</v>
      </c>
      <c r="C30" s="776"/>
      <c r="D30" s="776"/>
      <c r="E30" s="776"/>
      <c r="F30" s="776"/>
      <c r="G30" s="776"/>
      <c r="H30" s="776"/>
      <c r="I30" s="776"/>
      <c r="J30" s="776"/>
      <c r="K30" s="776"/>
      <c r="L30" s="776"/>
      <c r="M30" s="776"/>
      <c r="N30" s="776"/>
      <c r="O30" s="776"/>
      <c r="P30" s="777"/>
      <c r="Q30" s="778">
        <v>1752</v>
      </c>
      <c r="R30" s="779"/>
      <c r="S30" s="779"/>
      <c r="T30" s="779"/>
      <c r="U30" s="779"/>
      <c r="V30" s="779">
        <v>1701</v>
      </c>
      <c r="W30" s="779"/>
      <c r="X30" s="779"/>
      <c r="Y30" s="779"/>
      <c r="Z30" s="779"/>
      <c r="AA30" s="779">
        <v>51</v>
      </c>
      <c r="AB30" s="779"/>
      <c r="AC30" s="779"/>
      <c r="AD30" s="779"/>
      <c r="AE30" s="780"/>
      <c r="AF30" s="781">
        <v>51</v>
      </c>
      <c r="AG30" s="782"/>
      <c r="AH30" s="782"/>
      <c r="AI30" s="782"/>
      <c r="AJ30" s="783"/>
      <c r="AK30" s="850">
        <v>264</v>
      </c>
      <c r="AL30" s="851"/>
      <c r="AM30" s="851"/>
      <c r="AN30" s="851"/>
      <c r="AO30" s="851"/>
      <c r="AP30" s="851" t="s">
        <v>575</v>
      </c>
      <c r="AQ30" s="851"/>
      <c r="AR30" s="851"/>
      <c r="AS30" s="851"/>
      <c r="AT30" s="851"/>
      <c r="AU30" s="851" t="s">
        <v>575</v>
      </c>
      <c r="AV30" s="851"/>
      <c r="AW30" s="851"/>
      <c r="AX30" s="851"/>
      <c r="AY30" s="851"/>
      <c r="AZ30" s="852" t="s">
        <v>575</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387</v>
      </c>
      <c r="C31" s="776"/>
      <c r="D31" s="776"/>
      <c r="E31" s="776"/>
      <c r="F31" s="776"/>
      <c r="G31" s="776"/>
      <c r="H31" s="776"/>
      <c r="I31" s="776"/>
      <c r="J31" s="776"/>
      <c r="K31" s="776"/>
      <c r="L31" s="776"/>
      <c r="M31" s="776"/>
      <c r="N31" s="776"/>
      <c r="O31" s="776"/>
      <c r="P31" s="777"/>
      <c r="Q31" s="778">
        <v>164</v>
      </c>
      <c r="R31" s="779"/>
      <c r="S31" s="779"/>
      <c r="T31" s="779"/>
      <c r="U31" s="779"/>
      <c r="V31" s="779">
        <v>164</v>
      </c>
      <c r="W31" s="779"/>
      <c r="X31" s="779"/>
      <c r="Y31" s="779"/>
      <c r="Z31" s="779"/>
      <c r="AA31" s="779">
        <v>0</v>
      </c>
      <c r="AB31" s="779"/>
      <c r="AC31" s="779"/>
      <c r="AD31" s="779"/>
      <c r="AE31" s="780"/>
      <c r="AF31" s="781">
        <v>0</v>
      </c>
      <c r="AG31" s="782"/>
      <c r="AH31" s="782"/>
      <c r="AI31" s="782"/>
      <c r="AJ31" s="783"/>
      <c r="AK31" s="850">
        <v>69</v>
      </c>
      <c r="AL31" s="851"/>
      <c r="AM31" s="851"/>
      <c r="AN31" s="851"/>
      <c r="AO31" s="851"/>
      <c r="AP31" s="851" t="s">
        <v>575</v>
      </c>
      <c r="AQ31" s="851"/>
      <c r="AR31" s="851"/>
      <c r="AS31" s="851"/>
      <c r="AT31" s="851"/>
      <c r="AU31" s="851" t="s">
        <v>575</v>
      </c>
      <c r="AV31" s="851"/>
      <c r="AW31" s="851"/>
      <c r="AX31" s="851"/>
      <c r="AY31" s="851"/>
      <c r="AZ31" s="852" t="s">
        <v>575</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388</v>
      </c>
      <c r="C32" s="776"/>
      <c r="D32" s="776"/>
      <c r="E32" s="776"/>
      <c r="F32" s="776"/>
      <c r="G32" s="776"/>
      <c r="H32" s="776"/>
      <c r="I32" s="776"/>
      <c r="J32" s="776"/>
      <c r="K32" s="776"/>
      <c r="L32" s="776"/>
      <c r="M32" s="776"/>
      <c r="N32" s="776"/>
      <c r="O32" s="776"/>
      <c r="P32" s="777"/>
      <c r="Q32" s="778">
        <v>1297</v>
      </c>
      <c r="R32" s="779"/>
      <c r="S32" s="779"/>
      <c r="T32" s="779"/>
      <c r="U32" s="779"/>
      <c r="V32" s="779">
        <v>1289</v>
      </c>
      <c r="W32" s="779"/>
      <c r="X32" s="779"/>
      <c r="Y32" s="779"/>
      <c r="Z32" s="779"/>
      <c r="AA32" s="779">
        <v>8</v>
      </c>
      <c r="AB32" s="779"/>
      <c r="AC32" s="779"/>
      <c r="AD32" s="779"/>
      <c r="AE32" s="780"/>
      <c r="AF32" s="781">
        <v>1689</v>
      </c>
      <c r="AG32" s="782"/>
      <c r="AH32" s="782"/>
      <c r="AI32" s="782"/>
      <c r="AJ32" s="783"/>
      <c r="AK32" s="850">
        <v>50</v>
      </c>
      <c r="AL32" s="851"/>
      <c r="AM32" s="851"/>
      <c r="AN32" s="851"/>
      <c r="AO32" s="851"/>
      <c r="AP32" s="851">
        <v>204</v>
      </c>
      <c r="AQ32" s="851"/>
      <c r="AR32" s="851"/>
      <c r="AS32" s="851"/>
      <c r="AT32" s="851"/>
      <c r="AU32" s="851">
        <v>127</v>
      </c>
      <c r="AV32" s="851"/>
      <c r="AW32" s="851"/>
      <c r="AX32" s="851"/>
      <c r="AY32" s="851"/>
      <c r="AZ32" s="852" t="s">
        <v>575</v>
      </c>
      <c r="BA32" s="852"/>
      <c r="BB32" s="852"/>
      <c r="BC32" s="852"/>
      <c r="BD32" s="852"/>
      <c r="BE32" s="848" t="s">
        <v>389</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390</v>
      </c>
      <c r="C33" s="776"/>
      <c r="D33" s="776"/>
      <c r="E33" s="776"/>
      <c r="F33" s="776"/>
      <c r="G33" s="776"/>
      <c r="H33" s="776"/>
      <c r="I33" s="776"/>
      <c r="J33" s="776"/>
      <c r="K33" s="776"/>
      <c r="L33" s="776"/>
      <c r="M33" s="776"/>
      <c r="N33" s="776"/>
      <c r="O33" s="776"/>
      <c r="P33" s="777"/>
      <c r="Q33" s="778">
        <v>269</v>
      </c>
      <c r="R33" s="779"/>
      <c r="S33" s="779"/>
      <c r="T33" s="779"/>
      <c r="U33" s="779"/>
      <c r="V33" s="779">
        <v>235</v>
      </c>
      <c r="W33" s="779"/>
      <c r="X33" s="779"/>
      <c r="Y33" s="779"/>
      <c r="Z33" s="779"/>
      <c r="AA33" s="779">
        <v>34</v>
      </c>
      <c r="AB33" s="779"/>
      <c r="AC33" s="779"/>
      <c r="AD33" s="779"/>
      <c r="AE33" s="780"/>
      <c r="AF33" s="781">
        <v>752</v>
      </c>
      <c r="AG33" s="782"/>
      <c r="AH33" s="782"/>
      <c r="AI33" s="782"/>
      <c r="AJ33" s="783"/>
      <c r="AK33" s="850">
        <v>4</v>
      </c>
      <c r="AL33" s="851"/>
      <c r="AM33" s="851"/>
      <c r="AN33" s="851"/>
      <c r="AO33" s="851"/>
      <c r="AP33" s="851">
        <v>396</v>
      </c>
      <c r="AQ33" s="851"/>
      <c r="AR33" s="851"/>
      <c r="AS33" s="851"/>
      <c r="AT33" s="851"/>
      <c r="AU33" s="851">
        <v>10</v>
      </c>
      <c r="AV33" s="851"/>
      <c r="AW33" s="851"/>
      <c r="AX33" s="851"/>
      <c r="AY33" s="851"/>
      <c r="AZ33" s="852" t="s">
        <v>575</v>
      </c>
      <c r="BA33" s="852"/>
      <c r="BB33" s="852"/>
      <c r="BC33" s="852"/>
      <c r="BD33" s="852"/>
      <c r="BE33" s="848" t="s">
        <v>389</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391</v>
      </c>
      <c r="C34" s="776"/>
      <c r="D34" s="776"/>
      <c r="E34" s="776"/>
      <c r="F34" s="776"/>
      <c r="G34" s="776"/>
      <c r="H34" s="776"/>
      <c r="I34" s="776"/>
      <c r="J34" s="776"/>
      <c r="K34" s="776"/>
      <c r="L34" s="776"/>
      <c r="M34" s="776"/>
      <c r="N34" s="776"/>
      <c r="O34" s="776"/>
      <c r="P34" s="777"/>
      <c r="Q34" s="778">
        <v>1534</v>
      </c>
      <c r="R34" s="779"/>
      <c r="S34" s="779"/>
      <c r="T34" s="779"/>
      <c r="U34" s="779"/>
      <c r="V34" s="779">
        <v>1488</v>
      </c>
      <c r="W34" s="779"/>
      <c r="X34" s="779"/>
      <c r="Y34" s="779"/>
      <c r="Z34" s="779"/>
      <c r="AA34" s="779">
        <v>46</v>
      </c>
      <c r="AB34" s="779"/>
      <c r="AC34" s="779"/>
      <c r="AD34" s="779"/>
      <c r="AE34" s="780"/>
      <c r="AF34" s="781">
        <v>46</v>
      </c>
      <c r="AG34" s="782"/>
      <c r="AH34" s="782"/>
      <c r="AI34" s="782"/>
      <c r="AJ34" s="783"/>
      <c r="AK34" s="850">
        <v>243</v>
      </c>
      <c r="AL34" s="851"/>
      <c r="AM34" s="851"/>
      <c r="AN34" s="851"/>
      <c r="AO34" s="851"/>
      <c r="AP34" s="851">
        <v>2935</v>
      </c>
      <c r="AQ34" s="851"/>
      <c r="AR34" s="851"/>
      <c r="AS34" s="851"/>
      <c r="AT34" s="851"/>
      <c r="AU34" s="851">
        <v>2372</v>
      </c>
      <c r="AV34" s="851"/>
      <c r="AW34" s="851"/>
      <c r="AX34" s="851"/>
      <c r="AY34" s="851"/>
      <c r="AZ34" s="852" t="s">
        <v>575</v>
      </c>
      <c r="BA34" s="852"/>
      <c r="BB34" s="852"/>
      <c r="BC34" s="852"/>
      <c r="BD34" s="852"/>
      <c r="BE34" s="848" t="s">
        <v>392</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393</v>
      </c>
      <c r="C35" s="776"/>
      <c r="D35" s="776"/>
      <c r="E35" s="776"/>
      <c r="F35" s="776"/>
      <c r="G35" s="776"/>
      <c r="H35" s="776"/>
      <c r="I35" s="776"/>
      <c r="J35" s="776"/>
      <c r="K35" s="776"/>
      <c r="L35" s="776"/>
      <c r="M35" s="776"/>
      <c r="N35" s="776"/>
      <c r="O35" s="776"/>
      <c r="P35" s="777"/>
      <c r="Q35" s="778">
        <v>518</v>
      </c>
      <c r="R35" s="779"/>
      <c r="S35" s="779"/>
      <c r="T35" s="779"/>
      <c r="U35" s="779"/>
      <c r="V35" s="779">
        <v>488</v>
      </c>
      <c r="W35" s="779"/>
      <c r="X35" s="779"/>
      <c r="Y35" s="779"/>
      <c r="Z35" s="779"/>
      <c r="AA35" s="779">
        <v>30</v>
      </c>
      <c r="AB35" s="779"/>
      <c r="AC35" s="779"/>
      <c r="AD35" s="779"/>
      <c r="AE35" s="780"/>
      <c r="AF35" s="781">
        <v>30</v>
      </c>
      <c r="AG35" s="782"/>
      <c r="AH35" s="782"/>
      <c r="AI35" s="782"/>
      <c r="AJ35" s="783"/>
      <c r="AK35" s="850">
        <v>274</v>
      </c>
      <c r="AL35" s="851"/>
      <c r="AM35" s="851"/>
      <c r="AN35" s="851"/>
      <c r="AO35" s="851"/>
      <c r="AP35" s="851">
        <v>2420</v>
      </c>
      <c r="AQ35" s="851"/>
      <c r="AR35" s="851"/>
      <c r="AS35" s="851"/>
      <c r="AT35" s="851"/>
      <c r="AU35" s="851">
        <v>2420</v>
      </c>
      <c r="AV35" s="851"/>
      <c r="AW35" s="851"/>
      <c r="AX35" s="851"/>
      <c r="AY35" s="851"/>
      <c r="AZ35" s="852" t="s">
        <v>575</v>
      </c>
      <c r="BA35" s="852"/>
      <c r="BB35" s="852"/>
      <c r="BC35" s="852"/>
      <c r="BD35" s="852"/>
      <c r="BE35" s="848" t="s">
        <v>392</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394</v>
      </c>
      <c r="C36" s="776"/>
      <c r="D36" s="776"/>
      <c r="E36" s="776"/>
      <c r="F36" s="776"/>
      <c r="G36" s="776"/>
      <c r="H36" s="776"/>
      <c r="I36" s="776"/>
      <c r="J36" s="776"/>
      <c r="K36" s="776"/>
      <c r="L36" s="776"/>
      <c r="M36" s="776"/>
      <c r="N36" s="776"/>
      <c r="O36" s="776"/>
      <c r="P36" s="777"/>
      <c r="Q36" s="778">
        <v>7</v>
      </c>
      <c r="R36" s="779"/>
      <c r="S36" s="779"/>
      <c r="T36" s="779"/>
      <c r="U36" s="779"/>
      <c r="V36" s="779">
        <v>7</v>
      </c>
      <c r="W36" s="779"/>
      <c r="X36" s="779"/>
      <c r="Y36" s="779"/>
      <c r="Z36" s="779"/>
      <c r="AA36" s="779" t="s">
        <v>573</v>
      </c>
      <c r="AB36" s="779"/>
      <c r="AC36" s="779"/>
      <c r="AD36" s="779"/>
      <c r="AE36" s="780"/>
      <c r="AF36" s="781" t="s">
        <v>395</v>
      </c>
      <c r="AG36" s="782"/>
      <c r="AH36" s="782"/>
      <c r="AI36" s="782"/>
      <c r="AJ36" s="783"/>
      <c r="AK36" s="850">
        <v>6</v>
      </c>
      <c r="AL36" s="851"/>
      <c r="AM36" s="851"/>
      <c r="AN36" s="851"/>
      <c r="AO36" s="851"/>
      <c r="AP36" s="851">
        <v>38</v>
      </c>
      <c r="AQ36" s="851"/>
      <c r="AR36" s="851"/>
      <c r="AS36" s="851"/>
      <c r="AT36" s="851"/>
      <c r="AU36" s="851">
        <v>38</v>
      </c>
      <c r="AV36" s="851"/>
      <c r="AW36" s="851"/>
      <c r="AX36" s="851"/>
      <c r="AY36" s="851"/>
      <c r="AZ36" s="852" t="s">
        <v>575</v>
      </c>
      <c r="BA36" s="852"/>
      <c r="BB36" s="852"/>
      <c r="BC36" s="852"/>
      <c r="BD36" s="852"/>
      <c r="BE36" s="848" t="s">
        <v>392</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t="s">
        <v>396</v>
      </c>
      <c r="C37" s="776"/>
      <c r="D37" s="776"/>
      <c r="E37" s="776"/>
      <c r="F37" s="776"/>
      <c r="G37" s="776"/>
      <c r="H37" s="776"/>
      <c r="I37" s="776"/>
      <c r="J37" s="776"/>
      <c r="K37" s="776"/>
      <c r="L37" s="776"/>
      <c r="M37" s="776"/>
      <c r="N37" s="776"/>
      <c r="O37" s="776"/>
      <c r="P37" s="777"/>
      <c r="Q37" s="778">
        <v>861</v>
      </c>
      <c r="R37" s="779"/>
      <c r="S37" s="779"/>
      <c r="T37" s="779"/>
      <c r="U37" s="779"/>
      <c r="V37" s="779">
        <v>861</v>
      </c>
      <c r="W37" s="779"/>
      <c r="X37" s="779"/>
      <c r="Y37" s="779"/>
      <c r="Z37" s="779"/>
      <c r="AA37" s="779" t="s">
        <v>573</v>
      </c>
      <c r="AB37" s="779"/>
      <c r="AC37" s="779"/>
      <c r="AD37" s="779"/>
      <c r="AE37" s="780"/>
      <c r="AF37" s="781" t="s">
        <v>395</v>
      </c>
      <c r="AG37" s="782"/>
      <c r="AH37" s="782"/>
      <c r="AI37" s="782"/>
      <c r="AJ37" s="783"/>
      <c r="AK37" s="850">
        <v>400</v>
      </c>
      <c r="AL37" s="851"/>
      <c r="AM37" s="851"/>
      <c r="AN37" s="851"/>
      <c r="AO37" s="851"/>
      <c r="AP37" s="851">
        <v>4903</v>
      </c>
      <c r="AQ37" s="851"/>
      <c r="AR37" s="851"/>
      <c r="AS37" s="851"/>
      <c r="AT37" s="851"/>
      <c r="AU37" s="851">
        <v>4109</v>
      </c>
      <c r="AV37" s="851"/>
      <c r="AW37" s="851"/>
      <c r="AX37" s="851"/>
      <c r="AY37" s="851"/>
      <c r="AZ37" s="852" t="s">
        <v>575</v>
      </c>
      <c r="BA37" s="852"/>
      <c r="BB37" s="852"/>
      <c r="BC37" s="852"/>
      <c r="BD37" s="852"/>
      <c r="BE37" s="848" t="s">
        <v>392</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372</v>
      </c>
      <c r="B63" s="810" t="s">
        <v>398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2650</v>
      </c>
      <c r="AG63" s="862"/>
      <c r="AH63" s="862"/>
      <c r="AI63" s="862"/>
      <c r="AJ63" s="863"/>
      <c r="AK63" s="864"/>
      <c r="AL63" s="859"/>
      <c r="AM63" s="859"/>
      <c r="AN63" s="859"/>
      <c r="AO63" s="859"/>
      <c r="AP63" s="862">
        <v>10929</v>
      </c>
      <c r="AQ63" s="862"/>
      <c r="AR63" s="862"/>
      <c r="AS63" s="862"/>
      <c r="AT63" s="862"/>
      <c r="AU63" s="862">
        <v>9080</v>
      </c>
      <c r="AV63" s="862"/>
      <c r="AW63" s="862"/>
      <c r="AX63" s="862"/>
      <c r="AY63" s="862"/>
      <c r="AZ63" s="866"/>
      <c r="BA63" s="866"/>
      <c r="BB63" s="866"/>
      <c r="BC63" s="866"/>
      <c r="BD63" s="866"/>
      <c r="BE63" s="867"/>
      <c r="BF63" s="867"/>
      <c r="BG63" s="867"/>
      <c r="BH63" s="867"/>
      <c r="BI63" s="868"/>
      <c r="BJ63" s="869" t="s">
        <v>399</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400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401</v>
      </c>
      <c r="B66" s="761"/>
      <c r="C66" s="761"/>
      <c r="D66" s="761"/>
      <c r="E66" s="761"/>
      <c r="F66" s="761"/>
      <c r="G66" s="761"/>
      <c r="H66" s="761"/>
      <c r="I66" s="761"/>
      <c r="J66" s="761"/>
      <c r="K66" s="761"/>
      <c r="L66" s="761"/>
      <c r="M66" s="761"/>
      <c r="N66" s="761"/>
      <c r="O66" s="761"/>
      <c r="P66" s="762"/>
      <c r="Q66" s="737" t="s">
        <v>402</v>
      </c>
      <c r="R66" s="738"/>
      <c r="S66" s="738"/>
      <c r="T66" s="738"/>
      <c r="U66" s="739"/>
      <c r="V66" s="737" t="s">
        <v>403</v>
      </c>
      <c r="W66" s="738"/>
      <c r="X66" s="738"/>
      <c r="Y66" s="738"/>
      <c r="Z66" s="739"/>
      <c r="AA66" s="737" t="s">
        <v>404</v>
      </c>
      <c r="AB66" s="738"/>
      <c r="AC66" s="738"/>
      <c r="AD66" s="738"/>
      <c r="AE66" s="739"/>
      <c r="AF66" s="872" t="s">
        <v>405</v>
      </c>
      <c r="AG66" s="833"/>
      <c r="AH66" s="833"/>
      <c r="AI66" s="833"/>
      <c r="AJ66" s="873"/>
      <c r="AK66" s="737" t="s">
        <v>406</v>
      </c>
      <c r="AL66" s="761"/>
      <c r="AM66" s="761"/>
      <c r="AN66" s="761"/>
      <c r="AO66" s="762"/>
      <c r="AP66" s="737" t="s">
        <v>407</v>
      </c>
      <c r="AQ66" s="738"/>
      <c r="AR66" s="738"/>
      <c r="AS66" s="738"/>
      <c r="AT66" s="739"/>
      <c r="AU66" s="737" t="s">
        <v>408</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555</v>
      </c>
      <c r="C68" s="890"/>
      <c r="D68" s="890"/>
      <c r="E68" s="890"/>
      <c r="F68" s="890"/>
      <c r="G68" s="890"/>
      <c r="H68" s="890"/>
      <c r="I68" s="890"/>
      <c r="J68" s="890"/>
      <c r="K68" s="890"/>
      <c r="L68" s="890"/>
      <c r="M68" s="890"/>
      <c r="N68" s="890"/>
      <c r="O68" s="890"/>
      <c r="P68" s="891"/>
      <c r="Q68" s="892">
        <v>7534</v>
      </c>
      <c r="R68" s="886"/>
      <c r="S68" s="886"/>
      <c r="T68" s="886"/>
      <c r="U68" s="886"/>
      <c r="V68" s="886">
        <v>7409</v>
      </c>
      <c r="W68" s="886"/>
      <c r="X68" s="886"/>
      <c r="Y68" s="886"/>
      <c r="Z68" s="886"/>
      <c r="AA68" s="886">
        <v>125</v>
      </c>
      <c r="AB68" s="886"/>
      <c r="AC68" s="886"/>
      <c r="AD68" s="886"/>
      <c r="AE68" s="886"/>
      <c r="AF68" s="886">
        <v>125</v>
      </c>
      <c r="AG68" s="886"/>
      <c r="AH68" s="886"/>
      <c r="AI68" s="886"/>
      <c r="AJ68" s="886"/>
      <c r="AK68" s="886">
        <v>564</v>
      </c>
      <c r="AL68" s="886"/>
      <c r="AM68" s="886"/>
      <c r="AN68" s="886"/>
      <c r="AO68" s="886"/>
      <c r="AP68" s="886" t="s">
        <v>575</v>
      </c>
      <c r="AQ68" s="886"/>
      <c r="AR68" s="886"/>
      <c r="AS68" s="886"/>
      <c r="AT68" s="886"/>
      <c r="AU68" s="886" t="s">
        <v>575</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556</v>
      </c>
      <c r="C69" s="894"/>
      <c r="D69" s="894"/>
      <c r="E69" s="894"/>
      <c r="F69" s="894"/>
      <c r="G69" s="894"/>
      <c r="H69" s="894"/>
      <c r="I69" s="894"/>
      <c r="J69" s="894"/>
      <c r="K69" s="894"/>
      <c r="L69" s="894"/>
      <c r="M69" s="894"/>
      <c r="N69" s="894"/>
      <c r="O69" s="894"/>
      <c r="P69" s="895"/>
      <c r="Q69" s="896">
        <v>1184</v>
      </c>
      <c r="R69" s="851"/>
      <c r="S69" s="851"/>
      <c r="T69" s="851"/>
      <c r="U69" s="851"/>
      <c r="V69" s="851">
        <v>655</v>
      </c>
      <c r="W69" s="851"/>
      <c r="X69" s="851"/>
      <c r="Y69" s="851"/>
      <c r="Z69" s="851"/>
      <c r="AA69" s="851">
        <v>529</v>
      </c>
      <c r="AB69" s="851"/>
      <c r="AC69" s="851"/>
      <c r="AD69" s="851"/>
      <c r="AE69" s="851"/>
      <c r="AF69" s="851">
        <v>529</v>
      </c>
      <c r="AG69" s="851"/>
      <c r="AH69" s="851"/>
      <c r="AI69" s="851"/>
      <c r="AJ69" s="851"/>
      <c r="AK69" s="851" t="s">
        <v>575</v>
      </c>
      <c r="AL69" s="851"/>
      <c r="AM69" s="851"/>
      <c r="AN69" s="851"/>
      <c r="AO69" s="851"/>
      <c r="AP69" s="851" t="s">
        <v>575</v>
      </c>
      <c r="AQ69" s="851"/>
      <c r="AR69" s="851"/>
      <c r="AS69" s="851"/>
      <c r="AT69" s="851"/>
      <c r="AU69" s="851" t="s">
        <v>575</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576</v>
      </c>
      <c r="C70" s="894"/>
      <c r="D70" s="894"/>
      <c r="E70" s="894"/>
      <c r="F70" s="894"/>
      <c r="G70" s="894"/>
      <c r="H70" s="894"/>
      <c r="I70" s="894"/>
      <c r="J70" s="894"/>
      <c r="K70" s="894"/>
      <c r="L70" s="894"/>
      <c r="M70" s="894"/>
      <c r="N70" s="894"/>
      <c r="O70" s="894"/>
      <c r="P70" s="895"/>
      <c r="Q70" s="896">
        <v>231</v>
      </c>
      <c r="R70" s="851"/>
      <c r="S70" s="851"/>
      <c r="T70" s="851"/>
      <c r="U70" s="851"/>
      <c r="V70" s="851">
        <v>206</v>
      </c>
      <c r="W70" s="851"/>
      <c r="X70" s="851"/>
      <c r="Y70" s="851"/>
      <c r="Z70" s="851"/>
      <c r="AA70" s="851">
        <v>25</v>
      </c>
      <c r="AB70" s="851"/>
      <c r="AC70" s="851"/>
      <c r="AD70" s="851"/>
      <c r="AE70" s="851"/>
      <c r="AF70" s="851">
        <v>25</v>
      </c>
      <c r="AG70" s="851"/>
      <c r="AH70" s="851"/>
      <c r="AI70" s="851"/>
      <c r="AJ70" s="851"/>
      <c r="AK70" s="851">
        <v>231</v>
      </c>
      <c r="AL70" s="851"/>
      <c r="AM70" s="851"/>
      <c r="AN70" s="851"/>
      <c r="AO70" s="851"/>
      <c r="AP70" s="851" t="s">
        <v>575</v>
      </c>
      <c r="AQ70" s="851"/>
      <c r="AR70" s="851"/>
      <c r="AS70" s="851"/>
      <c r="AT70" s="851"/>
      <c r="AU70" s="851" t="s">
        <v>575</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557</v>
      </c>
      <c r="C71" s="894"/>
      <c r="D71" s="894"/>
      <c r="E71" s="894"/>
      <c r="F71" s="894"/>
      <c r="G71" s="894"/>
      <c r="H71" s="894"/>
      <c r="I71" s="894"/>
      <c r="J71" s="894"/>
      <c r="K71" s="894"/>
      <c r="L71" s="894"/>
      <c r="M71" s="894"/>
      <c r="N71" s="894"/>
      <c r="O71" s="894"/>
      <c r="P71" s="895"/>
      <c r="Q71" s="896">
        <v>67</v>
      </c>
      <c r="R71" s="851"/>
      <c r="S71" s="851"/>
      <c r="T71" s="851"/>
      <c r="U71" s="851"/>
      <c r="V71" s="851">
        <v>64</v>
      </c>
      <c r="W71" s="851"/>
      <c r="X71" s="851"/>
      <c r="Y71" s="851"/>
      <c r="Z71" s="851"/>
      <c r="AA71" s="851">
        <v>3</v>
      </c>
      <c r="AB71" s="851"/>
      <c r="AC71" s="851"/>
      <c r="AD71" s="851"/>
      <c r="AE71" s="851"/>
      <c r="AF71" s="851">
        <v>3</v>
      </c>
      <c r="AG71" s="851"/>
      <c r="AH71" s="851"/>
      <c r="AI71" s="851"/>
      <c r="AJ71" s="851"/>
      <c r="AK71" s="851">
        <v>2</v>
      </c>
      <c r="AL71" s="851"/>
      <c r="AM71" s="851"/>
      <c r="AN71" s="851"/>
      <c r="AO71" s="851"/>
      <c r="AP71" s="851" t="s">
        <v>575</v>
      </c>
      <c r="AQ71" s="851"/>
      <c r="AR71" s="851"/>
      <c r="AS71" s="851"/>
      <c r="AT71" s="851"/>
      <c r="AU71" s="851" t="s">
        <v>575</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577</v>
      </c>
      <c r="C72" s="894"/>
      <c r="D72" s="894"/>
      <c r="E72" s="894"/>
      <c r="F72" s="894"/>
      <c r="G72" s="894"/>
      <c r="H72" s="894"/>
      <c r="I72" s="894"/>
      <c r="J72" s="894"/>
      <c r="K72" s="894"/>
      <c r="L72" s="894"/>
      <c r="M72" s="894"/>
      <c r="N72" s="894"/>
      <c r="O72" s="894"/>
      <c r="P72" s="895"/>
      <c r="Q72" s="896">
        <v>263837</v>
      </c>
      <c r="R72" s="851"/>
      <c r="S72" s="851"/>
      <c r="T72" s="851"/>
      <c r="U72" s="851"/>
      <c r="V72" s="851">
        <v>263732</v>
      </c>
      <c r="W72" s="851"/>
      <c r="X72" s="851"/>
      <c r="Y72" s="851"/>
      <c r="Z72" s="851"/>
      <c r="AA72" s="851">
        <v>104</v>
      </c>
      <c r="AB72" s="851"/>
      <c r="AC72" s="851"/>
      <c r="AD72" s="851"/>
      <c r="AE72" s="851"/>
      <c r="AF72" s="851">
        <v>104</v>
      </c>
      <c r="AG72" s="851"/>
      <c r="AH72" s="851"/>
      <c r="AI72" s="851"/>
      <c r="AJ72" s="851"/>
      <c r="AK72" s="851">
        <v>5790</v>
      </c>
      <c r="AL72" s="851"/>
      <c r="AM72" s="851"/>
      <c r="AN72" s="851"/>
      <c r="AO72" s="851"/>
      <c r="AP72" s="851" t="s">
        <v>575</v>
      </c>
      <c r="AQ72" s="851"/>
      <c r="AR72" s="851"/>
      <c r="AS72" s="851"/>
      <c r="AT72" s="851"/>
      <c r="AU72" s="851" t="s">
        <v>575</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578</v>
      </c>
      <c r="C73" s="894"/>
      <c r="D73" s="894"/>
      <c r="E73" s="894"/>
      <c r="F73" s="894"/>
      <c r="G73" s="894"/>
      <c r="H73" s="894"/>
      <c r="I73" s="894"/>
      <c r="J73" s="894"/>
      <c r="K73" s="894"/>
      <c r="L73" s="894"/>
      <c r="M73" s="894"/>
      <c r="N73" s="894"/>
      <c r="O73" s="894"/>
      <c r="P73" s="895"/>
      <c r="Q73" s="896">
        <v>107</v>
      </c>
      <c r="R73" s="851"/>
      <c r="S73" s="851"/>
      <c r="T73" s="851"/>
      <c r="U73" s="851"/>
      <c r="V73" s="851">
        <v>73</v>
      </c>
      <c r="W73" s="851"/>
      <c r="X73" s="851"/>
      <c r="Y73" s="851"/>
      <c r="Z73" s="851"/>
      <c r="AA73" s="851">
        <v>34</v>
      </c>
      <c r="AB73" s="851"/>
      <c r="AC73" s="851"/>
      <c r="AD73" s="851"/>
      <c r="AE73" s="851"/>
      <c r="AF73" s="851">
        <v>34</v>
      </c>
      <c r="AG73" s="851"/>
      <c r="AH73" s="851"/>
      <c r="AI73" s="851"/>
      <c r="AJ73" s="851"/>
      <c r="AK73" s="851">
        <v>10</v>
      </c>
      <c r="AL73" s="851"/>
      <c r="AM73" s="851"/>
      <c r="AN73" s="851"/>
      <c r="AO73" s="851"/>
      <c r="AP73" s="851" t="s">
        <v>575</v>
      </c>
      <c r="AQ73" s="851"/>
      <c r="AR73" s="851"/>
      <c r="AS73" s="851"/>
      <c r="AT73" s="851"/>
      <c r="AU73" s="851" t="s">
        <v>575</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579</v>
      </c>
      <c r="C74" s="894"/>
      <c r="D74" s="894"/>
      <c r="E74" s="894"/>
      <c r="F74" s="894"/>
      <c r="G74" s="894"/>
      <c r="H74" s="894"/>
      <c r="I74" s="894"/>
      <c r="J74" s="894"/>
      <c r="K74" s="894"/>
      <c r="L74" s="894"/>
      <c r="M74" s="894"/>
      <c r="N74" s="894"/>
      <c r="O74" s="894"/>
      <c r="P74" s="895"/>
      <c r="Q74" s="896">
        <v>6567</v>
      </c>
      <c r="R74" s="851"/>
      <c r="S74" s="851"/>
      <c r="T74" s="851"/>
      <c r="U74" s="851"/>
      <c r="V74" s="851">
        <v>7247</v>
      </c>
      <c r="W74" s="851"/>
      <c r="X74" s="851"/>
      <c r="Y74" s="851"/>
      <c r="Z74" s="851"/>
      <c r="AA74" s="851">
        <v>-680</v>
      </c>
      <c r="AB74" s="851"/>
      <c r="AC74" s="851"/>
      <c r="AD74" s="851"/>
      <c r="AE74" s="851"/>
      <c r="AF74" s="851">
        <v>3600</v>
      </c>
      <c r="AG74" s="851"/>
      <c r="AH74" s="851"/>
      <c r="AI74" s="851"/>
      <c r="AJ74" s="851"/>
      <c r="AK74" s="851"/>
      <c r="AL74" s="851"/>
      <c r="AM74" s="851"/>
      <c r="AN74" s="851"/>
      <c r="AO74" s="851"/>
      <c r="AP74" s="851">
        <v>30263</v>
      </c>
      <c r="AQ74" s="851"/>
      <c r="AR74" s="851"/>
      <c r="AS74" s="851"/>
      <c r="AT74" s="851"/>
      <c r="AU74" s="851">
        <v>2</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558</v>
      </c>
      <c r="C75" s="894"/>
      <c r="D75" s="894"/>
      <c r="E75" s="894"/>
      <c r="F75" s="894"/>
      <c r="G75" s="894"/>
      <c r="H75" s="894"/>
      <c r="I75" s="894"/>
      <c r="J75" s="894"/>
      <c r="K75" s="894"/>
      <c r="L75" s="894"/>
      <c r="M75" s="894"/>
      <c r="N75" s="894"/>
      <c r="O75" s="894"/>
      <c r="P75" s="895"/>
      <c r="Q75" s="899">
        <v>37</v>
      </c>
      <c r="R75" s="900"/>
      <c r="S75" s="900"/>
      <c r="T75" s="900"/>
      <c r="U75" s="850"/>
      <c r="V75" s="901">
        <v>27</v>
      </c>
      <c r="W75" s="900"/>
      <c r="X75" s="900"/>
      <c r="Y75" s="900"/>
      <c r="Z75" s="850"/>
      <c r="AA75" s="901">
        <v>10</v>
      </c>
      <c r="AB75" s="900"/>
      <c r="AC75" s="900"/>
      <c r="AD75" s="900"/>
      <c r="AE75" s="850"/>
      <c r="AF75" s="901">
        <v>10</v>
      </c>
      <c r="AG75" s="900"/>
      <c r="AH75" s="900"/>
      <c r="AI75" s="900"/>
      <c r="AJ75" s="850"/>
      <c r="AK75" s="901" t="s">
        <v>575</v>
      </c>
      <c r="AL75" s="900"/>
      <c r="AM75" s="900"/>
      <c r="AN75" s="900"/>
      <c r="AO75" s="850"/>
      <c r="AP75" s="901" t="s">
        <v>575</v>
      </c>
      <c r="AQ75" s="900"/>
      <c r="AR75" s="900"/>
      <c r="AS75" s="900"/>
      <c r="AT75" s="850"/>
      <c r="AU75" s="901" t="s">
        <v>575</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559</v>
      </c>
      <c r="C76" s="894"/>
      <c r="D76" s="894"/>
      <c r="E76" s="894"/>
      <c r="F76" s="894"/>
      <c r="G76" s="894"/>
      <c r="H76" s="894"/>
      <c r="I76" s="894"/>
      <c r="J76" s="894"/>
      <c r="K76" s="894"/>
      <c r="L76" s="894"/>
      <c r="M76" s="894"/>
      <c r="N76" s="894"/>
      <c r="O76" s="894"/>
      <c r="P76" s="895"/>
      <c r="Q76" s="899">
        <v>220</v>
      </c>
      <c r="R76" s="900"/>
      <c r="S76" s="900"/>
      <c r="T76" s="900"/>
      <c r="U76" s="850"/>
      <c r="V76" s="901">
        <v>216</v>
      </c>
      <c r="W76" s="900"/>
      <c r="X76" s="900"/>
      <c r="Y76" s="900"/>
      <c r="Z76" s="850"/>
      <c r="AA76" s="901">
        <v>4</v>
      </c>
      <c r="AB76" s="900"/>
      <c r="AC76" s="900"/>
      <c r="AD76" s="900"/>
      <c r="AE76" s="850"/>
      <c r="AF76" s="901">
        <v>4</v>
      </c>
      <c r="AG76" s="900"/>
      <c r="AH76" s="900"/>
      <c r="AI76" s="900"/>
      <c r="AJ76" s="850"/>
      <c r="AK76" s="901" t="s">
        <v>575</v>
      </c>
      <c r="AL76" s="900"/>
      <c r="AM76" s="900"/>
      <c r="AN76" s="900"/>
      <c r="AO76" s="850"/>
      <c r="AP76" s="901" t="s">
        <v>575</v>
      </c>
      <c r="AQ76" s="900"/>
      <c r="AR76" s="900"/>
      <c r="AS76" s="900"/>
      <c r="AT76" s="850"/>
      <c r="AU76" s="901" t="s">
        <v>575</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560</v>
      </c>
      <c r="C77" s="894"/>
      <c r="D77" s="894"/>
      <c r="E77" s="894"/>
      <c r="F77" s="894"/>
      <c r="G77" s="894"/>
      <c r="H77" s="894"/>
      <c r="I77" s="894"/>
      <c r="J77" s="894"/>
      <c r="K77" s="894"/>
      <c r="L77" s="894"/>
      <c r="M77" s="894"/>
      <c r="N77" s="894"/>
      <c r="O77" s="894"/>
      <c r="P77" s="895"/>
      <c r="Q77" s="899">
        <v>1645</v>
      </c>
      <c r="R77" s="900"/>
      <c r="S77" s="900"/>
      <c r="T77" s="900"/>
      <c r="U77" s="850"/>
      <c r="V77" s="901">
        <v>1141</v>
      </c>
      <c r="W77" s="900"/>
      <c r="X77" s="900"/>
      <c r="Y77" s="900"/>
      <c r="Z77" s="850"/>
      <c r="AA77" s="901">
        <v>504</v>
      </c>
      <c r="AB77" s="900"/>
      <c r="AC77" s="900"/>
      <c r="AD77" s="900"/>
      <c r="AE77" s="850"/>
      <c r="AF77" s="901">
        <v>484</v>
      </c>
      <c r="AG77" s="900"/>
      <c r="AH77" s="900"/>
      <c r="AI77" s="900"/>
      <c r="AJ77" s="850"/>
      <c r="AK77" s="901" t="s">
        <v>575</v>
      </c>
      <c r="AL77" s="900"/>
      <c r="AM77" s="900"/>
      <c r="AN77" s="900"/>
      <c r="AO77" s="850"/>
      <c r="AP77" s="901">
        <v>8887</v>
      </c>
      <c r="AQ77" s="900"/>
      <c r="AR77" s="900"/>
      <c r="AS77" s="900"/>
      <c r="AT77" s="850"/>
      <c r="AU77" s="901">
        <v>771</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562</v>
      </c>
      <c r="C78" s="894"/>
      <c r="D78" s="894"/>
      <c r="E78" s="894"/>
      <c r="F78" s="894"/>
      <c r="G78" s="894"/>
      <c r="H78" s="894"/>
      <c r="I78" s="894"/>
      <c r="J78" s="894"/>
      <c r="K78" s="894"/>
      <c r="L78" s="894"/>
      <c r="M78" s="894"/>
      <c r="N78" s="894"/>
      <c r="O78" s="894"/>
      <c r="P78" s="895"/>
      <c r="Q78" s="896">
        <v>2537</v>
      </c>
      <c r="R78" s="851"/>
      <c r="S78" s="851"/>
      <c r="T78" s="851"/>
      <c r="U78" s="851"/>
      <c r="V78" s="851">
        <v>2440</v>
      </c>
      <c r="W78" s="851"/>
      <c r="X78" s="851"/>
      <c r="Y78" s="851"/>
      <c r="Z78" s="851"/>
      <c r="AA78" s="851">
        <v>97</v>
      </c>
      <c r="AB78" s="851"/>
      <c r="AC78" s="851"/>
      <c r="AD78" s="851"/>
      <c r="AE78" s="851"/>
      <c r="AF78" s="851">
        <v>97</v>
      </c>
      <c r="AG78" s="851"/>
      <c r="AH78" s="851"/>
      <c r="AI78" s="851"/>
      <c r="AJ78" s="851"/>
      <c r="AK78" s="851">
        <v>11</v>
      </c>
      <c r="AL78" s="851"/>
      <c r="AM78" s="851"/>
      <c r="AN78" s="851"/>
      <c r="AO78" s="851"/>
      <c r="AP78" s="851">
        <v>2474</v>
      </c>
      <c r="AQ78" s="851"/>
      <c r="AR78" s="851"/>
      <c r="AS78" s="851"/>
      <c r="AT78" s="851"/>
      <c r="AU78" s="851">
        <v>169</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t="s">
        <v>561</v>
      </c>
      <c r="C79" s="894"/>
      <c r="D79" s="894"/>
      <c r="E79" s="894"/>
      <c r="F79" s="894"/>
      <c r="G79" s="894"/>
      <c r="H79" s="894"/>
      <c r="I79" s="894"/>
      <c r="J79" s="894"/>
      <c r="K79" s="894"/>
      <c r="L79" s="894"/>
      <c r="M79" s="894"/>
      <c r="N79" s="894"/>
      <c r="O79" s="894"/>
      <c r="P79" s="895"/>
      <c r="Q79" s="896">
        <v>713</v>
      </c>
      <c r="R79" s="851"/>
      <c r="S79" s="851"/>
      <c r="T79" s="851"/>
      <c r="U79" s="851"/>
      <c r="V79" s="851">
        <v>610</v>
      </c>
      <c r="W79" s="851"/>
      <c r="X79" s="851"/>
      <c r="Y79" s="851"/>
      <c r="Z79" s="851"/>
      <c r="AA79" s="851">
        <v>103</v>
      </c>
      <c r="AB79" s="851"/>
      <c r="AC79" s="851"/>
      <c r="AD79" s="851"/>
      <c r="AE79" s="851"/>
      <c r="AF79" s="851">
        <v>103</v>
      </c>
      <c r="AG79" s="851"/>
      <c r="AH79" s="851"/>
      <c r="AI79" s="851"/>
      <c r="AJ79" s="851"/>
      <c r="AK79" s="851" t="s">
        <v>575</v>
      </c>
      <c r="AL79" s="851"/>
      <c r="AM79" s="851"/>
      <c r="AN79" s="851"/>
      <c r="AO79" s="851"/>
      <c r="AP79" s="851">
        <v>168</v>
      </c>
      <c r="AQ79" s="851"/>
      <c r="AR79" s="851"/>
      <c r="AS79" s="851"/>
      <c r="AT79" s="851"/>
      <c r="AU79" s="851">
        <v>17</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t="s">
        <v>563</v>
      </c>
      <c r="C80" s="894"/>
      <c r="D80" s="894"/>
      <c r="E80" s="894"/>
      <c r="F80" s="894"/>
      <c r="G80" s="894"/>
      <c r="H80" s="894"/>
      <c r="I80" s="894"/>
      <c r="J80" s="894"/>
      <c r="K80" s="894"/>
      <c r="L80" s="894"/>
      <c r="M80" s="894"/>
      <c r="N80" s="894"/>
      <c r="O80" s="894"/>
      <c r="P80" s="895"/>
      <c r="Q80" s="896">
        <v>356</v>
      </c>
      <c r="R80" s="851"/>
      <c r="S80" s="851"/>
      <c r="T80" s="851"/>
      <c r="U80" s="851"/>
      <c r="V80" s="851">
        <v>355</v>
      </c>
      <c r="W80" s="851"/>
      <c r="X80" s="851"/>
      <c r="Y80" s="851"/>
      <c r="Z80" s="851"/>
      <c r="AA80" s="851">
        <v>1</v>
      </c>
      <c r="AB80" s="851"/>
      <c r="AC80" s="851"/>
      <c r="AD80" s="851"/>
      <c r="AE80" s="851"/>
      <c r="AF80" s="851">
        <v>454</v>
      </c>
      <c r="AG80" s="851"/>
      <c r="AH80" s="851"/>
      <c r="AI80" s="851"/>
      <c r="AJ80" s="851"/>
      <c r="AK80" s="851" t="s">
        <v>575</v>
      </c>
      <c r="AL80" s="851"/>
      <c r="AM80" s="851"/>
      <c r="AN80" s="851"/>
      <c r="AO80" s="851"/>
      <c r="AP80" s="851" t="s">
        <v>575</v>
      </c>
      <c r="AQ80" s="851"/>
      <c r="AR80" s="851"/>
      <c r="AS80" s="851"/>
      <c r="AT80" s="851"/>
      <c r="AU80" s="851" t="s">
        <v>575</v>
      </c>
      <c r="AV80" s="851"/>
      <c r="AW80" s="851"/>
      <c r="AX80" s="851"/>
      <c r="AY80" s="851"/>
      <c r="AZ80" s="897" t="s">
        <v>580</v>
      </c>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372</v>
      </c>
      <c r="B88" s="810" t="s">
        <v>409</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5572</v>
      </c>
      <c r="AG88" s="862"/>
      <c r="AH88" s="862"/>
      <c r="AI88" s="862"/>
      <c r="AJ88" s="862"/>
      <c r="AK88" s="859"/>
      <c r="AL88" s="859"/>
      <c r="AM88" s="859"/>
      <c r="AN88" s="859"/>
      <c r="AO88" s="859"/>
      <c r="AP88" s="862">
        <v>41792</v>
      </c>
      <c r="AQ88" s="862"/>
      <c r="AR88" s="862"/>
      <c r="AS88" s="862"/>
      <c r="AT88" s="862"/>
      <c r="AU88" s="862">
        <v>959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810" t="s">
        <v>410</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291</v>
      </c>
      <c r="CS102" s="870"/>
      <c r="CT102" s="870"/>
      <c r="CU102" s="870"/>
      <c r="CV102" s="913"/>
      <c r="CW102" s="912">
        <v>23</v>
      </c>
      <c r="CX102" s="870"/>
      <c r="CY102" s="870"/>
      <c r="CZ102" s="870"/>
      <c r="DA102" s="913"/>
      <c r="DB102" s="912">
        <v>56</v>
      </c>
      <c r="DC102" s="870"/>
      <c r="DD102" s="870"/>
      <c r="DE102" s="870"/>
      <c r="DF102" s="913"/>
      <c r="DG102" s="912" t="s">
        <v>571</v>
      </c>
      <c r="DH102" s="870"/>
      <c r="DI102" s="870"/>
      <c r="DJ102" s="870"/>
      <c r="DK102" s="913"/>
      <c r="DL102" s="912" t="s">
        <v>571</v>
      </c>
      <c r="DM102" s="870"/>
      <c r="DN102" s="870"/>
      <c r="DO102" s="870"/>
      <c r="DP102" s="913"/>
      <c r="DQ102" s="912" t="s">
        <v>571</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411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412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413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415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417</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418</v>
      </c>
      <c r="AB109" s="915"/>
      <c r="AC109" s="915"/>
      <c r="AD109" s="915"/>
      <c r="AE109" s="916"/>
      <c r="AF109" s="914" t="s">
        <v>289</v>
      </c>
      <c r="AG109" s="915"/>
      <c r="AH109" s="915"/>
      <c r="AI109" s="915"/>
      <c r="AJ109" s="916"/>
      <c r="AK109" s="914" t="s">
        <v>288</v>
      </c>
      <c r="AL109" s="915"/>
      <c r="AM109" s="915"/>
      <c r="AN109" s="915"/>
      <c r="AO109" s="916"/>
      <c r="AP109" s="914" t="s">
        <v>419</v>
      </c>
      <c r="AQ109" s="915"/>
      <c r="AR109" s="915"/>
      <c r="AS109" s="915"/>
      <c r="AT109" s="917"/>
      <c r="AU109" s="934" t="s">
        <v>417</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418</v>
      </c>
      <c r="BR109" s="915"/>
      <c r="BS109" s="915"/>
      <c r="BT109" s="915"/>
      <c r="BU109" s="916"/>
      <c r="BV109" s="914" t="s">
        <v>289</v>
      </c>
      <c r="BW109" s="915"/>
      <c r="BX109" s="915"/>
      <c r="BY109" s="915"/>
      <c r="BZ109" s="916"/>
      <c r="CA109" s="914" t="s">
        <v>288</v>
      </c>
      <c r="CB109" s="915"/>
      <c r="CC109" s="915"/>
      <c r="CD109" s="915"/>
      <c r="CE109" s="916"/>
      <c r="CF109" s="935" t="s">
        <v>419</v>
      </c>
      <c r="CG109" s="935"/>
      <c r="CH109" s="935"/>
      <c r="CI109" s="935"/>
      <c r="CJ109" s="935"/>
      <c r="CK109" s="914" t="s">
        <v>420</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418</v>
      </c>
      <c r="DH109" s="915"/>
      <c r="DI109" s="915"/>
      <c r="DJ109" s="915"/>
      <c r="DK109" s="916"/>
      <c r="DL109" s="914" t="s">
        <v>289</v>
      </c>
      <c r="DM109" s="915"/>
      <c r="DN109" s="915"/>
      <c r="DO109" s="915"/>
      <c r="DP109" s="916"/>
      <c r="DQ109" s="914" t="s">
        <v>288</v>
      </c>
      <c r="DR109" s="915"/>
      <c r="DS109" s="915"/>
      <c r="DT109" s="915"/>
      <c r="DU109" s="916"/>
      <c r="DV109" s="914" t="s">
        <v>419</v>
      </c>
      <c r="DW109" s="915"/>
      <c r="DX109" s="915"/>
      <c r="DY109" s="915"/>
      <c r="DZ109" s="917"/>
    </row>
    <row r="110" spans="1:131" s="199" customFormat="1" ht="26.25" customHeight="1">
      <c r="A110" s="918" t="s">
        <v>421</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1380533</v>
      </c>
      <c r="AB110" s="922"/>
      <c r="AC110" s="922"/>
      <c r="AD110" s="922"/>
      <c r="AE110" s="923"/>
      <c r="AF110" s="924">
        <v>1332802</v>
      </c>
      <c r="AG110" s="922"/>
      <c r="AH110" s="922"/>
      <c r="AI110" s="922"/>
      <c r="AJ110" s="923"/>
      <c r="AK110" s="924">
        <v>1459470</v>
      </c>
      <c r="AL110" s="922"/>
      <c r="AM110" s="922"/>
      <c r="AN110" s="922"/>
      <c r="AO110" s="923"/>
      <c r="AP110" s="925">
        <v>25.7</v>
      </c>
      <c r="AQ110" s="926"/>
      <c r="AR110" s="926"/>
      <c r="AS110" s="926"/>
      <c r="AT110" s="927"/>
      <c r="AU110" s="928" t="s">
        <v>61</v>
      </c>
      <c r="AV110" s="929"/>
      <c r="AW110" s="929"/>
      <c r="AX110" s="929"/>
      <c r="AY110" s="929"/>
      <c r="AZ110" s="970" t="s">
        <v>422</v>
      </c>
      <c r="BA110" s="919"/>
      <c r="BB110" s="919"/>
      <c r="BC110" s="919"/>
      <c r="BD110" s="919"/>
      <c r="BE110" s="919"/>
      <c r="BF110" s="919"/>
      <c r="BG110" s="919"/>
      <c r="BH110" s="919"/>
      <c r="BI110" s="919"/>
      <c r="BJ110" s="919"/>
      <c r="BK110" s="919"/>
      <c r="BL110" s="919"/>
      <c r="BM110" s="919"/>
      <c r="BN110" s="919"/>
      <c r="BO110" s="919"/>
      <c r="BP110" s="920"/>
      <c r="BQ110" s="956">
        <v>15583165</v>
      </c>
      <c r="BR110" s="957"/>
      <c r="BS110" s="957"/>
      <c r="BT110" s="957"/>
      <c r="BU110" s="957"/>
      <c r="BV110" s="957">
        <v>15622448</v>
      </c>
      <c r="BW110" s="957"/>
      <c r="BX110" s="957"/>
      <c r="BY110" s="957"/>
      <c r="BZ110" s="957"/>
      <c r="CA110" s="957">
        <v>15531934</v>
      </c>
      <c r="CB110" s="957"/>
      <c r="CC110" s="957"/>
      <c r="CD110" s="957"/>
      <c r="CE110" s="957"/>
      <c r="CF110" s="971">
        <v>273.5</v>
      </c>
      <c r="CG110" s="972"/>
      <c r="CH110" s="972"/>
      <c r="CI110" s="972"/>
      <c r="CJ110" s="972"/>
      <c r="CK110" s="973" t="s">
        <v>423</v>
      </c>
      <c r="CL110" s="974"/>
      <c r="CM110" s="953" t="s">
        <v>424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c r="A111" s="960" t="s">
        <v>425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426</v>
      </c>
      <c r="BA111" s="980"/>
      <c r="BB111" s="980"/>
      <c r="BC111" s="980"/>
      <c r="BD111" s="980"/>
      <c r="BE111" s="980"/>
      <c r="BF111" s="980"/>
      <c r="BG111" s="980"/>
      <c r="BH111" s="980"/>
      <c r="BI111" s="980"/>
      <c r="BJ111" s="980"/>
      <c r="BK111" s="980"/>
      <c r="BL111" s="980"/>
      <c r="BM111" s="980"/>
      <c r="BN111" s="980"/>
      <c r="BO111" s="980"/>
      <c r="BP111" s="981"/>
      <c r="BQ111" s="949">
        <v>3696765</v>
      </c>
      <c r="BR111" s="950"/>
      <c r="BS111" s="950"/>
      <c r="BT111" s="950"/>
      <c r="BU111" s="950"/>
      <c r="BV111" s="950">
        <v>3565173</v>
      </c>
      <c r="BW111" s="950"/>
      <c r="BX111" s="950"/>
      <c r="BY111" s="950"/>
      <c r="BZ111" s="950"/>
      <c r="CA111" s="950">
        <v>3140969</v>
      </c>
      <c r="CB111" s="950"/>
      <c r="CC111" s="950"/>
      <c r="CD111" s="950"/>
      <c r="CE111" s="950"/>
      <c r="CF111" s="944">
        <v>55.3</v>
      </c>
      <c r="CG111" s="945"/>
      <c r="CH111" s="945"/>
      <c r="CI111" s="945"/>
      <c r="CJ111" s="945"/>
      <c r="CK111" s="975"/>
      <c r="CL111" s="976"/>
      <c r="CM111" s="946" t="s">
        <v>427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c r="A112" s="982" t="s">
        <v>428</v>
      </c>
      <c r="B112" s="983"/>
      <c r="C112" s="980" t="s">
        <v>429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430</v>
      </c>
      <c r="BA112" s="980"/>
      <c r="BB112" s="980"/>
      <c r="BC112" s="980"/>
      <c r="BD112" s="980"/>
      <c r="BE112" s="980"/>
      <c r="BF112" s="980"/>
      <c r="BG112" s="980"/>
      <c r="BH112" s="980"/>
      <c r="BI112" s="980"/>
      <c r="BJ112" s="980"/>
      <c r="BK112" s="980"/>
      <c r="BL112" s="980"/>
      <c r="BM112" s="980"/>
      <c r="BN112" s="980"/>
      <c r="BO112" s="980"/>
      <c r="BP112" s="981"/>
      <c r="BQ112" s="949">
        <v>7832756</v>
      </c>
      <c r="BR112" s="950"/>
      <c r="BS112" s="950"/>
      <c r="BT112" s="950"/>
      <c r="BU112" s="950"/>
      <c r="BV112" s="950">
        <v>8353725</v>
      </c>
      <c r="BW112" s="950"/>
      <c r="BX112" s="950"/>
      <c r="BY112" s="950"/>
      <c r="BZ112" s="950"/>
      <c r="CA112" s="950">
        <v>9079748</v>
      </c>
      <c r="CB112" s="950"/>
      <c r="CC112" s="950"/>
      <c r="CD112" s="950"/>
      <c r="CE112" s="950"/>
      <c r="CF112" s="944">
        <v>159.9</v>
      </c>
      <c r="CG112" s="945"/>
      <c r="CH112" s="945"/>
      <c r="CI112" s="945"/>
      <c r="CJ112" s="945"/>
      <c r="CK112" s="975"/>
      <c r="CL112" s="976"/>
      <c r="CM112" s="946" t="s">
        <v>431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c r="A113" s="984"/>
      <c r="B113" s="985"/>
      <c r="C113" s="980" t="s">
        <v>432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558307</v>
      </c>
      <c r="AB113" s="964"/>
      <c r="AC113" s="964"/>
      <c r="AD113" s="964"/>
      <c r="AE113" s="965"/>
      <c r="AF113" s="966">
        <v>538035</v>
      </c>
      <c r="AG113" s="964"/>
      <c r="AH113" s="964"/>
      <c r="AI113" s="964"/>
      <c r="AJ113" s="965"/>
      <c r="AK113" s="966">
        <v>568444</v>
      </c>
      <c r="AL113" s="964"/>
      <c r="AM113" s="964"/>
      <c r="AN113" s="964"/>
      <c r="AO113" s="965"/>
      <c r="AP113" s="967">
        <v>10</v>
      </c>
      <c r="AQ113" s="968"/>
      <c r="AR113" s="968"/>
      <c r="AS113" s="968"/>
      <c r="AT113" s="969"/>
      <c r="AU113" s="930"/>
      <c r="AV113" s="931"/>
      <c r="AW113" s="931"/>
      <c r="AX113" s="931"/>
      <c r="AY113" s="931"/>
      <c r="AZ113" s="979" t="s">
        <v>433</v>
      </c>
      <c r="BA113" s="980"/>
      <c r="BB113" s="980"/>
      <c r="BC113" s="980"/>
      <c r="BD113" s="980"/>
      <c r="BE113" s="980"/>
      <c r="BF113" s="980"/>
      <c r="BG113" s="980"/>
      <c r="BH113" s="980"/>
      <c r="BI113" s="980"/>
      <c r="BJ113" s="980"/>
      <c r="BK113" s="980"/>
      <c r="BL113" s="980"/>
      <c r="BM113" s="980"/>
      <c r="BN113" s="980"/>
      <c r="BO113" s="980"/>
      <c r="BP113" s="981"/>
      <c r="BQ113" s="949">
        <v>594243</v>
      </c>
      <c r="BR113" s="950"/>
      <c r="BS113" s="950"/>
      <c r="BT113" s="950"/>
      <c r="BU113" s="950"/>
      <c r="BV113" s="950">
        <v>956597</v>
      </c>
      <c r="BW113" s="950"/>
      <c r="BX113" s="950"/>
      <c r="BY113" s="950"/>
      <c r="BZ113" s="950"/>
      <c r="CA113" s="950">
        <v>959844</v>
      </c>
      <c r="CB113" s="950"/>
      <c r="CC113" s="950"/>
      <c r="CD113" s="950"/>
      <c r="CE113" s="950"/>
      <c r="CF113" s="944">
        <v>16.899999999999999</v>
      </c>
      <c r="CG113" s="945"/>
      <c r="CH113" s="945"/>
      <c r="CI113" s="945"/>
      <c r="CJ113" s="945"/>
      <c r="CK113" s="975"/>
      <c r="CL113" s="976"/>
      <c r="CM113" s="946" t="s">
        <v>434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c r="A114" s="984"/>
      <c r="B114" s="985"/>
      <c r="C114" s="980" t="s">
        <v>435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31877</v>
      </c>
      <c r="AB114" s="989"/>
      <c r="AC114" s="989"/>
      <c r="AD114" s="989"/>
      <c r="AE114" s="990"/>
      <c r="AF114" s="991">
        <v>25076</v>
      </c>
      <c r="AG114" s="989"/>
      <c r="AH114" s="989"/>
      <c r="AI114" s="989"/>
      <c r="AJ114" s="990"/>
      <c r="AK114" s="991">
        <v>31259</v>
      </c>
      <c r="AL114" s="989"/>
      <c r="AM114" s="989"/>
      <c r="AN114" s="989"/>
      <c r="AO114" s="990"/>
      <c r="AP114" s="992">
        <v>0.6</v>
      </c>
      <c r="AQ114" s="993"/>
      <c r="AR114" s="993"/>
      <c r="AS114" s="993"/>
      <c r="AT114" s="994"/>
      <c r="AU114" s="930"/>
      <c r="AV114" s="931"/>
      <c r="AW114" s="931"/>
      <c r="AX114" s="931"/>
      <c r="AY114" s="931"/>
      <c r="AZ114" s="979" t="s">
        <v>436</v>
      </c>
      <c r="BA114" s="980"/>
      <c r="BB114" s="980"/>
      <c r="BC114" s="980"/>
      <c r="BD114" s="980"/>
      <c r="BE114" s="980"/>
      <c r="BF114" s="980"/>
      <c r="BG114" s="980"/>
      <c r="BH114" s="980"/>
      <c r="BI114" s="980"/>
      <c r="BJ114" s="980"/>
      <c r="BK114" s="980"/>
      <c r="BL114" s="980"/>
      <c r="BM114" s="980"/>
      <c r="BN114" s="980"/>
      <c r="BO114" s="980"/>
      <c r="BP114" s="981"/>
      <c r="BQ114" s="949">
        <v>1177693</v>
      </c>
      <c r="BR114" s="950"/>
      <c r="BS114" s="950"/>
      <c r="BT114" s="950"/>
      <c r="BU114" s="950"/>
      <c r="BV114" s="950">
        <v>1042162</v>
      </c>
      <c r="BW114" s="950"/>
      <c r="BX114" s="950"/>
      <c r="BY114" s="950"/>
      <c r="BZ114" s="950"/>
      <c r="CA114" s="950">
        <v>953666</v>
      </c>
      <c r="CB114" s="950"/>
      <c r="CC114" s="950"/>
      <c r="CD114" s="950"/>
      <c r="CE114" s="950"/>
      <c r="CF114" s="944">
        <v>16.8</v>
      </c>
      <c r="CG114" s="945"/>
      <c r="CH114" s="945"/>
      <c r="CI114" s="945"/>
      <c r="CJ114" s="945"/>
      <c r="CK114" s="975"/>
      <c r="CL114" s="976"/>
      <c r="CM114" s="946" t="s">
        <v>437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c r="A115" s="984"/>
      <c r="B115" s="985"/>
      <c r="C115" s="980" t="s">
        <v>438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151582</v>
      </c>
      <c r="AB115" s="964"/>
      <c r="AC115" s="964"/>
      <c r="AD115" s="964"/>
      <c r="AE115" s="965"/>
      <c r="AF115" s="966">
        <v>1017</v>
      </c>
      <c r="AG115" s="964"/>
      <c r="AH115" s="964"/>
      <c r="AI115" s="964"/>
      <c r="AJ115" s="965"/>
      <c r="AK115" s="966">
        <v>1069</v>
      </c>
      <c r="AL115" s="964"/>
      <c r="AM115" s="964"/>
      <c r="AN115" s="964"/>
      <c r="AO115" s="965"/>
      <c r="AP115" s="967">
        <v>0</v>
      </c>
      <c r="AQ115" s="968"/>
      <c r="AR115" s="968"/>
      <c r="AS115" s="968"/>
      <c r="AT115" s="969"/>
      <c r="AU115" s="930"/>
      <c r="AV115" s="931"/>
      <c r="AW115" s="931"/>
      <c r="AX115" s="931"/>
      <c r="AY115" s="931"/>
      <c r="AZ115" s="979" t="s">
        <v>439</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440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c r="A116" s="986"/>
      <c r="B116" s="987"/>
      <c r="C116" s="995" t="s">
        <v>441</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442</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443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444</v>
      </c>
      <c r="Z117" s="916"/>
      <c r="AA117" s="1006">
        <v>2122299</v>
      </c>
      <c r="AB117" s="1007"/>
      <c r="AC117" s="1007"/>
      <c r="AD117" s="1007"/>
      <c r="AE117" s="1008"/>
      <c r="AF117" s="1009">
        <v>1896930</v>
      </c>
      <c r="AG117" s="1007"/>
      <c r="AH117" s="1007"/>
      <c r="AI117" s="1007"/>
      <c r="AJ117" s="1008"/>
      <c r="AK117" s="1009">
        <v>2060242</v>
      </c>
      <c r="AL117" s="1007"/>
      <c r="AM117" s="1007"/>
      <c r="AN117" s="1007"/>
      <c r="AO117" s="1008"/>
      <c r="AP117" s="1010"/>
      <c r="AQ117" s="1011"/>
      <c r="AR117" s="1011"/>
      <c r="AS117" s="1011"/>
      <c r="AT117" s="1012"/>
      <c r="AU117" s="930"/>
      <c r="AV117" s="931"/>
      <c r="AW117" s="931"/>
      <c r="AX117" s="931"/>
      <c r="AY117" s="931"/>
      <c r="AZ117" s="997" t="s">
        <v>445</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446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c r="A118" s="934" t="s">
        <v>420</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418</v>
      </c>
      <c r="AB118" s="915"/>
      <c r="AC118" s="915"/>
      <c r="AD118" s="915"/>
      <c r="AE118" s="916"/>
      <c r="AF118" s="914" t="s">
        <v>289</v>
      </c>
      <c r="AG118" s="915"/>
      <c r="AH118" s="915"/>
      <c r="AI118" s="915"/>
      <c r="AJ118" s="916"/>
      <c r="AK118" s="914" t="s">
        <v>288</v>
      </c>
      <c r="AL118" s="915"/>
      <c r="AM118" s="915"/>
      <c r="AN118" s="915"/>
      <c r="AO118" s="916"/>
      <c r="AP118" s="1001" t="s">
        <v>419</v>
      </c>
      <c r="AQ118" s="1002"/>
      <c r="AR118" s="1002"/>
      <c r="AS118" s="1002"/>
      <c r="AT118" s="1003"/>
      <c r="AU118" s="930"/>
      <c r="AV118" s="931"/>
      <c r="AW118" s="931"/>
      <c r="AX118" s="931"/>
      <c r="AY118" s="931"/>
      <c r="AZ118" s="1004" t="s">
        <v>447</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448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c r="A119" s="1088" t="s">
        <v>423</v>
      </c>
      <c r="B119" s="974"/>
      <c r="C119" s="953" t="s">
        <v>424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v>150752</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449</v>
      </c>
      <c r="BP119" s="1036"/>
      <c r="BQ119" s="1027">
        <v>28884622</v>
      </c>
      <c r="BR119" s="1028"/>
      <c r="BS119" s="1028"/>
      <c r="BT119" s="1028"/>
      <c r="BU119" s="1028"/>
      <c r="BV119" s="1028">
        <v>29540105</v>
      </c>
      <c r="BW119" s="1028"/>
      <c r="BX119" s="1028"/>
      <c r="BY119" s="1028"/>
      <c r="BZ119" s="1028"/>
      <c r="CA119" s="1028">
        <v>29666161</v>
      </c>
      <c r="CB119" s="1028"/>
      <c r="CC119" s="1028"/>
      <c r="CD119" s="1028"/>
      <c r="CE119" s="1028"/>
      <c r="CF119" s="1029"/>
      <c r="CG119" s="1030"/>
      <c r="CH119" s="1030"/>
      <c r="CI119" s="1030"/>
      <c r="CJ119" s="1031"/>
      <c r="CK119" s="977"/>
      <c r="CL119" s="978"/>
      <c r="CM119" s="1032" t="s">
        <v>450</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3696765</v>
      </c>
      <c r="DH119" s="1014"/>
      <c r="DI119" s="1014"/>
      <c r="DJ119" s="1014"/>
      <c r="DK119" s="1015"/>
      <c r="DL119" s="1013">
        <v>3565173</v>
      </c>
      <c r="DM119" s="1014"/>
      <c r="DN119" s="1014"/>
      <c r="DO119" s="1014"/>
      <c r="DP119" s="1015"/>
      <c r="DQ119" s="1013">
        <v>3140969</v>
      </c>
      <c r="DR119" s="1014"/>
      <c r="DS119" s="1014"/>
      <c r="DT119" s="1014"/>
      <c r="DU119" s="1015"/>
      <c r="DV119" s="1016">
        <v>55.3</v>
      </c>
      <c r="DW119" s="1017"/>
      <c r="DX119" s="1017"/>
      <c r="DY119" s="1017"/>
      <c r="DZ119" s="1018"/>
    </row>
    <row r="120" spans="1:130" s="199" customFormat="1" ht="26.25" customHeight="1">
      <c r="A120" s="1089"/>
      <c r="B120" s="976"/>
      <c r="C120" s="946" t="s">
        <v>427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451</v>
      </c>
      <c r="AV120" s="1020"/>
      <c r="AW120" s="1020"/>
      <c r="AX120" s="1020"/>
      <c r="AY120" s="1021"/>
      <c r="AZ120" s="970" t="s">
        <v>452</v>
      </c>
      <c r="BA120" s="919"/>
      <c r="BB120" s="919"/>
      <c r="BC120" s="919"/>
      <c r="BD120" s="919"/>
      <c r="BE120" s="919"/>
      <c r="BF120" s="919"/>
      <c r="BG120" s="919"/>
      <c r="BH120" s="919"/>
      <c r="BI120" s="919"/>
      <c r="BJ120" s="919"/>
      <c r="BK120" s="919"/>
      <c r="BL120" s="919"/>
      <c r="BM120" s="919"/>
      <c r="BN120" s="919"/>
      <c r="BO120" s="919"/>
      <c r="BP120" s="920"/>
      <c r="BQ120" s="956">
        <v>7964625</v>
      </c>
      <c r="BR120" s="957"/>
      <c r="BS120" s="957"/>
      <c r="BT120" s="957"/>
      <c r="BU120" s="957"/>
      <c r="BV120" s="957">
        <v>8241150</v>
      </c>
      <c r="BW120" s="957"/>
      <c r="BX120" s="957"/>
      <c r="BY120" s="957"/>
      <c r="BZ120" s="957"/>
      <c r="CA120" s="957">
        <v>8802941</v>
      </c>
      <c r="CB120" s="957"/>
      <c r="CC120" s="957"/>
      <c r="CD120" s="957"/>
      <c r="CE120" s="957"/>
      <c r="CF120" s="971">
        <v>155</v>
      </c>
      <c r="CG120" s="972"/>
      <c r="CH120" s="972"/>
      <c r="CI120" s="972"/>
      <c r="CJ120" s="972"/>
      <c r="CK120" s="1037" t="s">
        <v>453</v>
      </c>
      <c r="CL120" s="1038"/>
      <c r="CM120" s="1038"/>
      <c r="CN120" s="1038"/>
      <c r="CO120" s="1039"/>
      <c r="CP120" s="1045" t="s">
        <v>454</v>
      </c>
      <c r="CQ120" s="1046"/>
      <c r="CR120" s="1046"/>
      <c r="CS120" s="1046"/>
      <c r="CT120" s="1046"/>
      <c r="CU120" s="1046"/>
      <c r="CV120" s="1046"/>
      <c r="CW120" s="1046"/>
      <c r="CX120" s="1046"/>
      <c r="CY120" s="1046"/>
      <c r="CZ120" s="1046"/>
      <c r="DA120" s="1046"/>
      <c r="DB120" s="1046"/>
      <c r="DC120" s="1046"/>
      <c r="DD120" s="1046"/>
      <c r="DE120" s="1046"/>
      <c r="DF120" s="1047"/>
      <c r="DG120" s="956">
        <v>4029891</v>
      </c>
      <c r="DH120" s="957"/>
      <c r="DI120" s="957"/>
      <c r="DJ120" s="957"/>
      <c r="DK120" s="957"/>
      <c r="DL120" s="957">
        <v>4005809</v>
      </c>
      <c r="DM120" s="957"/>
      <c r="DN120" s="957"/>
      <c r="DO120" s="957"/>
      <c r="DP120" s="957"/>
      <c r="DQ120" s="957">
        <v>4108989</v>
      </c>
      <c r="DR120" s="957"/>
      <c r="DS120" s="957"/>
      <c r="DT120" s="957"/>
      <c r="DU120" s="957"/>
      <c r="DV120" s="958">
        <v>72.3</v>
      </c>
      <c r="DW120" s="958"/>
      <c r="DX120" s="958"/>
      <c r="DY120" s="958"/>
      <c r="DZ120" s="959"/>
    </row>
    <row r="121" spans="1:130" s="199" customFormat="1" ht="26.25" customHeight="1">
      <c r="A121" s="1089"/>
      <c r="B121" s="976"/>
      <c r="C121" s="997" t="s">
        <v>455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456</v>
      </c>
      <c r="BA121" s="980"/>
      <c r="BB121" s="980"/>
      <c r="BC121" s="980"/>
      <c r="BD121" s="980"/>
      <c r="BE121" s="980"/>
      <c r="BF121" s="980"/>
      <c r="BG121" s="980"/>
      <c r="BH121" s="980"/>
      <c r="BI121" s="980"/>
      <c r="BJ121" s="980"/>
      <c r="BK121" s="980"/>
      <c r="BL121" s="980"/>
      <c r="BM121" s="980"/>
      <c r="BN121" s="980"/>
      <c r="BO121" s="980"/>
      <c r="BP121" s="981"/>
      <c r="BQ121" s="949">
        <v>794141</v>
      </c>
      <c r="BR121" s="950"/>
      <c r="BS121" s="950"/>
      <c r="BT121" s="950"/>
      <c r="BU121" s="950"/>
      <c r="BV121" s="950">
        <v>681522</v>
      </c>
      <c r="BW121" s="950"/>
      <c r="BX121" s="950"/>
      <c r="BY121" s="950"/>
      <c r="BZ121" s="950"/>
      <c r="CA121" s="950">
        <v>571626</v>
      </c>
      <c r="CB121" s="950"/>
      <c r="CC121" s="950"/>
      <c r="CD121" s="950"/>
      <c r="CE121" s="950"/>
      <c r="CF121" s="944">
        <v>10.1</v>
      </c>
      <c r="CG121" s="945"/>
      <c r="CH121" s="945"/>
      <c r="CI121" s="945"/>
      <c r="CJ121" s="945"/>
      <c r="CK121" s="1040"/>
      <c r="CL121" s="1041"/>
      <c r="CM121" s="1041"/>
      <c r="CN121" s="1041"/>
      <c r="CO121" s="1042"/>
      <c r="CP121" s="1050" t="s">
        <v>457</v>
      </c>
      <c r="CQ121" s="1051"/>
      <c r="CR121" s="1051"/>
      <c r="CS121" s="1051"/>
      <c r="CT121" s="1051"/>
      <c r="CU121" s="1051"/>
      <c r="CV121" s="1051"/>
      <c r="CW121" s="1051"/>
      <c r="CX121" s="1051"/>
      <c r="CY121" s="1051"/>
      <c r="CZ121" s="1051"/>
      <c r="DA121" s="1051"/>
      <c r="DB121" s="1051"/>
      <c r="DC121" s="1051"/>
      <c r="DD121" s="1051"/>
      <c r="DE121" s="1051"/>
      <c r="DF121" s="1052"/>
      <c r="DG121" s="949">
        <v>2430705</v>
      </c>
      <c r="DH121" s="950"/>
      <c r="DI121" s="950"/>
      <c r="DJ121" s="950"/>
      <c r="DK121" s="950"/>
      <c r="DL121" s="950">
        <v>2466714</v>
      </c>
      <c r="DM121" s="950"/>
      <c r="DN121" s="950"/>
      <c r="DO121" s="950"/>
      <c r="DP121" s="950"/>
      <c r="DQ121" s="950">
        <v>2420340</v>
      </c>
      <c r="DR121" s="950"/>
      <c r="DS121" s="950"/>
      <c r="DT121" s="950"/>
      <c r="DU121" s="950"/>
      <c r="DV121" s="951">
        <v>42.6</v>
      </c>
      <c r="DW121" s="951"/>
      <c r="DX121" s="951"/>
      <c r="DY121" s="951"/>
      <c r="DZ121" s="952"/>
    </row>
    <row r="122" spans="1:130" s="199" customFormat="1" ht="26.25" customHeight="1">
      <c r="A122" s="1089"/>
      <c r="B122" s="976"/>
      <c r="C122" s="946" t="s">
        <v>437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458</v>
      </c>
      <c r="BA122" s="995"/>
      <c r="BB122" s="995"/>
      <c r="BC122" s="995"/>
      <c r="BD122" s="995"/>
      <c r="BE122" s="995"/>
      <c r="BF122" s="995"/>
      <c r="BG122" s="995"/>
      <c r="BH122" s="995"/>
      <c r="BI122" s="995"/>
      <c r="BJ122" s="995"/>
      <c r="BK122" s="995"/>
      <c r="BL122" s="995"/>
      <c r="BM122" s="995"/>
      <c r="BN122" s="995"/>
      <c r="BO122" s="995"/>
      <c r="BP122" s="996"/>
      <c r="BQ122" s="1027">
        <v>16686919</v>
      </c>
      <c r="BR122" s="1028"/>
      <c r="BS122" s="1028"/>
      <c r="BT122" s="1028"/>
      <c r="BU122" s="1028"/>
      <c r="BV122" s="1028">
        <v>16925160</v>
      </c>
      <c r="BW122" s="1028"/>
      <c r="BX122" s="1028"/>
      <c r="BY122" s="1028"/>
      <c r="BZ122" s="1028"/>
      <c r="CA122" s="1028">
        <v>16672882</v>
      </c>
      <c r="CB122" s="1028"/>
      <c r="CC122" s="1028"/>
      <c r="CD122" s="1028"/>
      <c r="CE122" s="1028"/>
      <c r="CF122" s="1048">
        <v>293.60000000000002</v>
      </c>
      <c r="CG122" s="1049"/>
      <c r="CH122" s="1049"/>
      <c r="CI122" s="1049"/>
      <c r="CJ122" s="1049"/>
      <c r="CK122" s="1040"/>
      <c r="CL122" s="1041"/>
      <c r="CM122" s="1041"/>
      <c r="CN122" s="1041"/>
      <c r="CO122" s="1042"/>
      <c r="CP122" s="1050" t="s">
        <v>459</v>
      </c>
      <c r="CQ122" s="1051"/>
      <c r="CR122" s="1051"/>
      <c r="CS122" s="1051"/>
      <c r="CT122" s="1051"/>
      <c r="CU122" s="1051"/>
      <c r="CV122" s="1051"/>
      <c r="CW122" s="1051"/>
      <c r="CX122" s="1051"/>
      <c r="CY122" s="1051"/>
      <c r="CZ122" s="1051"/>
      <c r="DA122" s="1051"/>
      <c r="DB122" s="1051"/>
      <c r="DC122" s="1051"/>
      <c r="DD122" s="1051"/>
      <c r="DE122" s="1051"/>
      <c r="DF122" s="1052"/>
      <c r="DG122" s="949">
        <v>1175504</v>
      </c>
      <c r="DH122" s="950"/>
      <c r="DI122" s="950"/>
      <c r="DJ122" s="950"/>
      <c r="DK122" s="950"/>
      <c r="DL122" s="950">
        <v>1693168</v>
      </c>
      <c r="DM122" s="950"/>
      <c r="DN122" s="950"/>
      <c r="DO122" s="950"/>
      <c r="DP122" s="950"/>
      <c r="DQ122" s="950">
        <v>2371728</v>
      </c>
      <c r="DR122" s="950"/>
      <c r="DS122" s="950"/>
      <c r="DT122" s="950"/>
      <c r="DU122" s="950"/>
      <c r="DV122" s="951">
        <v>41.8</v>
      </c>
      <c r="DW122" s="951"/>
      <c r="DX122" s="951"/>
      <c r="DY122" s="951"/>
      <c r="DZ122" s="952"/>
    </row>
    <row r="123" spans="1:130" s="199" customFormat="1" ht="26.25" customHeight="1">
      <c r="A123" s="1089"/>
      <c r="B123" s="976"/>
      <c r="C123" s="946" t="s">
        <v>443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460</v>
      </c>
      <c r="BP123" s="1036"/>
      <c r="BQ123" s="1095">
        <v>25445685</v>
      </c>
      <c r="BR123" s="1096"/>
      <c r="BS123" s="1096"/>
      <c r="BT123" s="1096"/>
      <c r="BU123" s="1096"/>
      <c r="BV123" s="1096">
        <v>25847832</v>
      </c>
      <c r="BW123" s="1096"/>
      <c r="BX123" s="1096"/>
      <c r="BY123" s="1096"/>
      <c r="BZ123" s="1096"/>
      <c r="CA123" s="1096">
        <v>26047449</v>
      </c>
      <c r="CB123" s="1096"/>
      <c r="CC123" s="1096"/>
      <c r="CD123" s="1096"/>
      <c r="CE123" s="1096"/>
      <c r="CF123" s="1029"/>
      <c r="CG123" s="1030"/>
      <c r="CH123" s="1030"/>
      <c r="CI123" s="1030"/>
      <c r="CJ123" s="1031"/>
      <c r="CK123" s="1040"/>
      <c r="CL123" s="1041"/>
      <c r="CM123" s="1041"/>
      <c r="CN123" s="1041"/>
      <c r="CO123" s="1042"/>
      <c r="CP123" s="1050" t="s">
        <v>461</v>
      </c>
      <c r="CQ123" s="1051"/>
      <c r="CR123" s="1051"/>
      <c r="CS123" s="1051"/>
      <c r="CT123" s="1051"/>
      <c r="CU123" s="1051"/>
      <c r="CV123" s="1051"/>
      <c r="CW123" s="1051"/>
      <c r="CX123" s="1051"/>
      <c r="CY123" s="1051"/>
      <c r="CZ123" s="1051"/>
      <c r="DA123" s="1051"/>
      <c r="DB123" s="1051"/>
      <c r="DC123" s="1051"/>
      <c r="DD123" s="1051"/>
      <c r="DE123" s="1051"/>
      <c r="DF123" s="1052"/>
      <c r="DG123" s="988">
        <v>135681</v>
      </c>
      <c r="DH123" s="989"/>
      <c r="DI123" s="989"/>
      <c r="DJ123" s="989"/>
      <c r="DK123" s="990"/>
      <c r="DL123" s="991">
        <v>129503</v>
      </c>
      <c r="DM123" s="989"/>
      <c r="DN123" s="989"/>
      <c r="DO123" s="989"/>
      <c r="DP123" s="990"/>
      <c r="DQ123" s="991">
        <v>127040</v>
      </c>
      <c r="DR123" s="989"/>
      <c r="DS123" s="989"/>
      <c r="DT123" s="989"/>
      <c r="DU123" s="990"/>
      <c r="DV123" s="992">
        <v>2.2000000000000002</v>
      </c>
      <c r="DW123" s="993"/>
      <c r="DX123" s="993"/>
      <c r="DY123" s="993"/>
      <c r="DZ123" s="994"/>
    </row>
    <row r="124" spans="1:130" s="199" customFormat="1" ht="26.25" customHeight="1" thickBot="1">
      <c r="A124" s="1089"/>
      <c r="B124" s="976"/>
      <c r="C124" s="946" t="s">
        <v>446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462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57.5</v>
      </c>
      <c r="BR124" s="1058"/>
      <c r="BS124" s="1058"/>
      <c r="BT124" s="1058"/>
      <c r="BU124" s="1058"/>
      <c r="BV124" s="1058">
        <v>63.2</v>
      </c>
      <c r="BW124" s="1058"/>
      <c r="BX124" s="1058"/>
      <c r="BY124" s="1058"/>
      <c r="BZ124" s="1058"/>
      <c r="CA124" s="1058">
        <v>63.7</v>
      </c>
      <c r="CB124" s="1058"/>
      <c r="CC124" s="1058"/>
      <c r="CD124" s="1058"/>
      <c r="CE124" s="1058"/>
      <c r="CF124" s="1059"/>
      <c r="CG124" s="1060"/>
      <c r="CH124" s="1060"/>
      <c r="CI124" s="1060"/>
      <c r="CJ124" s="1061"/>
      <c r="CK124" s="1043"/>
      <c r="CL124" s="1043"/>
      <c r="CM124" s="1043"/>
      <c r="CN124" s="1043"/>
      <c r="CO124" s="1044"/>
      <c r="CP124" s="1050" t="s">
        <v>463</v>
      </c>
      <c r="CQ124" s="1051"/>
      <c r="CR124" s="1051"/>
      <c r="CS124" s="1051"/>
      <c r="CT124" s="1051"/>
      <c r="CU124" s="1051"/>
      <c r="CV124" s="1051"/>
      <c r="CW124" s="1051"/>
      <c r="CX124" s="1051"/>
      <c r="CY124" s="1051"/>
      <c r="CZ124" s="1051"/>
      <c r="DA124" s="1051"/>
      <c r="DB124" s="1051"/>
      <c r="DC124" s="1051"/>
      <c r="DD124" s="1051"/>
      <c r="DE124" s="1051"/>
      <c r="DF124" s="1052"/>
      <c r="DG124" s="1035">
        <v>60975</v>
      </c>
      <c r="DH124" s="1014"/>
      <c r="DI124" s="1014"/>
      <c r="DJ124" s="1014"/>
      <c r="DK124" s="1015"/>
      <c r="DL124" s="1013">
        <v>58531</v>
      </c>
      <c r="DM124" s="1014"/>
      <c r="DN124" s="1014"/>
      <c r="DO124" s="1014"/>
      <c r="DP124" s="1015"/>
      <c r="DQ124" s="1013">
        <v>51651</v>
      </c>
      <c r="DR124" s="1014"/>
      <c r="DS124" s="1014"/>
      <c r="DT124" s="1014"/>
      <c r="DU124" s="1015"/>
      <c r="DV124" s="1016">
        <v>0.9</v>
      </c>
      <c r="DW124" s="1017"/>
      <c r="DX124" s="1017"/>
      <c r="DY124" s="1017"/>
      <c r="DZ124" s="1018"/>
    </row>
    <row r="125" spans="1:130" s="199" customFormat="1" ht="26.25" customHeight="1">
      <c r="A125" s="1089"/>
      <c r="B125" s="976"/>
      <c r="C125" s="946" t="s">
        <v>448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464</v>
      </c>
      <c r="CL125" s="1038"/>
      <c r="CM125" s="1038"/>
      <c r="CN125" s="1038"/>
      <c r="CO125" s="1039"/>
      <c r="CP125" s="970" t="s">
        <v>465</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c r="A126" s="1089"/>
      <c r="B126" s="976"/>
      <c r="C126" s="946" t="s">
        <v>450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795</v>
      </c>
      <c r="AB126" s="989"/>
      <c r="AC126" s="989"/>
      <c r="AD126" s="989"/>
      <c r="AE126" s="990"/>
      <c r="AF126" s="991">
        <v>989</v>
      </c>
      <c r="AG126" s="989"/>
      <c r="AH126" s="989"/>
      <c r="AI126" s="989"/>
      <c r="AJ126" s="990"/>
      <c r="AK126" s="991">
        <v>950</v>
      </c>
      <c r="AL126" s="989"/>
      <c r="AM126" s="989"/>
      <c r="AN126" s="989"/>
      <c r="AO126" s="990"/>
      <c r="AP126" s="992">
        <v>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466</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c r="A127" s="1090"/>
      <c r="B127" s="978"/>
      <c r="C127" s="1032" t="s">
        <v>467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35</v>
      </c>
      <c r="AB127" s="989"/>
      <c r="AC127" s="989"/>
      <c r="AD127" s="989"/>
      <c r="AE127" s="990"/>
      <c r="AF127" s="991">
        <v>28</v>
      </c>
      <c r="AG127" s="989"/>
      <c r="AH127" s="989"/>
      <c r="AI127" s="989"/>
      <c r="AJ127" s="990"/>
      <c r="AK127" s="991">
        <v>119</v>
      </c>
      <c r="AL127" s="989"/>
      <c r="AM127" s="989"/>
      <c r="AN127" s="989"/>
      <c r="AO127" s="990"/>
      <c r="AP127" s="992">
        <v>0</v>
      </c>
      <c r="AQ127" s="993"/>
      <c r="AR127" s="993"/>
      <c r="AS127" s="993"/>
      <c r="AT127" s="994"/>
      <c r="AU127" s="235"/>
      <c r="AV127" s="235"/>
      <c r="AW127" s="235"/>
      <c r="AX127" s="1062" t="s">
        <v>468</v>
      </c>
      <c r="AY127" s="1063"/>
      <c r="AZ127" s="1063"/>
      <c r="BA127" s="1063"/>
      <c r="BB127" s="1063"/>
      <c r="BC127" s="1063"/>
      <c r="BD127" s="1063"/>
      <c r="BE127" s="1064"/>
      <c r="BF127" s="1065" t="s">
        <v>469</v>
      </c>
      <c r="BG127" s="1063"/>
      <c r="BH127" s="1063"/>
      <c r="BI127" s="1063"/>
      <c r="BJ127" s="1063"/>
      <c r="BK127" s="1063"/>
      <c r="BL127" s="1064"/>
      <c r="BM127" s="1065" t="s">
        <v>470</v>
      </c>
      <c r="BN127" s="1063"/>
      <c r="BO127" s="1063"/>
      <c r="BP127" s="1063"/>
      <c r="BQ127" s="1063"/>
      <c r="BR127" s="1063"/>
      <c r="BS127" s="1064"/>
      <c r="BT127" s="1065" t="s">
        <v>471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472</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c r="A128" s="1073" t="s">
        <v>473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474</v>
      </c>
      <c r="X128" s="1075"/>
      <c r="Y128" s="1075"/>
      <c r="Z128" s="1076"/>
      <c r="AA128" s="1077">
        <v>121692</v>
      </c>
      <c r="AB128" s="1078"/>
      <c r="AC128" s="1078"/>
      <c r="AD128" s="1078"/>
      <c r="AE128" s="1079"/>
      <c r="AF128" s="1080">
        <v>110920</v>
      </c>
      <c r="AG128" s="1078"/>
      <c r="AH128" s="1078"/>
      <c r="AI128" s="1078"/>
      <c r="AJ128" s="1079"/>
      <c r="AK128" s="1080">
        <v>105311</v>
      </c>
      <c r="AL128" s="1078"/>
      <c r="AM128" s="1078"/>
      <c r="AN128" s="1078"/>
      <c r="AO128" s="1079"/>
      <c r="AP128" s="1081"/>
      <c r="AQ128" s="1082"/>
      <c r="AR128" s="1082"/>
      <c r="AS128" s="1082"/>
      <c r="AT128" s="1083"/>
      <c r="AU128" s="235"/>
      <c r="AV128" s="235"/>
      <c r="AW128" s="235"/>
      <c r="AX128" s="918" t="s">
        <v>475</v>
      </c>
      <c r="AY128" s="919"/>
      <c r="AZ128" s="919"/>
      <c r="BA128" s="919"/>
      <c r="BB128" s="919"/>
      <c r="BC128" s="919"/>
      <c r="BD128" s="919"/>
      <c r="BE128" s="920"/>
      <c r="BF128" s="1084" t="s">
        <v>395</v>
      </c>
      <c r="BG128" s="1085"/>
      <c r="BH128" s="1085"/>
      <c r="BI128" s="1085"/>
      <c r="BJ128" s="1085"/>
      <c r="BK128" s="1085"/>
      <c r="BL128" s="1086"/>
      <c r="BM128" s="1084">
        <v>13.98</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476</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477</v>
      </c>
      <c r="DM128" s="1070"/>
      <c r="DN128" s="1070"/>
      <c r="DO128" s="1070"/>
      <c r="DP128" s="1070"/>
      <c r="DQ128" s="1070" t="s">
        <v>477</v>
      </c>
      <c r="DR128" s="1070"/>
      <c r="DS128" s="1070"/>
      <c r="DT128" s="1070"/>
      <c r="DU128" s="1070"/>
      <c r="DV128" s="1071" t="s">
        <v>477</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478</v>
      </c>
      <c r="X129" s="1104"/>
      <c r="Y129" s="1104"/>
      <c r="Z129" s="1105"/>
      <c r="AA129" s="988">
        <v>7413441</v>
      </c>
      <c r="AB129" s="989"/>
      <c r="AC129" s="989"/>
      <c r="AD129" s="989"/>
      <c r="AE129" s="990"/>
      <c r="AF129" s="991">
        <v>7256172</v>
      </c>
      <c r="AG129" s="989"/>
      <c r="AH129" s="989"/>
      <c r="AI129" s="989"/>
      <c r="AJ129" s="990"/>
      <c r="AK129" s="991">
        <v>7193944</v>
      </c>
      <c r="AL129" s="989"/>
      <c r="AM129" s="989"/>
      <c r="AN129" s="989"/>
      <c r="AO129" s="990"/>
      <c r="AP129" s="1106"/>
      <c r="AQ129" s="1107"/>
      <c r="AR129" s="1107"/>
      <c r="AS129" s="1107"/>
      <c r="AT129" s="1108"/>
      <c r="AU129" s="237"/>
      <c r="AV129" s="237"/>
      <c r="AW129" s="237"/>
      <c r="AX129" s="1097" t="s">
        <v>479</v>
      </c>
      <c r="AY129" s="980"/>
      <c r="AZ129" s="980"/>
      <c r="BA129" s="980"/>
      <c r="BB129" s="980"/>
      <c r="BC129" s="980"/>
      <c r="BD129" s="980"/>
      <c r="BE129" s="981"/>
      <c r="BF129" s="1098" t="s">
        <v>113</v>
      </c>
      <c r="BG129" s="1099"/>
      <c r="BH129" s="1099"/>
      <c r="BI129" s="1099"/>
      <c r="BJ129" s="1099"/>
      <c r="BK129" s="1099"/>
      <c r="BL129" s="1100"/>
      <c r="BM129" s="1098">
        <v>18.98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480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481</v>
      </c>
      <c r="X130" s="1104"/>
      <c r="Y130" s="1104"/>
      <c r="Z130" s="1105"/>
      <c r="AA130" s="988">
        <v>1433450</v>
      </c>
      <c r="AB130" s="989"/>
      <c r="AC130" s="989"/>
      <c r="AD130" s="989"/>
      <c r="AE130" s="990"/>
      <c r="AF130" s="991">
        <v>1417825</v>
      </c>
      <c r="AG130" s="989"/>
      <c r="AH130" s="989"/>
      <c r="AI130" s="989"/>
      <c r="AJ130" s="990"/>
      <c r="AK130" s="991">
        <v>1514273</v>
      </c>
      <c r="AL130" s="989"/>
      <c r="AM130" s="989"/>
      <c r="AN130" s="989"/>
      <c r="AO130" s="990"/>
      <c r="AP130" s="1106"/>
      <c r="AQ130" s="1107"/>
      <c r="AR130" s="1107"/>
      <c r="AS130" s="1107"/>
      <c r="AT130" s="1108"/>
      <c r="AU130" s="237"/>
      <c r="AV130" s="237"/>
      <c r="AW130" s="237"/>
      <c r="AX130" s="1097" t="s">
        <v>482</v>
      </c>
      <c r="AY130" s="980"/>
      <c r="AZ130" s="980"/>
      <c r="BA130" s="980"/>
      <c r="BB130" s="980"/>
      <c r="BC130" s="980"/>
      <c r="BD130" s="980"/>
      <c r="BE130" s="981"/>
      <c r="BF130" s="1134">
        <v>7.8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483</v>
      </c>
      <c r="X131" s="1142"/>
      <c r="Y131" s="1142"/>
      <c r="Z131" s="1143"/>
      <c r="AA131" s="1035">
        <v>5979991</v>
      </c>
      <c r="AB131" s="1014"/>
      <c r="AC131" s="1014"/>
      <c r="AD131" s="1014"/>
      <c r="AE131" s="1015"/>
      <c r="AF131" s="1013">
        <v>5838347</v>
      </c>
      <c r="AG131" s="1014"/>
      <c r="AH131" s="1014"/>
      <c r="AI131" s="1014"/>
      <c r="AJ131" s="1015"/>
      <c r="AK131" s="1013">
        <v>5679671</v>
      </c>
      <c r="AL131" s="1014"/>
      <c r="AM131" s="1014"/>
      <c r="AN131" s="1014"/>
      <c r="AO131" s="1015"/>
      <c r="AP131" s="1144"/>
      <c r="AQ131" s="1145"/>
      <c r="AR131" s="1145"/>
      <c r="AS131" s="1145"/>
      <c r="AT131" s="1146"/>
      <c r="AU131" s="237"/>
      <c r="AV131" s="237"/>
      <c r="AW131" s="237"/>
      <c r="AX131" s="1116" t="s">
        <v>484</v>
      </c>
      <c r="AY131" s="1067"/>
      <c r="AZ131" s="1067"/>
      <c r="BA131" s="1067"/>
      <c r="BB131" s="1067"/>
      <c r="BC131" s="1067"/>
      <c r="BD131" s="1067"/>
      <c r="BE131" s="1068"/>
      <c r="BF131" s="1117">
        <v>63.7</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485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486</v>
      </c>
      <c r="W132" s="1127"/>
      <c r="X132" s="1127"/>
      <c r="Y132" s="1127"/>
      <c r="Z132" s="1128"/>
      <c r="AA132" s="1129">
        <v>9.4842450429999996</v>
      </c>
      <c r="AB132" s="1130"/>
      <c r="AC132" s="1130"/>
      <c r="AD132" s="1130"/>
      <c r="AE132" s="1131"/>
      <c r="AF132" s="1132">
        <v>6.3063226630000004</v>
      </c>
      <c r="AG132" s="1130"/>
      <c r="AH132" s="1130"/>
      <c r="AI132" s="1130"/>
      <c r="AJ132" s="1131"/>
      <c r="AK132" s="1132">
        <v>7.7585127729999996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487</v>
      </c>
      <c r="W133" s="1110"/>
      <c r="X133" s="1110"/>
      <c r="Y133" s="1110"/>
      <c r="Z133" s="1111"/>
      <c r="AA133" s="1112">
        <v>9.6999999999999993</v>
      </c>
      <c r="AB133" s="1113"/>
      <c r="AC133" s="1113"/>
      <c r="AD133" s="1113"/>
      <c r="AE133" s="1114"/>
      <c r="AF133" s="1112">
        <v>8.1</v>
      </c>
      <c r="AG133" s="1113"/>
      <c r="AH133" s="1113"/>
      <c r="AI133" s="1113"/>
      <c r="AJ133" s="1114"/>
      <c r="AK133" s="1112">
        <v>7.8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4" zoomScaleNormal="85" zoomScaleSheetLayoutView="55" workbookViewId="0">
      <selection activeCell="AO36" sqref="AO36:BC36"/>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10" zoomScaleNormal="40" zoomScaleSheetLayoutView="55" workbookViewId="0">
      <selection activeCell="AO36" sqref="AO36:BC36"/>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E49" workbookViewId="0">
      <selection activeCell="AO36" sqref="AO36:BC36"/>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488</v>
      </c>
      <c r="B5" s="248"/>
      <c r="C5" s="248"/>
      <c r="D5" s="248"/>
      <c r="E5" s="248"/>
      <c r="F5" s="248"/>
      <c r="G5" s="248"/>
      <c r="H5" s="248"/>
      <c r="I5" s="248"/>
      <c r="J5" s="248"/>
      <c r="K5" s="248"/>
      <c r="L5" s="248"/>
      <c r="M5" s="248"/>
      <c r="N5" s="248"/>
      <c r="O5" s="249"/>
    </row>
    <row r="6" spans="1:16">
      <c r="A6" s="250"/>
      <c r="B6" s="246"/>
      <c r="C6" s="246"/>
      <c r="D6" s="246"/>
      <c r="E6" s="246"/>
      <c r="F6" s="246"/>
      <c r="G6" s="251" t="s">
        <v>489</v>
      </c>
      <c r="H6" s="251"/>
      <c r="I6" s="251"/>
      <c r="J6" s="251"/>
      <c r="K6" s="246"/>
      <c r="L6" s="246"/>
      <c r="M6" s="246"/>
      <c r="N6" s="246"/>
    </row>
    <row r="7" spans="1:16">
      <c r="A7" s="250"/>
      <c r="B7" s="246"/>
      <c r="C7" s="246"/>
      <c r="D7" s="246"/>
      <c r="E7" s="246"/>
      <c r="F7" s="246"/>
      <c r="G7" s="253"/>
      <c r="H7" s="254"/>
      <c r="I7" s="254"/>
      <c r="J7" s="255"/>
      <c r="K7" s="1150" t="s">
        <v>490</v>
      </c>
      <c r="L7" s="256"/>
      <c r="M7" s="257" t="s">
        <v>491</v>
      </c>
      <c r="N7" s="258"/>
    </row>
    <row r="8" spans="1:16">
      <c r="A8" s="250"/>
      <c r="B8" s="246"/>
      <c r="C8" s="246"/>
      <c r="D8" s="246"/>
      <c r="E8" s="246"/>
      <c r="F8" s="246"/>
      <c r="G8" s="259"/>
      <c r="H8" s="260"/>
      <c r="I8" s="260"/>
      <c r="J8" s="261"/>
      <c r="K8" s="1151"/>
      <c r="L8" s="262" t="s">
        <v>492</v>
      </c>
      <c r="M8" s="263" t="s">
        <v>493</v>
      </c>
      <c r="N8" s="264" t="s">
        <v>494</v>
      </c>
    </row>
    <row r="9" spans="1:16">
      <c r="A9" s="250"/>
      <c r="B9" s="246"/>
      <c r="C9" s="246"/>
      <c r="D9" s="246"/>
      <c r="E9" s="246"/>
      <c r="F9" s="246"/>
      <c r="G9" s="1152" t="s">
        <v>495</v>
      </c>
      <c r="H9" s="1153"/>
      <c r="I9" s="1153"/>
      <c r="J9" s="1154"/>
      <c r="K9" s="265">
        <v>1448608</v>
      </c>
      <c r="L9" s="266">
        <v>107791</v>
      </c>
      <c r="M9" s="267">
        <v>85150</v>
      </c>
      <c r="N9" s="268">
        <v>26.6</v>
      </c>
    </row>
    <row r="10" spans="1:16">
      <c r="A10" s="250"/>
      <c r="B10" s="246"/>
      <c r="C10" s="246"/>
      <c r="D10" s="246"/>
      <c r="E10" s="246"/>
      <c r="F10" s="246"/>
      <c r="G10" s="1152" t="s">
        <v>496</v>
      </c>
      <c r="H10" s="1153"/>
      <c r="I10" s="1153"/>
      <c r="J10" s="1154"/>
      <c r="K10" s="269">
        <v>458831</v>
      </c>
      <c r="L10" s="270">
        <v>34142</v>
      </c>
      <c r="M10" s="271">
        <v>9032</v>
      </c>
      <c r="N10" s="272">
        <v>278</v>
      </c>
    </row>
    <row r="11" spans="1:16" ht="13.5" customHeight="1">
      <c r="A11" s="250"/>
      <c r="B11" s="246"/>
      <c r="C11" s="246"/>
      <c r="D11" s="246"/>
      <c r="E11" s="246"/>
      <c r="F11" s="246"/>
      <c r="G11" s="1152" t="s">
        <v>497</v>
      </c>
      <c r="H11" s="1153"/>
      <c r="I11" s="1153"/>
      <c r="J11" s="1154"/>
      <c r="K11" s="269">
        <v>167437</v>
      </c>
      <c r="L11" s="270">
        <v>12459</v>
      </c>
      <c r="M11" s="271">
        <v>13711</v>
      </c>
      <c r="N11" s="272">
        <v>-9.1</v>
      </c>
    </row>
    <row r="12" spans="1:16" ht="13.5" customHeight="1">
      <c r="A12" s="250"/>
      <c r="B12" s="246"/>
      <c r="C12" s="246"/>
      <c r="D12" s="246"/>
      <c r="E12" s="246"/>
      <c r="F12" s="246"/>
      <c r="G12" s="1152" t="s">
        <v>498</v>
      </c>
      <c r="H12" s="1153"/>
      <c r="I12" s="1153"/>
      <c r="J12" s="1154"/>
      <c r="K12" s="269">
        <v>33350</v>
      </c>
      <c r="L12" s="270">
        <v>2482</v>
      </c>
      <c r="M12" s="271">
        <v>641</v>
      </c>
      <c r="N12" s="272">
        <v>287.2</v>
      </c>
    </row>
    <row r="13" spans="1:16" ht="13.5" customHeight="1">
      <c r="A13" s="250"/>
      <c r="B13" s="246"/>
      <c r="C13" s="246"/>
      <c r="D13" s="246"/>
      <c r="E13" s="246"/>
      <c r="F13" s="246"/>
      <c r="G13" s="1152" t="s">
        <v>499</v>
      </c>
      <c r="H13" s="1153"/>
      <c r="I13" s="1153"/>
      <c r="J13" s="1154"/>
      <c r="K13" s="269" t="s">
        <v>500</v>
      </c>
      <c r="L13" s="270" t="s">
        <v>500</v>
      </c>
      <c r="M13" s="271" t="s">
        <v>500</v>
      </c>
      <c r="N13" s="272" t="s">
        <v>500</v>
      </c>
    </row>
    <row r="14" spans="1:16" ht="13.5" customHeight="1">
      <c r="A14" s="250"/>
      <c r="B14" s="246"/>
      <c r="C14" s="246"/>
      <c r="D14" s="246"/>
      <c r="E14" s="246"/>
      <c r="F14" s="246"/>
      <c r="G14" s="1152" t="s">
        <v>501</v>
      </c>
      <c r="H14" s="1153"/>
      <c r="I14" s="1153"/>
      <c r="J14" s="1154"/>
      <c r="K14" s="269">
        <v>76012</v>
      </c>
      <c r="L14" s="270">
        <v>5656</v>
      </c>
      <c r="M14" s="271">
        <v>4184</v>
      </c>
      <c r="N14" s="272">
        <v>35.200000000000003</v>
      </c>
    </row>
    <row r="15" spans="1:16" ht="13.5" customHeight="1">
      <c r="A15" s="250"/>
      <c r="B15" s="246"/>
      <c r="C15" s="246"/>
      <c r="D15" s="246"/>
      <c r="E15" s="246"/>
      <c r="F15" s="246"/>
      <c r="G15" s="1152" t="s">
        <v>502</v>
      </c>
      <c r="H15" s="1153"/>
      <c r="I15" s="1153"/>
      <c r="J15" s="1154"/>
      <c r="K15" s="269">
        <v>33849</v>
      </c>
      <c r="L15" s="270">
        <v>2519</v>
      </c>
      <c r="M15" s="271">
        <v>2000</v>
      </c>
      <c r="N15" s="272">
        <v>26</v>
      </c>
    </row>
    <row r="16" spans="1:16">
      <c r="A16" s="250"/>
      <c r="B16" s="246"/>
      <c r="C16" s="246"/>
      <c r="D16" s="246"/>
      <c r="E16" s="246"/>
      <c r="F16" s="246"/>
      <c r="G16" s="1155" t="s">
        <v>503</v>
      </c>
      <c r="H16" s="1156"/>
      <c r="I16" s="1156"/>
      <c r="J16" s="1157"/>
      <c r="K16" s="270">
        <v>-148104</v>
      </c>
      <c r="L16" s="270">
        <v>-11020</v>
      </c>
      <c r="M16" s="271">
        <v>-8546</v>
      </c>
      <c r="N16" s="272">
        <v>28.9</v>
      </c>
    </row>
    <row r="17" spans="1:16">
      <c r="A17" s="250"/>
      <c r="B17" s="246"/>
      <c r="C17" s="246"/>
      <c r="D17" s="246"/>
      <c r="E17" s="246"/>
      <c r="F17" s="246"/>
      <c r="G17" s="1155" t="s">
        <v>172</v>
      </c>
      <c r="H17" s="1156"/>
      <c r="I17" s="1156"/>
      <c r="J17" s="1157"/>
      <c r="K17" s="270">
        <v>2069983</v>
      </c>
      <c r="L17" s="270">
        <v>154028</v>
      </c>
      <c r="M17" s="271">
        <v>106172</v>
      </c>
      <c r="N17" s="272">
        <v>45.1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504</v>
      </c>
      <c r="H19" s="246"/>
      <c r="I19" s="246"/>
      <c r="J19" s="246"/>
      <c r="K19" s="246"/>
      <c r="L19" s="246"/>
      <c r="M19" s="246"/>
      <c r="N19" s="246"/>
    </row>
    <row r="20" spans="1:16">
      <c r="A20" s="250"/>
      <c r="B20" s="246"/>
      <c r="C20" s="246"/>
      <c r="D20" s="246"/>
      <c r="E20" s="246"/>
      <c r="F20" s="246"/>
      <c r="G20" s="274"/>
      <c r="H20" s="275"/>
      <c r="I20" s="275"/>
      <c r="J20" s="276"/>
      <c r="K20" s="277" t="s">
        <v>505</v>
      </c>
      <c r="L20" s="278" t="s">
        <v>506</v>
      </c>
      <c r="M20" s="279" t="s">
        <v>507</v>
      </c>
      <c r="N20" s="280"/>
    </row>
    <row r="21" spans="1:16" s="286" customFormat="1">
      <c r="A21" s="281"/>
      <c r="B21" s="251"/>
      <c r="C21" s="251"/>
      <c r="D21" s="251"/>
      <c r="E21" s="251"/>
      <c r="F21" s="251"/>
      <c r="G21" s="1147" t="s">
        <v>508</v>
      </c>
      <c r="H21" s="1148"/>
      <c r="I21" s="1148"/>
      <c r="J21" s="1149"/>
      <c r="K21" s="282">
        <v>13.1</v>
      </c>
      <c r="L21" s="283">
        <v>10.19</v>
      </c>
      <c r="M21" s="284">
        <v>2.91</v>
      </c>
      <c r="N21" s="251"/>
      <c r="O21" s="285"/>
      <c r="P21" s="281"/>
    </row>
    <row r="22" spans="1:16" s="286" customFormat="1">
      <c r="A22" s="281"/>
      <c r="B22" s="251"/>
      <c r="C22" s="251"/>
      <c r="D22" s="251"/>
      <c r="E22" s="251"/>
      <c r="F22" s="251"/>
      <c r="G22" s="1147" t="s">
        <v>509</v>
      </c>
      <c r="H22" s="1148"/>
      <c r="I22" s="1148"/>
      <c r="J22" s="1149"/>
      <c r="K22" s="287">
        <v>94.8</v>
      </c>
      <c r="L22" s="288">
        <v>96.4</v>
      </c>
      <c r="M22" s="289">
        <v>-1.6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510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511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512</v>
      </c>
      <c r="H29" s="251"/>
      <c r="I29" s="251"/>
      <c r="J29" s="251"/>
      <c r="K29" s="246"/>
      <c r="L29" s="246"/>
      <c r="M29" s="246"/>
      <c r="N29" s="246"/>
      <c r="O29" s="295"/>
    </row>
    <row r="30" spans="1:16">
      <c r="A30" s="250"/>
      <c r="B30" s="246"/>
      <c r="C30" s="246"/>
      <c r="D30" s="246"/>
      <c r="E30" s="246"/>
      <c r="F30" s="246"/>
      <c r="G30" s="253"/>
      <c r="H30" s="254"/>
      <c r="I30" s="254"/>
      <c r="J30" s="255"/>
      <c r="K30" s="1150" t="s">
        <v>490</v>
      </c>
      <c r="L30" s="256"/>
      <c r="M30" s="257" t="s">
        <v>491</v>
      </c>
      <c r="N30" s="258"/>
    </row>
    <row r="31" spans="1:16">
      <c r="A31" s="250"/>
      <c r="B31" s="246"/>
      <c r="C31" s="246"/>
      <c r="D31" s="246"/>
      <c r="E31" s="246"/>
      <c r="F31" s="246"/>
      <c r="G31" s="259"/>
      <c r="H31" s="260"/>
      <c r="I31" s="260"/>
      <c r="J31" s="261"/>
      <c r="K31" s="1151"/>
      <c r="L31" s="262" t="s">
        <v>492</v>
      </c>
      <c r="M31" s="263" t="s">
        <v>493</v>
      </c>
      <c r="N31" s="264" t="s">
        <v>494</v>
      </c>
    </row>
    <row r="32" spans="1:16" ht="27" customHeight="1">
      <c r="A32" s="250"/>
      <c r="B32" s="246"/>
      <c r="C32" s="246"/>
      <c r="D32" s="246"/>
      <c r="E32" s="246"/>
      <c r="F32" s="246"/>
      <c r="G32" s="1163" t="s">
        <v>513</v>
      </c>
      <c r="H32" s="1164"/>
      <c r="I32" s="1164"/>
      <c r="J32" s="1165"/>
      <c r="K32" s="296">
        <v>1459470</v>
      </c>
      <c r="L32" s="296">
        <v>108600</v>
      </c>
      <c r="M32" s="297">
        <v>58921</v>
      </c>
      <c r="N32" s="298">
        <v>84.3</v>
      </c>
    </row>
    <row r="33" spans="1:16" ht="13.5" customHeight="1">
      <c r="A33" s="250"/>
      <c r="B33" s="246"/>
      <c r="C33" s="246"/>
      <c r="D33" s="246"/>
      <c r="E33" s="246"/>
      <c r="F33" s="246"/>
      <c r="G33" s="1163" t="s">
        <v>514</v>
      </c>
      <c r="H33" s="1164"/>
      <c r="I33" s="1164"/>
      <c r="J33" s="1165"/>
      <c r="K33" s="296" t="s">
        <v>500</v>
      </c>
      <c r="L33" s="296" t="s">
        <v>500</v>
      </c>
      <c r="M33" s="297" t="s">
        <v>500</v>
      </c>
      <c r="N33" s="298" t="s">
        <v>500</v>
      </c>
    </row>
    <row r="34" spans="1:16" ht="27" customHeight="1">
      <c r="A34" s="250"/>
      <c r="B34" s="246"/>
      <c r="C34" s="246"/>
      <c r="D34" s="246"/>
      <c r="E34" s="246"/>
      <c r="F34" s="246"/>
      <c r="G34" s="1163" t="s">
        <v>515</v>
      </c>
      <c r="H34" s="1164"/>
      <c r="I34" s="1164"/>
      <c r="J34" s="1165"/>
      <c r="K34" s="296" t="s">
        <v>500</v>
      </c>
      <c r="L34" s="296" t="s">
        <v>500</v>
      </c>
      <c r="M34" s="297">
        <v>1</v>
      </c>
      <c r="N34" s="298" t="s">
        <v>500</v>
      </c>
    </row>
    <row r="35" spans="1:16" ht="27" customHeight="1">
      <c r="A35" s="250"/>
      <c r="B35" s="246"/>
      <c r="C35" s="246"/>
      <c r="D35" s="246"/>
      <c r="E35" s="246"/>
      <c r="F35" s="246"/>
      <c r="G35" s="1163" t="s">
        <v>516</v>
      </c>
      <c r="H35" s="1164"/>
      <c r="I35" s="1164"/>
      <c r="J35" s="1165"/>
      <c r="K35" s="296">
        <v>568444</v>
      </c>
      <c r="L35" s="296">
        <v>42298</v>
      </c>
      <c r="M35" s="297">
        <v>21946</v>
      </c>
      <c r="N35" s="298">
        <v>92.7</v>
      </c>
    </row>
    <row r="36" spans="1:16" ht="27" customHeight="1">
      <c r="A36" s="250"/>
      <c r="B36" s="246"/>
      <c r="C36" s="246"/>
      <c r="D36" s="246"/>
      <c r="E36" s="246"/>
      <c r="F36" s="246"/>
      <c r="G36" s="1163" t="s">
        <v>517</v>
      </c>
      <c r="H36" s="1164"/>
      <c r="I36" s="1164"/>
      <c r="J36" s="1165"/>
      <c r="K36" s="296">
        <v>31259</v>
      </c>
      <c r="L36" s="296">
        <v>2326</v>
      </c>
      <c r="M36" s="297">
        <v>3467</v>
      </c>
      <c r="N36" s="298">
        <v>-32.9</v>
      </c>
    </row>
    <row r="37" spans="1:16" ht="13.5" customHeight="1">
      <c r="A37" s="250"/>
      <c r="B37" s="246"/>
      <c r="C37" s="246"/>
      <c r="D37" s="246"/>
      <c r="E37" s="246"/>
      <c r="F37" s="246"/>
      <c r="G37" s="1163" t="s">
        <v>518</v>
      </c>
      <c r="H37" s="1164"/>
      <c r="I37" s="1164"/>
      <c r="J37" s="1165"/>
      <c r="K37" s="296">
        <v>1069</v>
      </c>
      <c r="L37" s="296">
        <v>80</v>
      </c>
      <c r="M37" s="297">
        <v>1242</v>
      </c>
      <c r="N37" s="298">
        <v>-93.6</v>
      </c>
    </row>
    <row r="38" spans="1:16" ht="27" customHeight="1">
      <c r="A38" s="250"/>
      <c r="B38" s="246"/>
      <c r="C38" s="246"/>
      <c r="D38" s="246"/>
      <c r="E38" s="246"/>
      <c r="F38" s="246"/>
      <c r="G38" s="1166" t="s">
        <v>519</v>
      </c>
      <c r="H38" s="1167"/>
      <c r="I38" s="1167"/>
      <c r="J38" s="1168"/>
      <c r="K38" s="299" t="s">
        <v>500</v>
      </c>
      <c r="L38" s="299" t="s">
        <v>500</v>
      </c>
      <c r="M38" s="300">
        <v>1</v>
      </c>
      <c r="N38" s="301" t="s">
        <v>500</v>
      </c>
      <c r="O38" s="295"/>
    </row>
    <row r="39" spans="1:16">
      <c r="A39" s="250"/>
      <c r="B39" s="246"/>
      <c r="C39" s="246"/>
      <c r="D39" s="246"/>
      <c r="E39" s="246"/>
      <c r="F39" s="246"/>
      <c r="G39" s="1166" t="s">
        <v>520</v>
      </c>
      <c r="H39" s="1167"/>
      <c r="I39" s="1167"/>
      <c r="J39" s="1168"/>
      <c r="K39" s="302">
        <v>-105311</v>
      </c>
      <c r="L39" s="302">
        <v>-7836</v>
      </c>
      <c r="M39" s="303">
        <v>-1780</v>
      </c>
      <c r="N39" s="304">
        <v>340.2</v>
      </c>
      <c r="O39" s="295"/>
    </row>
    <row r="40" spans="1:16" ht="27" customHeight="1">
      <c r="A40" s="250"/>
      <c r="B40" s="246"/>
      <c r="C40" s="246"/>
      <c r="D40" s="246"/>
      <c r="E40" s="246"/>
      <c r="F40" s="246"/>
      <c r="G40" s="1163" t="s">
        <v>521</v>
      </c>
      <c r="H40" s="1164"/>
      <c r="I40" s="1164"/>
      <c r="J40" s="1165"/>
      <c r="K40" s="302">
        <v>-1514273</v>
      </c>
      <c r="L40" s="302">
        <v>-112678</v>
      </c>
      <c r="M40" s="303">
        <v>-57269</v>
      </c>
      <c r="N40" s="304">
        <v>96.8</v>
      </c>
      <c r="O40" s="295"/>
    </row>
    <row r="41" spans="1:16">
      <c r="A41" s="250"/>
      <c r="B41" s="246"/>
      <c r="C41" s="246"/>
      <c r="D41" s="246"/>
      <c r="E41" s="246"/>
      <c r="F41" s="246"/>
      <c r="G41" s="1169" t="s">
        <v>283</v>
      </c>
      <c r="H41" s="1170"/>
      <c r="I41" s="1170"/>
      <c r="J41" s="1171"/>
      <c r="K41" s="296">
        <v>440658</v>
      </c>
      <c r="L41" s="302">
        <v>32789</v>
      </c>
      <c r="M41" s="303">
        <v>26530</v>
      </c>
      <c r="N41" s="304">
        <v>23.6</v>
      </c>
      <c r="O41" s="295"/>
    </row>
    <row r="42" spans="1:16">
      <c r="A42" s="250"/>
      <c r="B42" s="246"/>
      <c r="C42" s="246"/>
      <c r="D42" s="246"/>
      <c r="E42" s="246"/>
      <c r="F42" s="246"/>
      <c r="G42" s="305" t="s">
        <v>522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523</v>
      </c>
      <c r="B47" s="246"/>
      <c r="C47" s="246"/>
      <c r="D47" s="246"/>
      <c r="E47" s="246"/>
      <c r="F47" s="246"/>
      <c r="G47" s="246"/>
      <c r="H47" s="246"/>
      <c r="I47" s="246"/>
      <c r="J47" s="246"/>
      <c r="K47" s="246"/>
      <c r="L47" s="246"/>
      <c r="M47" s="246"/>
      <c r="N47" s="246"/>
    </row>
    <row r="48" spans="1:16">
      <c r="A48" s="250"/>
      <c r="B48" s="246"/>
      <c r="C48" s="246"/>
      <c r="D48" s="246"/>
      <c r="E48" s="246"/>
      <c r="F48" s="246"/>
      <c r="G48" s="310" t="s">
        <v>524</v>
      </c>
      <c r="H48" s="310"/>
      <c r="I48" s="310"/>
      <c r="J48" s="310"/>
      <c r="K48" s="310"/>
      <c r="L48" s="310"/>
      <c r="M48" s="311"/>
      <c r="N48" s="310"/>
    </row>
    <row r="49" spans="1:14" ht="13.5" customHeight="1">
      <c r="A49" s="250"/>
      <c r="B49" s="246"/>
      <c r="C49" s="246"/>
      <c r="D49" s="246"/>
      <c r="E49" s="246"/>
      <c r="F49" s="246"/>
      <c r="G49" s="312"/>
      <c r="H49" s="313"/>
      <c r="I49" s="1158" t="s">
        <v>490</v>
      </c>
      <c r="J49" s="1160" t="s">
        <v>525</v>
      </c>
      <c r="K49" s="1161"/>
      <c r="L49" s="1161"/>
      <c r="M49" s="1161"/>
      <c r="N49" s="1162"/>
    </row>
    <row r="50" spans="1:14">
      <c r="A50" s="250"/>
      <c r="B50" s="246"/>
      <c r="C50" s="246"/>
      <c r="D50" s="246"/>
      <c r="E50" s="246"/>
      <c r="F50" s="246"/>
      <c r="G50" s="314"/>
      <c r="H50" s="315"/>
      <c r="I50" s="1159"/>
      <c r="J50" s="316" t="s">
        <v>526</v>
      </c>
      <c r="K50" s="317" t="s">
        <v>527</v>
      </c>
      <c r="L50" s="318" t="s">
        <v>528</v>
      </c>
      <c r="M50" s="319" t="s">
        <v>529</v>
      </c>
      <c r="N50" s="320" t="s">
        <v>530</v>
      </c>
    </row>
    <row r="51" spans="1:14">
      <c r="A51" s="250"/>
      <c r="B51" s="246"/>
      <c r="C51" s="246"/>
      <c r="D51" s="246"/>
      <c r="E51" s="246"/>
      <c r="F51" s="246"/>
      <c r="G51" s="312" t="s">
        <v>531</v>
      </c>
      <c r="H51" s="313"/>
      <c r="I51" s="321">
        <v>2019553</v>
      </c>
      <c r="J51" s="322">
        <v>144079</v>
      </c>
      <c r="K51" s="323">
        <v>23.8</v>
      </c>
      <c r="L51" s="324">
        <v>66496</v>
      </c>
      <c r="M51" s="325">
        <v>-6.2</v>
      </c>
      <c r="N51" s="326">
        <v>30</v>
      </c>
    </row>
    <row r="52" spans="1:14">
      <c r="A52" s="250"/>
      <c r="B52" s="246"/>
      <c r="C52" s="246"/>
      <c r="D52" s="246"/>
      <c r="E52" s="246"/>
      <c r="F52" s="246"/>
      <c r="G52" s="327"/>
      <c r="H52" s="328" t="s">
        <v>532</v>
      </c>
      <c r="I52" s="329">
        <v>1471689</v>
      </c>
      <c r="J52" s="330">
        <v>104993</v>
      </c>
      <c r="K52" s="331">
        <v>7.5</v>
      </c>
      <c r="L52" s="332">
        <v>36530</v>
      </c>
      <c r="M52" s="333">
        <v>-8.4</v>
      </c>
      <c r="N52" s="334">
        <v>15.9</v>
      </c>
    </row>
    <row r="53" spans="1:14">
      <c r="A53" s="250"/>
      <c r="B53" s="246"/>
      <c r="C53" s="246"/>
      <c r="D53" s="246"/>
      <c r="E53" s="246"/>
      <c r="F53" s="246"/>
      <c r="G53" s="312" t="s">
        <v>533</v>
      </c>
      <c r="H53" s="313"/>
      <c r="I53" s="321">
        <v>3284451</v>
      </c>
      <c r="J53" s="322">
        <v>236156</v>
      </c>
      <c r="K53" s="323">
        <v>63.9</v>
      </c>
      <c r="L53" s="324">
        <v>82748</v>
      </c>
      <c r="M53" s="325">
        <v>24.4</v>
      </c>
      <c r="N53" s="326">
        <v>39.5</v>
      </c>
    </row>
    <row r="54" spans="1:14">
      <c r="A54" s="250"/>
      <c r="B54" s="246"/>
      <c r="C54" s="246"/>
      <c r="D54" s="246"/>
      <c r="E54" s="246"/>
      <c r="F54" s="246"/>
      <c r="G54" s="327"/>
      <c r="H54" s="328" t="s">
        <v>532</v>
      </c>
      <c r="I54" s="329">
        <v>2996503</v>
      </c>
      <c r="J54" s="330">
        <v>215452</v>
      </c>
      <c r="K54" s="331">
        <v>105.2</v>
      </c>
      <c r="L54" s="332">
        <v>44732</v>
      </c>
      <c r="M54" s="333">
        <v>22.5</v>
      </c>
      <c r="N54" s="334">
        <v>82.7</v>
      </c>
    </row>
    <row r="55" spans="1:14">
      <c r="A55" s="250"/>
      <c r="B55" s="246"/>
      <c r="C55" s="246"/>
      <c r="D55" s="246"/>
      <c r="E55" s="246"/>
      <c r="F55" s="246"/>
      <c r="G55" s="312" t="s">
        <v>534</v>
      </c>
      <c r="H55" s="313"/>
      <c r="I55" s="321">
        <v>4900919</v>
      </c>
      <c r="J55" s="322">
        <v>355835</v>
      </c>
      <c r="K55" s="323">
        <v>50.7</v>
      </c>
      <c r="L55" s="324">
        <v>91837</v>
      </c>
      <c r="M55" s="325">
        <v>11</v>
      </c>
      <c r="N55" s="326">
        <v>39.700000000000003</v>
      </c>
    </row>
    <row r="56" spans="1:14">
      <c r="A56" s="250"/>
      <c r="B56" s="246"/>
      <c r="C56" s="246"/>
      <c r="D56" s="246"/>
      <c r="E56" s="246"/>
      <c r="F56" s="246"/>
      <c r="G56" s="327"/>
      <c r="H56" s="328" t="s">
        <v>532</v>
      </c>
      <c r="I56" s="329">
        <v>4696244</v>
      </c>
      <c r="J56" s="330">
        <v>340975</v>
      </c>
      <c r="K56" s="331">
        <v>58.3</v>
      </c>
      <c r="L56" s="332">
        <v>54439</v>
      </c>
      <c r="M56" s="333">
        <v>21.7</v>
      </c>
      <c r="N56" s="334">
        <v>36.6</v>
      </c>
    </row>
    <row r="57" spans="1:14">
      <c r="A57" s="250"/>
      <c r="B57" s="246"/>
      <c r="C57" s="246"/>
      <c r="D57" s="246"/>
      <c r="E57" s="246"/>
      <c r="F57" s="246"/>
      <c r="G57" s="312" t="s">
        <v>535</v>
      </c>
      <c r="H57" s="313"/>
      <c r="I57" s="321">
        <v>2453892</v>
      </c>
      <c r="J57" s="322">
        <v>180314</v>
      </c>
      <c r="K57" s="323">
        <v>-49.3</v>
      </c>
      <c r="L57" s="324">
        <v>106092</v>
      </c>
      <c r="M57" s="325">
        <v>15.5</v>
      </c>
      <c r="N57" s="326">
        <v>-64.8</v>
      </c>
    </row>
    <row r="58" spans="1:14">
      <c r="A58" s="250"/>
      <c r="B58" s="246"/>
      <c r="C58" s="246"/>
      <c r="D58" s="246"/>
      <c r="E58" s="246"/>
      <c r="F58" s="246"/>
      <c r="G58" s="327"/>
      <c r="H58" s="328" t="s">
        <v>532</v>
      </c>
      <c r="I58" s="329">
        <v>2264764</v>
      </c>
      <c r="J58" s="330">
        <v>166417</v>
      </c>
      <c r="K58" s="331">
        <v>-51.2</v>
      </c>
      <c r="L58" s="332">
        <v>44299</v>
      </c>
      <c r="M58" s="333">
        <v>-18.600000000000001</v>
      </c>
      <c r="N58" s="334">
        <v>-32.6</v>
      </c>
    </row>
    <row r="59" spans="1:14">
      <c r="A59" s="250"/>
      <c r="B59" s="246"/>
      <c r="C59" s="246"/>
      <c r="D59" s="246"/>
      <c r="E59" s="246"/>
      <c r="F59" s="246"/>
      <c r="G59" s="312" t="s">
        <v>536</v>
      </c>
      <c r="H59" s="313"/>
      <c r="I59" s="321">
        <v>2569097</v>
      </c>
      <c r="J59" s="322">
        <v>191167</v>
      </c>
      <c r="K59" s="323">
        <v>6</v>
      </c>
      <c r="L59" s="324">
        <v>78903</v>
      </c>
      <c r="M59" s="325">
        <v>-25.6</v>
      </c>
      <c r="N59" s="326">
        <v>31.6</v>
      </c>
    </row>
    <row r="60" spans="1:14">
      <c r="A60" s="250"/>
      <c r="B60" s="246"/>
      <c r="C60" s="246"/>
      <c r="D60" s="246"/>
      <c r="E60" s="246"/>
      <c r="F60" s="246"/>
      <c r="G60" s="327"/>
      <c r="H60" s="328" t="s">
        <v>532</v>
      </c>
      <c r="I60" s="335">
        <v>2322185</v>
      </c>
      <c r="J60" s="330">
        <v>172794</v>
      </c>
      <c r="K60" s="331">
        <v>3.8</v>
      </c>
      <c r="L60" s="332">
        <v>49201</v>
      </c>
      <c r="M60" s="333">
        <v>11.1</v>
      </c>
      <c r="N60" s="334">
        <v>-7.3</v>
      </c>
    </row>
    <row r="61" spans="1:14">
      <c r="A61" s="250"/>
      <c r="B61" s="246"/>
      <c r="C61" s="246"/>
      <c r="D61" s="246"/>
      <c r="E61" s="246"/>
      <c r="F61" s="246"/>
      <c r="G61" s="312" t="s">
        <v>537</v>
      </c>
      <c r="H61" s="336"/>
      <c r="I61" s="337">
        <v>3045582</v>
      </c>
      <c r="J61" s="338">
        <v>221510</v>
      </c>
      <c r="K61" s="339">
        <v>19</v>
      </c>
      <c r="L61" s="340">
        <v>85215</v>
      </c>
      <c r="M61" s="341">
        <v>3.8</v>
      </c>
      <c r="N61" s="326">
        <v>15.2</v>
      </c>
    </row>
    <row r="62" spans="1:14">
      <c r="A62" s="250"/>
      <c r="B62" s="246"/>
      <c r="C62" s="246"/>
      <c r="D62" s="246"/>
      <c r="E62" s="246"/>
      <c r="F62" s="246"/>
      <c r="G62" s="327"/>
      <c r="H62" s="328" t="s">
        <v>532</v>
      </c>
      <c r="I62" s="329">
        <v>2750277</v>
      </c>
      <c r="J62" s="330">
        <v>200126</v>
      </c>
      <c r="K62" s="331">
        <v>24.7</v>
      </c>
      <c r="L62" s="332">
        <v>45840</v>
      </c>
      <c r="M62" s="333">
        <v>5.7</v>
      </c>
      <c r="N62" s="334">
        <v>19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P85" zoomScaleNormal="100" zoomScaleSheetLayoutView="55" workbookViewId="0">
      <selection activeCell="AO36" sqref="AO36:BC3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C91" zoomScaleNormal="100" zoomScaleSheetLayoutView="55" workbookViewId="0">
      <selection activeCell="AO36" sqref="AO36:BC3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9" zoomScale="70" zoomScaleNormal="70" zoomScaleSheetLayoutView="100" workbookViewId="0">
      <selection activeCell="AO36" sqref="AO36:BC3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539</v>
      </c>
      <c r="G46" s="8" t="s">
        <v>540</v>
      </c>
      <c r="H46" s="8" t="s">
        <v>541</v>
      </c>
      <c r="I46" s="8" t="s">
        <v>542</v>
      </c>
      <c r="J46" s="9" t="s">
        <v>543</v>
      </c>
    </row>
    <row r="47" spans="2:10" ht="57.75" customHeight="1">
      <c r="B47" s="10"/>
      <c r="C47" s="1172" t="s">
        <v>3</v>
      </c>
      <c r="D47" s="1172"/>
      <c r="E47" s="1173"/>
      <c r="F47" s="11">
        <v>65.08</v>
      </c>
      <c r="G47" s="12">
        <v>78.790000000000006</v>
      </c>
      <c r="H47" s="12">
        <v>84.95</v>
      </c>
      <c r="I47" s="12">
        <v>94.31</v>
      </c>
      <c r="J47" s="13">
        <v>99.82</v>
      </c>
    </row>
    <row r="48" spans="2:10" ht="57.75" customHeight="1">
      <c r="B48" s="14"/>
      <c r="C48" s="1174" t="s">
        <v>4</v>
      </c>
      <c r="D48" s="1174"/>
      <c r="E48" s="1175"/>
      <c r="F48" s="15">
        <v>9.16</v>
      </c>
      <c r="G48" s="16">
        <v>8.82</v>
      </c>
      <c r="H48" s="16">
        <v>12.65</v>
      </c>
      <c r="I48" s="16">
        <v>15.78</v>
      </c>
      <c r="J48" s="17">
        <v>9.74</v>
      </c>
    </row>
    <row r="49" spans="2:10" ht="57.75" customHeight="1" thickBot="1">
      <c r="B49" s="18"/>
      <c r="C49" s="1176" t="s">
        <v>5</v>
      </c>
      <c r="D49" s="1176"/>
      <c r="E49" s="1177"/>
      <c r="F49" s="19">
        <v>3.08</v>
      </c>
      <c r="G49" s="20">
        <v>8.8800000000000008</v>
      </c>
      <c r="H49" s="20">
        <v>4.6399999999999997</v>
      </c>
      <c r="I49" s="20">
        <v>3.9</v>
      </c>
      <c r="J49" s="21" t="s">
        <v>544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2018-05-02T05:35:17Z</cp:lastPrinted>
  <dcterms:created xsi:type="dcterms:W3CDTF">2018-01-24T05:56:20Z</dcterms:created>
  <dcterms:modified xsi:type="dcterms:W3CDTF">2018-11-12T00:08:28Z</dcterms:modified>
  <cp:category/>
</cp:coreProperties>
</file>