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CR102" i="11" l="1"/>
  <c r="AU88" i="11"/>
  <c r="AP88" i="11"/>
  <c r="AF88"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C36" i="9"/>
  <c r="CO35" i="9"/>
  <c r="C35" i="9"/>
  <c r="BW34" i="9"/>
  <c r="BW35" i="9" s="1"/>
  <c r="BW36" i="9" s="1"/>
  <c r="BW37" i="9" s="1"/>
  <c r="BW38" i="9" s="1"/>
  <c r="BW39" i="9" s="1"/>
  <c r="BW40" i="9" s="1"/>
  <c r="BW41" i="9" s="1"/>
  <c r="BW42" i="9" s="1"/>
  <c r="BW43" i="9" s="1"/>
  <c r="C34" i="9"/>
  <c r="CO34"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AM36" i="9" s="1"/>
  <c r="BE34" i="9" l="1"/>
  <c r="BE35" i="9" s="1"/>
  <c r="BE36" i="9" s="1"/>
</calcChain>
</file>

<file path=xl/sharedStrings.xml><?xml version="1.0" encoding="utf-8"?>
<sst xmlns="http://schemas.openxmlformats.org/spreadsheetml/2006/main" count="1083" uniqueCount="579">
  <si>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</si>
  <si>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</si>
  <si>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</si>
  <si>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</si>
  <si>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</si>
  <si>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</si>
  <si>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</si>
  <si>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</si>
  <si>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</si>
  <si>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</si>
  <si>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</si>
  <si>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</si>
  <si>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</si>
  <si>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</si>
  <si>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</si>
  <si>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</si>
  <si>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</si>
  <si>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</si>
  <si>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</si>
  <si>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</si>
  <si>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</si>
  <si>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</si>
  <si>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</si>
  <si>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</si>
  <si>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</si>
  <si>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</si>
  <si>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</si>
  <si>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</si>
  <si>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</si>
  <si>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</si>
  <si>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</si>
  <si>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</si>
  <si>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</si>
  <si>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</si>
  <si>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</si>
  <si>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</si>
  <si>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</si>
  <si>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</si>
  <si>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</si>
  <si>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</si>
  <si>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</si>
  <si>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</si>
  <si>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</si>
  <si>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</si>
  <si>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</si>
  <si>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</si>
  <si>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</si>
  <si>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</si>
  <si>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</si>
  <si>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</si>
  <si>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</si>
  <si>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</si>
  <si>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</si>
  <si>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</si>
  <si>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</si>
  <si>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</si>
  <si>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</si>
  <si>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</si>
  <si>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</si>
  <si>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</si>
  <si>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</si>
  <si>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</si>
  <si>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</si>
  <si>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</si>
  <si>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</si>
  <si>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</si>
  <si>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</si>
  <si>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</si>
  <si>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</si>
  <si>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</si>
  <si>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</si>
  <si>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</si>
  <si>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</si>
  <si>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</si>
  <si>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</si>
  <si>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</si>
  <si>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</si>
  <si>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</si>
  <si>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</si>
  <si>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</si>
  <si>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</si>
  <si>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</si>
  <si>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矢掛町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</si>
  <si>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</si>
  <si>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</si>
  <si>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</si>
  <si>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</si>
  <si>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</si>
  <si>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</si>
  <si>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</si>
  <si>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</si>
  <si>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</si>
  <si>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</si>
  <si>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</si>
  <si>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</si>
  <si>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</si>
  <si>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</si>
  <si>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</si>
  <si>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</si>
  <si>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</si>
  <si>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</si>
  <si>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</si>
  <si>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</si>
  <si>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</si>
  <si>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</si>
  <si>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</si>
  <si>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</si>
  <si>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</si>
  <si>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</si>
  <si>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</si>
  <si>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</si>
  <si>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</si>
  <si>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</si>
  <si>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</si>
  <si>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</si>
  <si>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</si>
  <si>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</si>
  <si>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</si>
  <si>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</si>
  <si>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</si>
  <si>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</si>
  <si>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</si>
  <si>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</si>
  <si>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</si>
  <si>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</si>
  <si>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</si>
  <si>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</si>
  <si>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</si>
  <si>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</si>
  <si>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</si>
  <si>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</si>
  <si>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</si>
  <si>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</si>
  <si>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</si>
  <si>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</si>
  <si>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</si>
  <si>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</si>
  <si>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</si>
  <si>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</si>
  <si>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</si>
  <si>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</si>
  <si>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</si>
  <si>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</si>
  <si>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</si>
  <si>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</si>
  <si>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</si>
  <si>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</si>
  <si>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</si>
  <si>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</si>
  <si>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</si>
  <si>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</si>
  <si>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</si>
  <si>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</si>
  <si>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</si>
  <si>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</si>
  <si>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</si>
  <si>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</si>
  <si>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</si>
  <si>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</si>
  <si>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</si>
  <si>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</si>
  <si>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</si>
  <si>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</si>
  <si>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</si>
  <si>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</si>
  <si>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</si>
  <si>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</si>
  <si>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</si>
  <si>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</si>
  <si>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</si>
  <si>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</si>
  <si>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</si>
  <si>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</si>
  <si>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</si>
  <si>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</si>
  <si>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</si>
  <si>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</si>
  <si>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</si>
  <si>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</si>
  <si>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</si>
  <si>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</si>
  <si>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</si>
  <si>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</si>
  <si>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</si>
  <si>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</si>
  <si>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</si>
  <si>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</si>
  <si>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</si>
  <si>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</si>
  <si>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</si>
  <si>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</si>
  <si>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</si>
  <si>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</si>
  <si>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</si>
  <si>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</si>
  <si>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</si>
  <si>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岡山県矢掛町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</si>
  <si>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</si>
  <si>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</si>
  <si>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</si>
  <si>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</si>
  <si>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</si>
  <si>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</si>
  <si>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</si>
  <si>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</si>
  <si>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</si>
  <si>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</si>
  <si>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</si>
  <si>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</si>
  <si>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</si>
  <si>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</si>
  <si>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</si>
  <si>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</si>
  <si>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</si>
  <si>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</si>
  <si>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</si>
  <si>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</si>
  <si>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</si>
  <si>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</si>
  <si>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</si>
  <si>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</si>
  <si>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</si>
  <si>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</si>
  <si>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</si>
  <si>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</si>
  <si>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</si>
  <si>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</si>
  <si>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</si>
  <si>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</si>
  <si>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</si>
  <si>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</si>
  <si>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</si>
  <si>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</si>
  <si>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</si>
  <si>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</si>
  <si>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</si>
  <si>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</si>
  <si>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</si>
  <si>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</si>
  <si>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</si>
  <si>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</si>
  <si>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</si>
  <si>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</si>
  <si>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</si>
  <si>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</si>
  <si>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</si>
  <si>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</si>
  <si>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</si>
  <si>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</si>
  <si>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</si>
  <si>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</si>
  <si>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</si>
  <si>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</si>
  <si>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</si>
  <si>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</si>
  <si>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</si>
  <si>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</si>
  <si>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</si>
  <si>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</si>
  <si>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</si>
  <si>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</si>
  <si>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</si>
  <si>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</si>
  <si>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</si>
  <si>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</si>
  <si>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</si>
  <si>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</si>
  <si>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</si>
  <si>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</si>
  <si>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</si>
  <si>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</si>
  <si>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</si>
  <si>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</si>
  <si>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</si>
  <si>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</si>
  <si>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</si>
  <si>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</si>
  <si>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</si>
  <si>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</si>
  <si>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</si>
  <si>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</si>
  <si>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</si>
  <si>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</si>
  <si>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</si>
  <si>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</si>
  <si>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</si>
  <si>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</si>
  <si>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</si>
  <si>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</si>
  <si>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</si>
  <si>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</si>
  <si>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</si>
  <si>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</si>
  <si>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</si>
  <si>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</si>
  <si>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</si>
  <si>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</si>
  <si>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</si>
  <si>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</si>
  <si>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</si>
  <si>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</si>
  <si>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</si>
  <si>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</si>
  <si>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</si>
  <si>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</si>
  <si>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</si>
  <si>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</si>
  <si>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</si>
  <si>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</si>
  <si>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</si>
  <si>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</si>
  <si>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</si>
  <si>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</si>
  <si>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</si>
  <si>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</si>
  <si>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</si>
  <si>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</si>
  <si>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</si>
  <si>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</si>
  <si>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</si>
  <si>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</si>
  <si>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</si>
  <si>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</si>
  <si>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</si>
  <si>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</si>
  <si>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</si>
  <si>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</si>
  <si>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</si>
  <si>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</si>
  <si>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</si>
  <si>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</si>
  <si>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</si>
  <si>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</si>
  <si>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</si>
  <si>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</si>
  <si>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</si>
  <si>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</si>
  <si>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</si>
  <si>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</si>
  <si>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</si>
  <si>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</si>
  <si>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</si>
  <si>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</si>
  <si>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</si>
  <si>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</si>
  <si>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岡山県矢掛町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</si>
  <si>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</si>
  <si>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</si>
  <si>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</si>
  <si>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</si>
  <si>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</si>
  <si>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</si>
  <si>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</si>
  <si>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</si>
  <si>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</si>
  <si>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</si>
  <si>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</si>
  <si>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</si>
  <si>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</si>
  <si>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</si>
  <si>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</si>
  <si>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</si>
  <si>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</si>
  <si>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</si>
  <si>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</si>
  <si>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</si>
  <si>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矢掛町住宅新築資金等貸付事業特別会計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</si>
  <si>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</si>
  <si>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</si>
  <si>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</si>
  <si>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</si>
  <si>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</si>
  <si>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</si>
  <si>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</si>
  <si>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</si>
  <si>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</si>
  <si>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</si>
  <si>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</si>
  <si>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</si>
  <si>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</si>
  <si>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</si>
  <si>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</si>
  <si>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</si>
  <si>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</si>
  <si>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</si>
  <si>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</si>
  <si>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</si>
  <si>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</si>
  <si>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矢掛町公共下水道事業特別会計</t>
    <phoneticPr fontId="5"/>
  </si>
  <si>
    <t>法非適用企業</t>
    <phoneticPr fontId="5"/>
  </si>
  <si>
    <t>矢掛町農業集落排水事業特別会計</t>
    <phoneticPr fontId="5"/>
  </si>
  <si>
    <t>矢掛町地域開発事業特別会計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</si>
  <si>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</si>
  <si>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</si>
  <si>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</si>
  <si>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</si>
  <si>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</si>
  <si>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</si>
  <si>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</si>
  <si>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</si>
  <si>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</si>
  <si>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</si>
  <si>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</si>
  <si>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</si>
  <si>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</si>
  <si>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</si>
  <si>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</si>
  <si>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</si>
  <si>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</si>
  <si>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</si>
  <si>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</si>
  <si>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</si>
  <si>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</si>
  <si>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</si>
  <si>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</si>
  <si>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</si>
  <si>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</si>
  <si>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</si>
  <si>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</si>
  <si>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</si>
  <si>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</si>
  <si>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</si>
  <si>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</si>
  <si>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</si>
  <si>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</si>
  <si>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</si>
  <si>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</si>
  <si>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</si>
  <si>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</si>
  <si>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</si>
  <si>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</si>
  <si>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</si>
  <si>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</si>
  <si>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</si>
  <si>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</si>
  <si>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</si>
  <si>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</si>
  <si>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</si>
  <si>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</si>
  <si>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</si>
  <si>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</si>
  <si>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</si>
  <si>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</si>
  <si>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</si>
  <si>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</si>
  <si>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</si>
  <si>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</si>
  <si>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</si>
  <si>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</si>
  <si>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</si>
  <si>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</si>
  <si>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</si>
  <si>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</si>
  <si>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</si>
  <si>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</si>
  <si>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</si>
  <si>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</si>
  <si>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</si>
  <si>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</si>
  <si>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</si>
  <si>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</si>
  <si>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</si>
  <si>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</si>
  <si>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</si>
  <si>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</si>
  <si>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</si>
  <si>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</si>
  <si>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</si>
  <si>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</si>
  <si>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</si>
  <si>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</si>
  <si>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</si>
  <si>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</si>
  <si>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</si>
  <si>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</si>
  <si>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</si>
  <si>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</si>
  <si>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</si>
  <si>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</si>
  <si>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</si>
  <si>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</si>
  <si>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</si>
  <si>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</si>
  <si>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</si>
  <si>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</si>
  <si>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</si>
  <si>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</si>
  <si>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</si>
  <si>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</si>
  <si>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</si>
  <si>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</si>
  <si>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</si>
  <si>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</si>
  <si>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</si>
  <si>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</si>
  <si>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</si>
  <si>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</si>
  <si>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</si>
  <si>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</si>
  <si>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</si>
  <si>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</si>
  <si>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</si>
  <si>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</si>
  <si>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</si>
  <si>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</si>
  <si>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</si>
  <si>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</si>
  <si>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</si>
  <si>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</si>
  <si>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</si>
  <si>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</si>
  <si>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</si>
  <si>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</si>
  <si>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</si>
  <si>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</si>
  <si>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</si>
  <si>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</si>
  <si>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</si>
  <si>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</si>
  <si>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</si>
  <si>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</si>
  <si>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</si>
  <si>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</si>
  <si>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</si>
  <si>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</si>
  <si>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</si>
  <si>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</si>
  <si>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1.74</t>
  </si>
  <si>
    <t>▲ 0.68</t>
  </si>
  <si>
    <t>▲ 3.73</t>
  </si>
  <si>
    <t>▲ 15.69</t>
  </si>
  <si>
    <t>矢掛町病院事業会計</t>
  </si>
  <si>
    <t>矢掛町水道事業会計</t>
  </si>
  <si>
    <t>一般会計</t>
  </si>
  <si>
    <t>矢掛町国民健康保険事業特別会計</t>
  </si>
  <si>
    <t>矢掛町介護老人保健施設事業会計</t>
  </si>
  <si>
    <t>矢掛町公共下水道事業特別会計</t>
  </si>
  <si>
    <t>矢掛町介護保険事業特別会計</t>
  </si>
  <si>
    <t>矢掛町農業集落排水事業特別会計</t>
  </si>
  <si>
    <t>その他会計（赤字）</t>
  </si>
  <si>
    <t>その他会計（黒字）</t>
  </si>
  <si>
    <t>矢掛町土地開発公社</t>
    <rPh sb="0" eb="3">
      <t>ヤカゲチョウ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</si>
  <si>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</si>
  <si>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</si>
  <si>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</si>
  <si>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</si>
  <si>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</si>
  <si>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</si>
  <si>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</si>
  <si>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</si>
  <si>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井笠地区農業共済事務組合農業共済事業会計</t>
    <rPh sb="0" eb="2">
      <t>イカサ</t>
    </rPh>
    <rPh sb="2" eb="4">
      <t>チク</t>
    </rPh>
    <rPh sb="4" eb="6">
      <t>ノウギョウ</t>
    </rPh>
    <rPh sb="6" eb="8">
      <t>キョウサイ</t>
    </rPh>
    <rPh sb="8" eb="10">
      <t>ジム</t>
    </rPh>
    <rPh sb="10" eb="12">
      <t>クミアイ</t>
    </rPh>
    <rPh sb="12" eb="14">
      <t>ノウギョウ</t>
    </rPh>
    <rPh sb="14" eb="16">
      <t>キョウサイ</t>
    </rPh>
    <rPh sb="16" eb="18">
      <t>ジギョウ</t>
    </rPh>
    <rPh sb="18" eb="20">
      <t>カイケイ</t>
    </rPh>
    <phoneticPr fontId="2"/>
  </si>
  <si>
    <t>岡山県井原地区清掃施設組合一般会計</t>
    <rPh sb="0" eb="3">
      <t>オカヤマケン</t>
    </rPh>
    <rPh sb="3" eb="5">
      <t>イバラ</t>
    </rPh>
    <rPh sb="5" eb="7">
      <t>チク</t>
    </rPh>
    <rPh sb="7" eb="9">
      <t>セイソウ</t>
    </rPh>
    <rPh sb="9" eb="11">
      <t>シセツ</t>
    </rPh>
    <rPh sb="11" eb="13">
      <t>クミアイ</t>
    </rPh>
    <rPh sb="13" eb="15">
      <t>イッパン</t>
    </rPh>
    <rPh sb="15" eb="17">
      <t>カイケイ</t>
    </rPh>
    <phoneticPr fontId="2"/>
  </si>
  <si>
    <t>井原地区消防組合一般会計</t>
    <rPh sb="0" eb="2">
      <t>イバラ</t>
    </rPh>
    <rPh sb="2" eb="4">
      <t>チク</t>
    </rPh>
    <rPh sb="4" eb="6">
      <t>ショウボウ</t>
    </rPh>
    <rPh sb="6" eb="8">
      <t>クミアイ</t>
    </rPh>
    <rPh sb="8" eb="10">
      <t>イッパン</t>
    </rPh>
    <rPh sb="10" eb="12">
      <t>カイケイ</t>
    </rPh>
    <phoneticPr fontId="2"/>
  </si>
  <si>
    <t>岡山県西部衛生施設組合一般会計</t>
    <rPh sb="0" eb="3">
      <t>オカヤマケン</t>
    </rPh>
    <rPh sb="3" eb="5">
      <t>セイブ</t>
    </rPh>
    <rPh sb="5" eb="7">
      <t>エイセイ</t>
    </rPh>
    <rPh sb="7" eb="9">
      <t>シセツ</t>
    </rPh>
    <rPh sb="9" eb="11">
      <t>クミアイ</t>
    </rPh>
    <rPh sb="11" eb="13">
      <t>イッパン</t>
    </rPh>
    <rPh sb="13" eb="15">
      <t>カイケイ</t>
    </rPh>
    <phoneticPr fontId="2"/>
  </si>
  <si>
    <t>岡山県笠岡市・矢掛町中学校組合一般会計</t>
    <rPh sb="0" eb="3">
      <t>オカヤマケン</t>
    </rPh>
    <rPh sb="3" eb="6">
      <t>カサオカシ</t>
    </rPh>
    <rPh sb="7" eb="10">
      <t>ヤカゲチョウ</t>
    </rPh>
    <rPh sb="10" eb="13">
      <t>チュウガッコウ</t>
    </rPh>
    <rPh sb="13" eb="15">
      <t>クミアイ</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</si>
  <si>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</si>
  <si>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</si>
  <si>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</si>
  <si>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</si>
  <si>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</si>
  <si>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</si>
  <si>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</si>
  <si>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</si>
  <si>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</si>
  <si>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</si>
  <si>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</si>
  <si>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</si>
  <si>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</si>
  <si>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</si>
  <si>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</si>
  <si>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</si>
  <si>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</si>
  <si>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</si>
  <si>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</si>
  <si>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</si>
  <si>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</si>
  <si>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</si>
  <si>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将来負担比率が数値なしのため、該当数値なし。
　将来負担比率については、類似団体平均と比較して大きく下回っているが、その主な要因としては、財政調整基金や減債基金等への積み立てにより、将来負担を上回る基金残高となっていることが挙げられる。（将来負担比率の分析については、「（３）市町村財政分析比較表」も併せて参照してください。）</t>
    <phoneticPr fontId="5"/>
  </si>
  <si>
    <t>将来負担比率が数値なしのため、該当数値なし。
（将来負担比率及び実質公債費比率の分析については、上記及び「（３）市町村財政比較分析表」を参照してください。）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</si>
</sst>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70582</c:v>
                </c:pt>
                <c:pt idx="1">
                  <c:v>81990</c:v>
                </c:pt>
                <c:pt idx="2">
                  <c:v>87551</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69596</c:v>
                </c:pt>
                <c:pt idx="1">
                  <c:v>106311</c:v>
                </c:pt>
                <c:pt idx="2">
                  <c:v>132003</c:v>
                </c:pt>
                <c:pt idx="3">
                  <c:v>63017</c:v>
                </c:pt>
                <c:pt idx="4">
                  <c:v>76528</c:v>
                </c:pt>
              </c:numCache>
            </c:numRef>
          </c:val>
          <c:smooth val="0"/>
        </c:ser>
        <c:dLbls>
          <c:showLegendKey val="0"/>
          <c:showVal val="0"/>
          <c:showCatName val="0"/>
          <c:showSerName val="0"/>
          <c:showPercent val="0"/>
          <c:showBubbleSize val="0"/>
        </c:dLbls>
        <c:marker val="1"/>
        <c:smooth val="0"/>
        <c:axId val="164107776"/>
        <c:axId val="164109696"/>
      </c:lineChart>
      <c:catAx>
        <c:axId val="1641077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109696"/>
        <c:crosses val="autoZero"/>
        <c:auto val="1"/>
        <c:lblAlgn val="ctr"/>
        <c:lblOffset val="100"/>
        <c:tickLblSkip val="1"/>
        <c:tickMarkSkip val="1"/>
        <c:noMultiLvlLbl val="0"/>
      </c:catAx>
      <c:valAx>
        <c:axId val="1641096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10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10.130000000000001</c:v>
                </c:pt>
                <c:pt idx="1">
                  <c:v>10.72</c:v>
                </c:pt>
                <c:pt idx="2">
                  <c:v>12.32</c:v>
                </c:pt>
                <c:pt idx="3">
                  <c:v>9.17</c:v>
                </c:pt>
                <c:pt idx="4">
                  <c:v>8.27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75.459999999999994</c:v>
                </c:pt>
                <c:pt idx="1">
                  <c:v>78.930000000000007</c:v>
                </c:pt>
                <c:pt idx="2">
                  <c:v>82.02</c:v>
                </c:pt>
                <c:pt idx="3">
                  <c:v>81.489999999999995</c:v>
                </c:pt>
                <c:pt idx="4">
                  <c:v>73.099999999999994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9261568"/>
        <c:axId val="19927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-1.74</c:v>
                </c:pt>
                <c:pt idx="1">
                  <c:v>2.19</c:v>
                </c:pt>
                <c:pt idx="2">
                  <c:v>-0.68</c:v>
                </c:pt>
                <c:pt idx="3">
                  <c:v>-3.73</c:v>
                </c:pt>
                <c:pt idx="4">
                  <c:v>-15.69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9261568"/>
        <c:axId val="199271936"/>
      </c:lineChart>
      <c:catAx>
        <c:axId val="19926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271936"/>
        <c:crosses val="autoZero"/>
        <c:auto val="1"/>
        <c:lblAlgn val="ctr"/>
        <c:lblOffset val="100"/>
        <c:tickLblSkip val="1"/>
        <c:tickMarkSkip val="1"/>
        <c:noMultiLvlLbl val="0"/>
      </c:catAx>
      <c:valAx>
        <c:axId val="19927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6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0.37</c:v>
                </c:pt>
                <c:pt idx="2">
                  <c:v>#N/A</c:v>
                </c:pt>
                <c:pt idx="3">
                  <c:v>0.48</c:v>
                </c:pt>
                <c:pt idx="4">
                  <c:v>#N/A</c:v>
                </c:pt>
                <c:pt idx="5">
                  <c:v>0.43</c:v>
                </c:pt>
                <c:pt idx="6">
                  <c:v>#N/A</c:v>
                </c:pt>
                <c:pt idx="7">
                  <c:v>0.47</c:v>
                </c:pt>
                <c:pt idx="8">
                  <c:v>#N/A</c:v>
                </c:pt>
                <c:pt idx="9">
                  <c:v>0.43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矢掛町農業集落排水事業特別会計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0.22</c:v>
                </c:pt>
                <c:pt idx="4">
                  <c:v>#N/A</c:v>
                </c:pt>
                <c:pt idx="5">
                  <c:v>0.31</c:v>
                </c:pt>
                <c:pt idx="6">
                  <c:v>#N/A</c:v>
                </c:pt>
                <c:pt idx="7">
                  <c:v>0.18</c:v>
                </c:pt>
                <c:pt idx="8">
                  <c:v>#N/A</c:v>
                </c:pt>
                <c:pt idx="9">
                  <c:v>0.31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矢掛町介護保険事業特別会計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2.44</c:v>
                </c:pt>
                <c:pt idx="2">
                  <c:v>#N/A</c:v>
                </c:pt>
                <c:pt idx="3">
                  <c:v>2.73</c:v>
                </c:pt>
                <c:pt idx="4">
                  <c:v>#N/A</c:v>
                </c:pt>
                <c:pt idx="5">
                  <c:v>2.23</c:v>
                </c:pt>
                <c:pt idx="6">
                  <c:v>#N/A</c:v>
                </c:pt>
                <c:pt idx="7">
                  <c:v>2.62</c:v>
                </c:pt>
                <c:pt idx="8">
                  <c:v>#N/A</c:v>
                </c:pt>
                <c:pt idx="9">
                  <c:v>2.79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矢掛町公共下水道事業特別会計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0.46</c:v>
                </c:pt>
                <c:pt idx="4">
                  <c:v>#N/A</c:v>
                </c:pt>
                <c:pt idx="5">
                  <c:v>0.77</c:v>
                </c:pt>
                <c:pt idx="6">
                  <c:v>#N/A</c:v>
                </c:pt>
                <c:pt idx="7">
                  <c:v>0.88</c:v>
                </c:pt>
                <c:pt idx="8">
                  <c:v>#N/A</c:v>
                </c:pt>
                <c:pt idx="9">
                  <c:v>3.35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矢掛町介護老人保健施設事業会計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11.4</c:v>
                </c:pt>
                <c:pt idx="2">
                  <c:v>#N/A</c:v>
                </c:pt>
                <c:pt idx="3">
                  <c:v>6.22</c:v>
                </c:pt>
                <c:pt idx="4">
                  <c:v>#N/A</c:v>
                </c:pt>
                <c:pt idx="5">
                  <c:v>6.21</c:v>
                </c:pt>
                <c:pt idx="6">
                  <c:v>#N/A</c:v>
                </c:pt>
                <c:pt idx="7">
                  <c:v>4.9400000000000004</c:v>
                </c:pt>
                <c:pt idx="8">
                  <c:v>#N/A</c:v>
                </c:pt>
                <c:pt idx="9">
                  <c:v>3.8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矢掛町国民健康保険事業特別会計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3.35</c:v>
                </c:pt>
                <c:pt idx="2">
                  <c:v>#N/A</c:v>
                </c:pt>
                <c:pt idx="3">
                  <c:v>4.54</c:v>
                </c:pt>
                <c:pt idx="4">
                  <c:v>#N/A</c:v>
                </c:pt>
                <c:pt idx="5">
                  <c:v>3.19</c:v>
                </c:pt>
                <c:pt idx="6">
                  <c:v>#N/A</c:v>
                </c:pt>
                <c:pt idx="7">
                  <c:v>3.26</c:v>
                </c:pt>
                <c:pt idx="8">
                  <c:v>#N/A</c:v>
                </c:pt>
                <c:pt idx="9">
                  <c:v>3.97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9.91</c:v>
                </c:pt>
                <c:pt idx="2">
                  <c:v>#N/A</c:v>
                </c:pt>
                <c:pt idx="3">
                  <c:v>10.46</c:v>
                </c:pt>
                <c:pt idx="4">
                  <c:v>#N/A</c:v>
                </c:pt>
                <c:pt idx="5">
                  <c:v>12.12</c:v>
                </c:pt>
                <c:pt idx="6">
                  <c:v>#N/A</c:v>
                </c:pt>
                <c:pt idx="7">
                  <c:v>8.9600000000000009</c:v>
                </c:pt>
                <c:pt idx="8">
                  <c:v>#N/A</c:v>
                </c:pt>
                <c:pt idx="9">
                  <c:v>8.1300000000000008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11.52</c:v>
                </c:pt>
                <c:pt idx="2">
                  <c:v>#N/A</c:v>
                </c:pt>
                <c:pt idx="3">
                  <c:v>12.33</c:v>
                </c:pt>
                <c:pt idx="4">
                  <c:v>#N/A</c:v>
                </c:pt>
                <c:pt idx="5">
                  <c:v>13.64</c:v>
                </c:pt>
                <c:pt idx="6">
                  <c:v>#N/A</c:v>
                </c:pt>
                <c:pt idx="7">
                  <c:v>12.96</c:v>
                </c:pt>
                <c:pt idx="8">
                  <c:v>#N/A</c:v>
                </c:pt>
                <c:pt idx="9">
                  <c:v>9.5500000000000007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22.57</c:v>
                </c:pt>
                <c:pt idx="2">
                  <c:v>#N/A</c:v>
                </c:pt>
                <c:pt idx="3">
                  <c:v>19.809999999999999</c:v>
                </c:pt>
                <c:pt idx="4">
                  <c:v>#N/A</c:v>
                </c:pt>
                <c:pt idx="5">
                  <c:v>20.14</c:v>
                </c:pt>
                <c:pt idx="6">
                  <c:v>#N/A</c:v>
                </c:pt>
                <c:pt idx="7">
                  <c:v>18.48</c:v>
                </c:pt>
                <c:pt idx="8">
                  <c:v>#N/A</c:v>
                </c:pt>
                <c:pt idx="9">
                  <c:v>15.48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3776640"/>
        <c:axId val="193782528"/>
      </c:barChart>
      <c:catAx>
        <c:axId val="19377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782528"/>
        <c:crosses val="autoZero"/>
        <c:auto val="1"/>
        <c:lblAlgn val="ctr"/>
        <c:lblOffset val="100"/>
        <c:tickLblSkip val="1"/>
        <c:tickMarkSkip val="1"/>
        <c:noMultiLvlLbl val="0"/>
      </c:catAx>
      <c:valAx>
        <c:axId val="19378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76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747</c:v>
                </c:pt>
                <c:pt idx="5">
                  <c:v>769</c:v>
                </c:pt>
                <c:pt idx="8">
                  <c:v>778</c:v>
                </c:pt>
                <c:pt idx="11">
                  <c:v>823</c:v>
                </c:pt>
                <c:pt idx="14">
                  <c:v>849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c:v>
                </c:pt>
                <c:pt idx="3">
                  <c:v>8</c:v>
                </c:pt>
                <c:pt idx="6">
                  <c:v>4</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15</c:v>
                </c:pt>
                <c:pt idx="6">
                  <c:v>12</c:v>
                </c:pt>
                <c:pt idx="9">
                  <c:v>9</c:v>
                </c:pt>
                <c:pt idx="12">
                  <c:v>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462</c:v>
                </c:pt>
                <c:pt idx="3">
                  <c:v>543</c:v>
                </c:pt>
                <c:pt idx="6">
                  <c:v>499</c:v>
                </c:pt>
                <c:pt idx="9">
                  <c:v>538</c:v>
                </c:pt>
                <c:pt idx="12">
                  <c:v>571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614</c:v>
                </c:pt>
                <c:pt idx="3">
                  <c:v>567</c:v>
                </c:pt>
                <c:pt idx="6">
                  <c:v>554</c:v>
                </c:pt>
                <c:pt idx="9">
                  <c:v>577</c:v>
                </c:pt>
                <c:pt idx="12">
                  <c:v>584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3796736"/>
        <c:axId val="19379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358</c:v>
                </c:pt>
                <c:pt idx="2">
                  <c:v>#N/A</c:v>
                </c:pt>
                <c:pt idx="3">
                  <c:v>#N/A</c:v>
                </c:pt>
                <c:pt idx="4">
                  <c:v>364</c:v>
                </c:pt>
                <c:pt idx="5">
                  <c:v>#N/A</c:v>
                </c:pt>
                <c:pt idx="6">
                  <c:v>#N/A</c:v>
                </c:pt>
                <c:pt idx="7">
                  <c:v>291</c:v>
                </c:pt>
                <c:pt idx="8">
                  <c:v>#N/A</c:v>
                </c:pt>
                <c:pt idx="9">
                  <c:v>#N/A</c:v>
                </c:pt>
                <c:pt idx="10">
                  <c:v>305</c:v>
                </c:pt>
                <c:pt idx="11">
                  <c:v>#N/A</c:v>
                </c:pt>
                <c:pt idx="12">
                  <c:v>#N/A</c:v>
                </c:pt>
                <c:pt idx="13">
                  <c:v>317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3796736"/>
        <c:axId val="193798912"/>
      </c:lineChart>
      <c:catAx>
        <c:axId val="1937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798912"/>
        <c:crosses val="autoZero"/>
        <c:auto val="1"/>
        <c:lblAlgn val="ctr"/>
        <c:lblOffset val="100"/>
        <c:tickLblSkip val="1"/>
        <c:tickMarkSkip val="1"/>
        <c:noMultiLvlLbl val="0"/>
      </c:catAx>
      <c:valAx>
        <c:axId val="19379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7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10006</c:v>
                </c:pt>
                <c:pt idx="5">
                  <c:v>10617</c:v>
                </c:pt>
                <c:pt idx="8">
                  <c:v>11207</c:v>
                </c:pt>
                <c:pt idx="11">
                  <c:v>11736</c:v>
                </c:pt>
                <c:pt idx="14">
                  <c:v>11713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282</c:v>
                </c:pt>
                <c:pt idx="5">
                  <c:v>156</c:v>
                </c:pt>
                <c:pt idx="8">
                  <c:v>154</c:v>
                </c:pt>
                <c:pt idx="11">
                  <c:v>55</c:v>
                </c:pt>
                <c:pt idx="14">
                  <c:v>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6553</c:v>
                </c:pt>
                <c:pt idx="5">
                  <c:v>6917</c:v>
                </c:pt>
                <c:pt idx="8">
                  <c:v>7384</c:v>
                </c:pt>
                <c:pt idx="11">
                  <c:v>8072</c:v>
                </c:pt>
                <c:pt idx="14">
                  <c:v>8762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1018</c:v>
                </c:pt>
                <c:pt idx="3">
                  <c:v>957</c:v>
                </c:pt>
                <c:pt idx="6">
                  <c:v>977</c:v>
                </c:pt>
                <c:pt idx="9">
                  <c:v>843</c:v>
                </c:pt>
                <c:pt idx="12">
                  <c:v>934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95</c:v>
                </c:pt>
                <c:pt idx="3">
                  <c:v>84</c:v>
                </c:pt>
                <c:pt idx="6">
                  <c:v>75</c:v>
                </c:pt>
                <c:pt idx="9">
                  <c:v>67</c:v>
                </c:pt>
                <c:pt idx="12">
                  <c:v>67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9088</c:v>
                </c:pt>
                <c:pt idx="3">
                  <c:v>9480</c:v>
                </c:pt>
                <c:pt idx="6">
                  <c:v>9397</c:v>
                </c:pt>
                <c:pt idx="9">
                  <c:v>9377</c:v>
                </c:pt>
                <c:pt idx="12">
                  <c:v>8899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204</c:v>
                </c:pt>
                <c:pt idx="3">
                  <c:v>181</c:v>
                </c:pt>
                <c:pt idx="6">
                  <c:v>203</c:v>
                </c:pt>
                <c:pt idx="9">
                  <c:v>184</c:v>
                </c:pt>
                <c:pt idx="12">
                  <c:v>196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6438</c:v>
                </c:pt>
                <c:pt idx="3">
                  <c:v>6981</c:v>
                </c:pt>
                <c:pt idx="6">
                  <c:v>7926</c:v>
                </c:pt>
                <c:pt idx="9">
                  <c:v>8290</c:v>
                </c:pt>
                <c:pt idx="12">
                  <c:v>8803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3682816"/>
        <c:axId val="19369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3682816"/>
        <c:axId val="193697280"/>
      </c:lineChart>
      <c:catAx>
        <c:axId val="19368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3697280"/>
        <c:crosses val="autoZero"/>
        <c:auto val="1"/>
        <c:lblAlgn val="ctr"/>
        <c:lblOffset val="100"/>
        <c:tickLblSkip val="1"/>
        <c:tickMarkSkip val="1"/>
        <c:noMultiLvlLbl val="0"/>
      </c:catAx>
      <c:valAx>
        <c:axId val="19369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8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pt idx="4">
                  <c:v>61.9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pt idx="4">
                  <c:v>55</c:v>
                </c:pt>
              </c:numCache>
            </c:numRef>
          </c:xVal>
          <c:yVal>
            <c:numRef>
              <c:f>公会計指標分析・財政指標組合せ分析表!$K$55:$O$55</c:f>
              <c:numCache>
                <c:formatCode>#,##0.0;"▲ "#,##0.0</c:formatCode>
                <c:ptCount val="5"/>
                <c:pt idx="3">
                  <c:v>20.2</c:v>
                </c:pt>
                <c:pt idx="4">
                  <c:v>38.5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6944768"/>
        <c:axId val="166946688"/>
      </c:scatterChart>
      <c:valAx>
        <c:axId val="166944768"/>
        <c:scaling>
          <c:orientation val="minMax"/>
          <c:max val="55.9"/>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946688"/>
        <c:crosses val="autoZero"/>
        <c:crossBetween val="midCat"/>
      </c:valAx>
      <c:valAx>
        <c:axId val="16694668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944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10.7</c:v>
                </c:pt>
                <c:pt idx="1">
                  <c:v>10.1</c:v>
                </c:pt>
                <c:pt idx="2">
                  <c:v>9</c:v>
                </c:pt>
                <c:pt idx="3">
                  <c:v>8.4</c:v>
                </c:pt>
                <c:pt idx="4">
                  <c:v>7.9</c:v>
                </c:pt>
              </c:numCache>
            </c:numRef>
          </c:xVal>
          <c:yVal>
            <c:numRef>
              <c:f>公会計指標分析・財政指標組合せ分析表!$K$73:$O$73</c:f>
              <c:numCache>
                <c:formatCode>#,##0.0;"▲ "#,##0.0</c:formatCode>
                <c:ptCount val="5"/>
                <c:pt idx="0">
                  <c:v>0</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10.6</c:v>
                </c:pt>
                <c:pt idx="2">
                  <c:v>9.8000000000000007</c:v>
                </c:pt>
                <c:pt idx="3">
                  <c:v>9.3000000000000007</c:v>
                </c:pt>
                <c:pt idx="4">
                  <c:v>9.1999999999999993</c:v>
                </c:pt>
              </c:numCache>
            </c:numRef>
          </c:xVal>
          <c:yVal>
            <c:numRef>
              <c:f>公会計指標分析・財政指標組合せ分析表!$K$77:$O$77</c:f>
              <c:numCache>
                <c:formatCode>#,##0.0;"▲ "#,##0.0</c:formatCode>
                <c:ptCount val="5"/>
                <c:pt idx="0">
                  <c:v>49.3</c:v>
                </c:pt>
                <c:pt idx="1">
                  <c:v>44.3</c:v>
                </c:pt>
                <c:pt idx="2">
                  <c:v>40.299999999999997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7227392"/>
        <c:axId val="167229312"/>
      </c:scatterChart>
      <c:valAx>
        <c:axId val="167227392"/>
        <c:scaling>
          <c:orientation val="minMax"/>
          <c:max val="11.7"/>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229312"/>
        <c:crosses val="autoZero"/>
        <c:crossBetween val="midCat"/>
      </c:valAx>
      <c:valAx>
        <c:axId val="167229312"/>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227392"/>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定時及び繰上償還等により、元利償還金は年々減少していたが、近年積極的に活用している過疎対策事業債の元金償還が順次始まっていることから、</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年度を境に元利償還金は増加に転じており、今後も償還額の増が見込まれる。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の区域拡大や施設更新等に伴い公営企業債の元利償還金に対する繰入金も増加してきていることから、計画的な地方債の借入を行うとともに、繰上償還の実施等による元利償還金の抑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前年度と比較して将来負担額は若干増加しているものの、主に基金残高の増により充当可能財源等は増加しており、将来負担比率の分子は引き続き減少している。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が増加した要因としては、近年過疎対策事業債を積極的に活用していることから、地方債残高が年々増加している事が挙げられる。過疎対策事業債については、現在高の増加に合わせて基準財政需要額算入見込額も増加していくことから、将来負担比率の分子の悪化にすぐに繋がるものではないが、引き続き将来の償還に備えた減債基金への積み立てや計画的な繰上償還を行いながら、適正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14,637
14,377
90.62
9,684,302
9,250,536
386,723
4,675,000
8,803,219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H28</a:t>
          </a:r>
          <a:r>
            <a:rPr kumimoji="1" lang="ja-JP" altLang="en-US" sz="1100">
              <a:latin typeface="ＭＳ Ｐゴシック"/>
            </a:rPr>
            <a:t>の有形固定資産減価償却率は</a:t>
          </a:r>
          <a:r>
            <a:rPr kumimoji="1" lang="en-US" altLang="ja-JP" sz="1100">
              <a:latin typeface="ＭＳ Ｐゴシック"/>
            </a:rPr>
            <a:t>61.9</a:t>
          </a:r>
          <a:r>
            <a:rPr kumimoji="1" lang="ja-JP" altLang="en-US" sz="1100">
              <a:latin typeface="ＭＳ Ｐゴシック"/>
            </a:rPr>
            <a:t>％（前年比＋</a:t>
          </a:r>
          <a:r>
            <a:rPr kumimoji="1" lang="en-US" altLang="ja-JP" sz="1100">
              <a:latin typeface="ＭＳ Ｐゴシック"/>
            </a:rPr>
            <a:t>1.1</a:t>
          </a:r>
          <a:r>
            <a:rPr kumimoji="1" lang="ja-JP" altLang="en-US" sz="1100">
              <a:latin typeface="ＭＳ Ｐゴシック"/>
            </a:rPr>
            <a:t>％）で、岡山県平均よりは低いが、全国平均や類似団体平均よりもやや高い比率となっている。矢掛町では合併をしていないこともあり、公用・公共施設は必要最小限しか有していない。主要施設については既にほぼ耐震化ができており、今後も基本的には現有施設を継続して使用する見込みであることから、個別の長寿命化計画を作成し、計画的に維持管理を図っていく方針であ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2" name="直線コネクタ 71"/>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3"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4" name="直線コネクタ 73"/>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5"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6" name="直線コネクタ 75"/>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7"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8" name="フローチャート : 判断 77"/>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9" name="フローチャート : 判断 78"/>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15784</xdr:rowOff>
    </xdr:from>
    <xdr:to>
      <xdr:col>3</xdr:col>
      <xdr:colOff>1222375</xdr:colOff>
      <xdr:row>29</xdr:row>
      <xdr:rowOff>117384</xdr:rowOff>
    </xdr:to>
    <xdr:sp macro="" textlink="">
      <xdr:nvSpPr>
        <xdr:cNvPr id="85" name="円/楕円 84"/>
        <xdr:cNvSpPr/>
      </xdr:nvSpPr>
      <xdr:spPr>
        <a:xfrm>
          <a:off x="47117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38661</xdr:rowOff>
    </xdr:from>
    <xdr:ext cx="405111" cy="259045"/>
    <xdr:sp macro="" textlink="">
      <xdr:nvSpPr>
        <xdr:cNvPr id="86" name="有形固定資産減価償却率該当値テキスト"/>
        <xdr:cNvSpPr txBox="1"/>
      </xdr:nvSpPr>
      <xdr:spPr>
        <a:xfrm>
          <a:off x="48133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49711</xdr:rowOff>
    </xdr:from>
    <xdr:to>
      <xdr:col>3</xdr:col>
      <xdr:colOff>511175</xdr:colOff>
      <xdr:row>29</xdr:row>
      <xdr:rowOff>151311</xdr:rowOff>
    </xdr:to>
    <xdr:sp macro="" textlink="">
      <xdr:nvSpPr>
        <xdr:cNvPr id="87" name="円/楕円 86"/>
        <xdr:cNvSpPr/>
      </xdr:nvSpPr>
      <xdr:spPr>
        <a:xfrm>
          <a:off x="4000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66584</xdr:rowOff>
    </xdr:from>
    <xdr:to>
      <xdr:col>3</xdr:col>
      <xdr:colOff>1171575</xdr:colOff>
      <xdr:row>29</xdr:row>
      <xdr:rowOff>100511</xdr:rowOff>
    </xdr:to>
    <xdr:cxnSp macro="">
      <xdr:nvCxnSpPr>
        <xdr:cNvPr id="88" name="直線コネクタ 87"/>
        <xdr:cNvCxnSpPr/>
      </xdr:nvCxnSpPr>
      <xdr:spPr>
        <a:xfrm flipV="1">
          <a:off x="4051300" y="5819684"/>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125203</xdr:rowOff>
    </xdr:from>
    <xdr:ext cx="405111" cy="259045"/>
    <xdr:sp macro="" textlink="">
      <xdr:nvSpPr>
        <xdr:cNvPr id="89"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167838</xdr:rowOff>
    </xdr:from>
    <xdr:ext cx="405111" cy="259045"/>
    <xdr:sp macro="" textlink="">
      <xdr:nvSpPr>
        <xdr:cNvPr id="90" name="n_1mainValue有形固定資産減価償却率"/>
        <xdr:cNvSpPr txBox="1"/>
      </xdr:nvSpPr>
      <xdr:spPr>
        <a:xfrm>
          <a:off x="3836043"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2" name="正方形/長方形 9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3" name="正方形/長方形 9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8" name="正方形/長方形 9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9" name="正方形/長方形 9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0" name="正方形/長方形 9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1" name="テキスト ボックス 10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2" name="テキスト ボックス 10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3" name="テキスト ボックス 10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4" name="テキスト ボックス 10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14,637
14,377
90.62
9,684,302
9,250,536
386,723
4,675,000
8,803,219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45974</xdr:rowOff>
    </xdr:from>
    <xdr:to>
      <xdr:col>6</xdr:col>
      <xdr:colOff>561975</xdr:colOff>
      <xdr:row>39</xdr:row>
      <xdr:rowOff>147574</xdr:rowOff>
    </xdr:to>
    <xdr:sp macro="" textlink="">
      <xdr:nvSpPr>
        <xdr:cNvPr id="68" name="円/楕円 67"/>
        <xdr:cNvSpPr/>
      </xdr:nvSpPr>
      <xdr:spPr>
        <a:xfrm>
          <a:off x="45847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68851</xdr:rowOff>
    </xdr:from>
    <xdr:ext cx="405111" cy="259045"/>
    <xdr:sp macro="" textlink="">
      <xdr:nvSpPr>
        <xdr:cNvPr id="69" name="【道路】&#10;有形固定資産減価償却率該当値テキスト"/>
        <xdr:cNvSpPr txBox="1"/>
      </xdr:nvSpPr>
      <xdr:spPr>
        <a:xfrm>
          <a:off x="4724400" y="658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73406</xdr:rowOff>
    </xdr:from>
    <xdr:to>
      <xdr:col>5</xdr:col>
      <xdr:colOff>409575</xdr:colOff>
      <xdr:row>40</xdr:row>
      <xdr:rowOff>3556</xdr:rowOff>
    </xdr:to>
    <xdr:sp macro="" textlink="">
      <xdr:nvSpPr>
        <xdr:cNvPr id="70" name="円/楕円 69"/>
        <xdr:cNvSpPr/>
      </xdr:nvSpPr>
      <xdr:spPr>
        <a:xfrm>
          <a:off x="3746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96774</xdr:rowOff>
    </xdr:from>
    <xdr:to>
      <xdr:col>6</xdr:col>
      <xdr:colOff>511175</xdr:colOff>
      <xdr:row>39</xdr:row>
      <xdr:rowOff>124206</xdr:rowOff>
    </xdr:to>
    <xdr:cxnSp macro="">
      <xdr:nvCxnSpPr>
        <xdr:cNvPr id="71" name="直線コネクタ 70"/>
        <xdr:cNvCxnSpPr/>
      </xdr:nvCxnSpPr>
      <xdr:spPr>
        <a:xfrm flipV="1">
          <a:off x="3797300" y="67833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38117</xdr:rowOff>
    </xdr:from>
    <xdr:ext cx="405111" cy="259045"/>
    <xdr:sp macro="" textlink="">
      <xdr:nvSpPr>
        <xdr:cNvPr id="72"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20083</xdr:rowOff>
    </xdr:from>
    <xdr:ext cx="405111" cy="259045"/>
    <xdr:sp macro="" textlink="">
      <xdr:nvSpPr>
        <xdr:cNvPr id="73" name="n_1mainValue【道路】&#10;有形固定資産減価償却率"/>
        <xdr:cNvSpPr txBox="1"/>
      </xdr:nvSpPr>
      <xdr:spPr>
        <a:xfrm>
          <a:off x="3582043" y="65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5" name="直線コネクタ 84"/>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6" name="テキスト ボックス 85"/>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7" name="直線コネクタ 86"/>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8" name="テキスト ボックス 87"/>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9" name="直線コネクタ 88"/>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0" name="テキスト ボックス 89"/>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3" name="直線コネクタ 92"/>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4" name="テキスト ボックス 93"/>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7" name="直線コネクタ 96"/>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8" name="テキスト ボックス 97"/>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102" name="直線コネクタ 101"/>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3"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4" name="直線コネクタ 103"/>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5"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6" name="直線コネクタ 105"/>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26903</xdr:rowOff>
    </xdr:from>
    <xdr:ext cx="534377" cy="259045"/>
    <xdr:sp macro="" textlink="">
      <xdr:nvSpPr>
        <xdr:cNvPr id="107" name="【道路】&#10;一人当たり延長平均値テキスト"/>
        <xdr:cNvSpPr txBox="1"/>
      </xdr:nvSpPr>
      <xdr:spPr>
        <a:xfrm>
          <a:off x="10566400" y="654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8" name="フローチャート : 判断 107"/>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9" name="フローチャート : 判断 108"/>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20885</xdr:rowOff>
    </xdr:from>
    <xdr:to>
      <xdr:col>15</xdr:col>
      <xdr:colOff>231775</xdr:colOff>
      <xdr:row>39</xdr:row>
      <xdr:rowOff>122485</xdr:rowOff>
    </xdr:to>
    <xdr:sp macro="" textlink="">
      <xdr:nvSpPr>
        <xdr:cNvPr id="115" name="円/楕円 114"/>
        <xdr:cNvSpPr/>
      </xdr:nvSpPr>
      <xdr:spPr>
        <a:xfrm>
          <a:off x="10426700" y="67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170762</xdr:rowOff>
    </xdr:from>
    <xdr:ext cx="534377" cy="259045"/>
    <xdr:sp macro="" textlink="">
      <xdr:nvSpPr>
        <xdr:cNvPr id="116" name="【道路】&#10;一人当たり延長該当値テキスト"/>
        <xdr:cNvSpPr txBox="1"/>
      </xdr:nvSpPr>
      <xdr:spPr>
        <a:xfrm>
          <a:off x="10566400" y="66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30029</xdr:rowOff>
    </xdr:from>
    <xdr:to>
      <xdr:col>14</xdr:col>
      <xdr:colOff>79375</xdr:colOff>
      <xdr:row>39</xdr:row>
      <xdr:rowOff>131629</xdr:rowOff>
    </xdr:to>
    <xdr:sp macro="" textlink="">
      <xdr:nvSpPr>
        <xdr:cNvPr id="117" name="円/楕円 116"/>
        <xdr:cNvSpPr/>
      </xdr:nvSpPr>
      <xdr:spPr>
        <a:xfrm>
          <a:off x="9588500" y="67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71685</xdr:rowOff>
    </xdr:from>
    <xdr:to>
      <xdr:col>15</xdr:col>
      <xdr:colOff>180975</xdr:colOff>
      <xdr:row>39</xdr:row>
      <xdr:rowOff>80829</xdr:rowOff>
    </xdr:to>
    <xdr:cxnSp macro="">
      <xdr:nvCxnSpPr>
        <xdr:cNvPr id="118" name="直線コネクタ 117"/>
        <xdr:cNvCxnSpPr/>
      </xdr:nvCxnSpPr>
      <xdr:spPr>
        <a:xfrm flipV="1">
          <a:off x="9639300" y="675823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40</xdr:row>
      <xdr:rowOff>75007</xdr:rowOff>
    </xdr:from>
    <xdr:ext cx="534377" cy="259045"/>
    <xdr:sp macro="" textlink="">
      <xdr:nvSpPr>
        <xdr:cNvPr id="119" name="n_1aveValue【道路】&#10;一人当たり延長"/>
        <xdr:cNvSpPr txBox="1"/>
      </xdr:nvSpPr>
      <xdr:spPr>
        <a:xfrm>
          <a:off x="9359410" y="69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148156</xdr:rowOff>
    </xdr:from>
    <xdr:ext cx="534377" cy="259045"/>
    <xdr:sp macro="" textlink="">
      <xdr:nvSpPr>
        <xdr:cNvPr id="120" name="n_1mainValue【道路】&#10;一人当たり延長"/>
        <xdr:cNvSpPr txBox="1"/>
      </xdr:nvSpPr>
      <xdr:spPr>
        <a:xfrm>
          <a:off x="9359410"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43" name="直線コネクタ 142"/>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44"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45" name="直線コネクタ 144"/>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6"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7" name="直線コネクタ 146"/>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8"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9" name="フローチャート : 判断 148"/>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50" name="フローチャート : 判断 149"/>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161798</xdr:rowOff>
    </xdr:from>
    <xdr:to>
      <xdr:col>6</xdr:col>
      <xdr:colOff>561975</xdr:colOff>
      <xdr:row>57</xdr:row>
      <xdr:rowOff>91948</xdr:rowOff>
    </xdr:to>
    <xdr:sp macro="" textlink="">
      <xdr:nvSpPr>
        <xdr:cNvPr id="156" name="円/楕円 155"/>
        <xdr:cNvSpPr/>
      </xdr:nvSpPr>
      <xdr:spPr>
        <a:xfrm>
          <a:off x="45847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13225</xdr:rowOff>
    </xdr:from>
    <xdr:ext cx="405111" cy="259045"/>
    <xdr:sp macro="" textlink="">
      <xdr:nvSpPr>
        <xdr:cNvPr id="157" name="【橋りょう・トンネル】&#10;有形固定資産減価償却率該当値テキスト"/>
        <xdr:cNvSpPr txBox="1"/>
      </xdr:nvSpPr>
      <xdr:spPr>
        <a:xfrm>
          <a:off x="4724400" y="961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13208</xdr:rowOff>
    </xdr:from>
    <xdr:to>
      <xdr:col>5</xdr:col>
      <xdr:colOff>409575</xdr:colOff>
      <xdr:row>57</xdr:row>
      <xdr:rowOff>114808</xdr:rowOff>
    </xdr:to>
    <xdr:sp macro="" textlink="">
      <xdr:nvSpPr>
        <xdr:cNvPr id="158" name="円/楕円 157"/>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41148</xdr:rowOff>
    </xdr:from>
    <xdr:to>
      <xdr:col>6</xdr:col>
      <xdr:colOff>511175</xdr:colOff>
      <xdr:row>57</xdr:row>
      <xdr:rowOff>64008</xdr:rowOff>
    </xdr:to>
    <xdr:cxnSp macro="">
      <xdr:nvCxnSpPr>
        <xdr:cNvPr id="159" name="直線コネクタ 158"/>
        <xdr:cNvCxnSpPr/>
      </xdr:nvCxnSpPr>
      <xdr:spPr>
        <a:xfrm flipV="1">
          <a:off x="3797300" y="98137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60215</xdr:rowOff>
    </xdr:from>
    <xdr:ext cx="405111" cy="259045"/>
    <xdr:sp macro="" textlink="">
      <xdr:nvSpPr>
        <xdr:cNvPr id="160"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131335</xdr:rowOff>
    </xdr:from>
    <xdr:ext cx="405111" cy="259045"/>
    <xdr:sp macro="" textlink="">
      <xdr:nvSpPr>
        <xdr:cNvPr id="161" name="n_1mainValue【橋りょう・トンネル】&#10;有形固定資産減価償却率"/>
        <xdr:cNvSpPr txBox="1"/>
      </xdr:nvSpPr>
      <xdr:spPr>
        <a:xfrm>
          <a:off x="3582043"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248,287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2" name="直線コネクタ 17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3" name="テキスト ボックス 172"/>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4" name="直線コネクタ 17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5" name="テキスト ボックス 174"/>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6" name="直線コネクタ 17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7" name="テキスト ボックス 176"/>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8" name="直線コネクタ 17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9" name="テキスト ボックス 178"/>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0" name="直線コネクタ 17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81" name="テキスト ボックス 180"/>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2" name="直線コネクタ 18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83" name="テキスト ボックス 182"/>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87" name="直線コネクタ 186"/>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88"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9" name="直線コネクタ 188"/>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90"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91" name="直線コネクタ 190"/>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92"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93" name="フローチャート : 判断 192"/>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94" name="フローチャート : 判断 193"/>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129730</xdr:rowOff>
    </xdr:from>
    <xdr:to>
      <xdr:col>15</xdr:col>
      <xdr:colOff>231775</xdr:colOff>
      <xdr:row>61</xdr:row>
      <xdr:rowOff>59880</xdr:rowOff>
    </xdr:to>
    <xdr:sp macro="" textlink="">
      <xdr:nvSpPr>
        <xdr:cNvPr id="200" name="円/楕円 199"/>
        <xdr:cNvSpPr/>
      </xdr:nvSpPr>
      <xdr:spPr>
        <a:xfrm>
          <a:off x="10426700" y="104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152607</xdr:rowOff>
    </xdr:from>
    <xdr:ext cx="599010" cy="259045"/>
    <xdr:sp macro="" textlink="">
      <xdr:nvSpPr>
        <xdr:cNvPr id="201" name="【橋りょう・トンネル】&#10;一人当たり有形固定資産（償却資産）額該当値テキスト"/>
        <xdr:cNvSpPr txBox="1"/>
      </xdr:nvSpPr>
      <xdr:spPr>
        <a:xfrm>
          <a:off x="10566400" y="1026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584,159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136479</xdr:rowOff>
    </xdr:from>
    <xdr:to>
      <xdr:col>14</xdr:col>
      <xdr:colOff>79375</xdr:colOff>
      <xdr:row>61</xdr:row>
      <xdr:rowOff>66629</xdr:rowOff>
    </xdr:to>
    <xdr:sp macro="" textlink="">
      <xdr:nvSpPr>
        <xdr:cNvPr id="202" name="円/楕円 201"/>
        <xdr:cNvSpPr/>
      </xdr:nvSpPr>
      <xdr:spPr>
        <a:xfrm>
          <a:off x="9588500" y="104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9080</xdr:rowOff>
    </xdr:from>
    <xdr:to>
      <xdr:col>15</xdr:col>
      <xdr:colOff>180975</xdr:colOff>
      <xdr:row>61</xdr:row>
      <xdr:rowOff>15829</xdr:rowOff>
    </xdr:to>
    <xdr:cxnSp macro="">
      <xdr:nvCxnSpPr>
        <xdr:cNvPr id="203" name="直線コネクタ 202"/>
        <xdr:cNvCxnSpPr/>
      </xdr:nvCxnSpPr>
      <xdr:spPr>
        <a:xfrm flipV="1">
          <a:off x="9639300" y="10467530"/>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63</xdr:row>
      <xdr:rowOff>26419</xdr:rowOff>
    </xdr:from>
    <xdr:ext cx="599010" cy="259045"/>
    <xdr:sp macro="" textlink="">
      <xdr:nvSpPr>
        <xdr:cNvPr id="204"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83156</xdr:rowOff>
    </xdr:from>
    <xdr:ext cx="599010" cy="259045"/>
    <xdr:sp macro="" textlink="">
      <xdr:nvSpPr>
        <xdr:cNvPr id="205" name="n_1mainValue【橋りょう・トンネル】&#10;一人当たり有形固定資産（償却資産）額"/>
        <xdr:cNvSpPr txBox="1"/>
      </xdr:nvSpPr>
      <xdr:spPr>
        <a:xfrm>
          <a:off x="9327094" y="10198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577,959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7" name="テキスト ボックス 216"/>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29" name="直線コネクタ 228"/>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30"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31" name="直線コネクタ 230"/>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32"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33" name="直線コネクタ 232"/>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124477</xdr:rowOff>
    </xdr:from>
    <xdr:ext cx="405111" cy="259045"/>
    <xdr:sp macro="" textlink="">
      <xdr:nvSpPr>
        <xdr:cNvPr id="234" name="【公営住宅】&#10;有形固定資産減価償却率平均値テキスト"/>
        <xdr:cNvSpPr txBox="1"/>
      </xdr:nvSpPr>
      <xdr:spPr>
        <a:xfrm>
          <a:off x="4724400" y="13497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5" name="フローチャート : 判断 234"/>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36" name="フローチャート : 判断 235"/>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29211</xdr:rowOff>
    </xdr:from>
    <xdr:to>
      <xdr:col>6</xdr:col>
      <xdr:colOff>561975</xdr:colOff>
      <xdr:row>80</xdr:row>
      <xdr:rowOff>130811</xdr:rowOff>
    </xdr:to>
    <xdr:sp macro="" textlink="">
      <xdr:nvSpPr>
        <xdr:cNvPr id="242" name="円/楕円 241"/>
        <xdr:cNvSpPr/>
      </xdr:nvSpPr>
      <xdr:spPr>
        <a:xfrm>
          <a:off x="4584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7638</xdr:rowOff>
    </xdr:from>
    <xdr:ext cx="405111" cy="259045"/>
    <xdr:sp macro="" textlink="">
      <xdr:nvSpPr>
        <xdr:cNvPr id="243" name="【公営住宅】&#10;有形固定資産減価償却率該当値テキスト"/>
        <xdr:cNvSpPr txBox="1"/>
      </xdr:nvSpPr>
      <xdr:spPr>
        <a:xfrm>
          <a:off x="4724400" y="1372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34925</xdr:rowOff>
    </xdr:from>
    <xdr:to>
      <xdr:col>5</xdr:col>
      <xdr:colOff>409575</xdr:colOff>
      <xdr:row>80</xdr:row>
      <xdr:rowOff>136525</xdr:rowOff>
    </xdr:to>
    <xdr:sp macro="" textlink="">
      <xdr:nvSpPr>
        <xdr:cNvPr id="244" name="円/楕円 243"/>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80011</xdr:rowOff>
    </xdr:from>
    <xdr:to>
      <xdr:col>6</xdr:col>
      <xdr:colOff>511175</xdr:colOff>
      <xdr:row>80</xdr:row>
      <xdr:rowOff>85725</xdr:rowOff>
    </xdr:to>
    <xdr:cxnSp macro="">
      <xdr:nvCxnSpPr>
        <xdr:cNvPr id="245" name="直線コネクタ 244"/>
        <xdr:cNvCxnSpPr/>
      </xdr:nvCxnSpPr>
      <xdr:spPr>
        <a:xfrm flipV="1">
          <a:off x="3797300" y="137960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76852</xdr:rowOff>
    </xdr:from>
    <xdr:ext cx="405111" cy="259045"/>
    <xdr:sp macro="" textlink="">
      <xdr:nvSpPr>
        <xdr:cNvPr id="246"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127652</xdr:rowOff>
    </xdr:from>
    <xdr:ext cx="405111" cy="259045"/>
    <xdr:sp macro="" textlink="">
      <xdr:nvSpPr>
        <xdr:cNvPr id="247" name="n_1mainValue【公営住宅】&#10;有形固定資産減価償却率"/>
        <xdr:cNvSpPr txBox="1"/>
      </xdr:nvSpPr>
      <xdr:spPr>
        <a:xfrm>
          <a:off x="3582043"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8" name="直線コネクタ 25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9" name="テキスト ボックス 25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0" name="直線コネクタ 25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1" name="テキスト ボックス 26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2" name="直線コネクタ 26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3" name="テキスト ボックス 26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4" name="直線コネクタ 26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5" name="テキスト ボックス 26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69" name="直線コネクタ 268"/>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70"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71" name="直線コネクタ 270"/>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72"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73" name="直線コネクタ 272"/>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74"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75" name="フローチャート : 判断 274"/>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76" name="フローチャート : 判断 275"/>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30735</xdr:rowOff>
    </xdr:from>
    <xdr:to>
      <xdr:col>15</xdr:col>
      <xdr:colOff>231775</xdr:colOff>
      <xdr:row>84</xdr:row>
      <xdr:rowOff>132335</xdr:rowOff>
    </xdr:to>
    <xdr:sp macro="" textlink="">
      <xdr:nvSpPr>
        <xdr:cNvPr id="282" name="円/楕円 281"/>
        <xdr:cNvSpPr/>
      </xdr:nvSpPr>
      <xdr:spPr>
        <a:xfrm>
          <a:off x="10426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53612</xdr:rowOff>
    </xdr:from>
    <xdr:ext cx="469744" cy="259045"/>
    <xdr:sp macro="" textlink="">
      <xdr:nvSpPr>
        <xdr:cNvPr id="283" name="【公営住宅】&#10;一人当たり面積該当値テキスト"/>
        <xdr:cNvSpPr txBox="1"/>
      </xdr:nvSpPr>
      <xdr:spPr>
        <a:xfrm>
          <a:off x="10566400"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0.655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25705</xdr:rowOff>
    </xdr:from>
    <xdr:to>
      <xdr:col>14</xdr:col>
      <xdr:colOff>79375</xdr:colOff>
      <xdr:row>84</xdr:row>
      <xdr:rowOff>127305</xdr:rowOff>
    </xdr:to>
    <xdr:sp macro="" textlink="">
      <xdr:nvSpPr>
        <xdr:cNvPr id="284" name="円/楕円 283"/>
        <xdr:cNvSpPr/>
      </xdr:nvSpPr>
      <xdr:spPr>
        <a:xfrm>
          <a:off x="9588500" y="144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76505</xdr:rowOff>
    </xdr:from>
    <xdr:to>
      <xdr:col>15</xdr:col>
      <xdr:colOff>180975</xdr:colOff>
      <xdr:row>84</xdr:row>
      <xdr:rowOff>81535</xdr:rowOff>
    </xdr:to>
    <xdr:cxnSp macro="">
      <xdr:nvCxnSpPr>
        <xdr:cNvPr id="285" name="直線コネクタ 284"/>
        <xdr:cNvCxnSpPr/>
      </xdr:nvCxnSpPr>
      <xdr:spPr>
        <a:xfrm>
          <a:off x="9639300" y="14478305"/>
          <a:ext cx="8382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123258</xdr:rowOff>
    </xdr:from>
    <xdr:ext cx="469744" cy="259045"/>
    <xdr:sp macro="" textlink="">
      <xdr:nvSpPr>
        <xdr:cNvPr id="286" name="n_1aveValue【公営住宅】&#10;一人当たり面積"/>
        <xdr:cNvSpPr txBox="1"/>
      </xdr:nvSpPr>
      <xdr:spPr>
        <a:xfrm>
          <a:off x="9391727" y="1418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118432</xdr:rowOff>
    </xdr:from>
    <xdr:ext cx="469744" cy="259045"/>
    <xdr:sp macro="" textlink="">
      <xdr:nvSpPr>
        <xdr:cNvPr id="287" name="n_1mainValue【公営住宅】&#10;一人当たり面積"/>
        <xdr:cNvSpPr txBox="1"/>
      </xdr:nvSpPr>
      <xdr:spPr>
        <a:xfrm>
          <a:off x="9391727" y="1452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9" name="正方形/長方形 28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90" name="正方形/長方形 28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1" name="正方形/長方形 29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2" name="正方形/長方形 29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5" name="正方形/長方形 29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6" name="正方形/長方形 29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7" name="正方形/長方形 29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8" name="正方形/長方形 29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0" name="テキスト ボックス 30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2" name="テキスト ボックス 31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0" name="テキスト ボックス 31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24" name="直線コネクタ 323"/>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25"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26" name="直線コネクタ 325"/>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7"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8" name="直線コネクタ 32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17797</xdr:rowOff>
    </xdr:from>
    <xdr:ext cx="405111" cy="259045"/>
    <xdr:sp macro="" textlink="">
      <xdr:nvSpPr>
        <xdr:cNvPr id="329" name="【認定こども園・幼稚園・保育所】&#10;有形固定資産減価償却率平均値テキスト"/>
        <xdr:cNvSpPr txBox="1"/>
      </xdr:nvSpPr>
      <xdr:spPr>
        <a:xfrm>
          <a:off x="16408400"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166370</xdr:rowOff>
    </xdr:from>
    <xdr:to>
      <xdr:col>23</xdr:col>
      <xdr:colOff>568325</xdr:colOff>
      <xdr:row>37</xdr:row>
      <xdr:rowOff>96520</xdr:rowOff>
    </xdr:to>
    <xdr:sp macro="" textlink="">
      <xdr:nvSpPr>
        <xdr:cNvPr id="330" name="フローチャート : 判断 329"/>
        <xdr:cNvSpPr/>
      </xdr:nvSpPr>
      <xdr:spPr>
        <a:xfrm>
          <a:off x="16268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44450</xdr:rowOff>
    </xdr:from>
    <xdr:to>
      <xdr:col>22</xdr:col>
      <xdr:colOff>415925</xdr:colOff>
      <xdr:row>38</xdr:row>
      <xdr:rowOff>146050</xdr:rowOff>
    </xdr:to>
    <xdr:sp macro="" textlink="">
      <xdr:nvSpPr>
        <xdr:cNvPr id="331" name="フローチャート : 判断 33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92075</xdr:rowOff>
    </xdr:from>
    <xdr:to>
      <xdr:col>23</xdr:col>
      <xdr:colOff>568325</xdr:colOff>
      <xdr:row>38</xdr:row>
      <xdr:rowOff>22225</xdr:rowOff>
    </xdr:to>
    <xdr:sp macro="" textlink="">
      <xdr:nvSpPr>
        <xdr:cNvPr id="337" name="円/楕円 336"/>
        <xdr:cNvSpPr/>
      </xdr:nvSpPr>
      <xdr:spPr>
        <a:xfrm>
          <a:off x="16268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70502</xdr:rowOff>
    </xdr:from>
    <xdr:ext cx="405111" cy="259045"/>
    <xdr:sp macro="" textlink="">
      <xdr:nvSpPr>
        <xdr:cNvPr id="338" name="【認定こども園・幼稚園・保育所】&#10;有形固定資産減価償却率該当値テキスト"/>
        <xdr:cNvSpPr txBox="1"/>
      </xdr:nvSpPr>
      <xdr:spPr>
        <a:xfrm>
          <a:off x="164084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145415</xdr:rowOff>
    </xdr:from>
    <xdr:to>
      <xdr:col>22</xdr:col>
      <xdr:colOff>415925</xdr:colOff>
      <xdr:row>38</xdr:row>
      <xdr:rowOff>75565</xdr:rowOff>
    </xdr:to>
    <xdr:sp macro="" textlink="">
      <xdr:nvSpPr>
        <xdr:cNvPr id="339" name="円/楕円 338"/>
        <xdr:cNvSpPr/>
      </xdr:nvSpPr>
      <xdr:spPr>
        <a:xfrm>
          <a:off x="1543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142875</xdr:rowOff>
    </xdr:from>
    <xdr:to>
      <xdr:col>23</xdr:col>
      <xdr:colOff>517525</xdr:colOff>
      <xdr:row>38</xdr:row>
      <xdr:rowOff>24765</xdr:rowOff>
    </xdr:to>
    <xdr:cxnSp macro="">
      <xdr:nvCxnSpPr>
        <xdr:cNvPr id="340" name="直線コネクタ 339"/>
        <xdr:cNvCxnSpPr/>
      </xdr:nvCxnSpPr>
      <xdr:spPr>
        <a:xfrm flipV="1">
          <a:off x="15481300" y="648652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137177</xdr:rowOff>
    </xdr:from>
    <xdr:ext cx="405111" cy="259045"/>
    <xdr:sp macro="" textlink="">
      <xdr:nvSpPr>
        <xdr:cNvPr id="341" name="n_1aveValue【認定こども園・幼稚園・保育所】&#10;有形固定資産減価償却率"/>
        <xdr:cNvSpPr txBox="1"/>
      </xdr:nvSpPr>
      <xdr:spPr>
        <a:xfrm>
          <a:off x="15266043"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92092</xdr:rowOff>
    </xdr:from>
    <xdr:ext cx="405111" cy="259045"/>
    <xdr:sp macro="" textlink="">
      <xdr:nvSpPr>
        <xdr:cNvPr id="342" name="n_1main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4" name="テキスト ボックス 3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6" name="テキスト ボックス 3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8" name="テキスト ボックス 3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60" name="テキスト ボックス 3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2" name="テキスト ボックス 3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4" name="テキスト ボックス 3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66" name="直線コネクタ 365"/>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67"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68" name="直線コネクタ 367"/>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69"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70" name="直線コネクタ 369"/>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71"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72" name="フローチャート : 判断 371"/>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3" name="フローチャート : 判断 372"/>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4" name="テキスト ボックス 3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5" name="テキスト ボックス 3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6" name="テキスト ボックス 3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7" name="テキスト ボックス 3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8" name="テキスト ボックス 3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79" name="円/楕円 378"/>
        <xdr:cNvSpPr/>
      </xdr:nvSpPr>
      <xdr:spPr>
        <a:xfrm>
          <a:off x="22110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25417</xdr:rowOff>
    </xdr:from>
    <xdr:ext cx="469744" cy="259045"/>
    <xdr:sp macro="" textlink="">
      <xdr:nvSpPr>
        <xdr:cNvPr id="380" name="【認定こども園・幼稚園・保育所】&#10;一人当たり面積該当値テキスト"/>
        <xdr:cNvSpPr txBox="1"/>
      </xdr:nvSpPr>
      <xdr:spPr>
        <a:xfrm>
          <a:off x="222504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13970</xdr:rowOff>
    </xdr:from>
    <xdr:to>
      <xdr:col>31</xdr:col>
      <xdr:colOff>85725</xdr:colOff>
      <xdr:row>36</xdr:row>
      <xdr:rowOff>115570</xdr:rowOff>
    </xdr:to>
    <xdr:sp macro="" textlink="">
      <xdr:nvSpPr>
        <xdr:cNvPr id="381" name="円/楕円 380"/>
        <xdr:cNvSpPr/>
      </xdr:nvSpPr>
      <xdr:spPr>
        <a:xfrm>
          <a:off x="21272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53340</xdr:rowOff>
    </xdr:from>
    <xdr:to>
      <xdr:col>32</xdr:col>
      <xdr:colOff>187325</xdr:colOff>
      <xdr:row>36</xdr:row>
      <xdr:rowOff>64770</xdr:rowOff>
    </xdr:to>
    <xdr:cxnSp macro="">
      <xdr:nvCxnSpPr>
        <xdr:cNvPr id="382" name="直線コネクタ 381"/>
        <xdr:cNvCxnSpPr/>
      </xdr:nvCxnSpPr>
      <xdr:spPr>
        <a:xfrm flipV="1">
          <a:off x="21323300" y="62255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76217</xdr:rowOff>
    </xdr:from>
    <xdr:ext cx="469744" cy="259045"/>
    <xdr:sp macro="" textlink="">
      <xdr:nvSpPr>
        <xdr:cNvPr id="383"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132097</xdr:rowOff>
    </xdr:from>
    <xdr:ext cx="469744" cy="259045"/>
    <xdr:sp macro="" textlink="">
      <xdr:nvSpPr>
        <xdr:cNvPr id="384" name="n_1mainValue【認定こども園・幼稚園・保育所】&#10;一人当たり面積"/>
        <xdr:cNvSpPr txBox="1"/>
      </xdr:nvSpPr>
      <xdr:spPr>
        <a:xfrm>
          <a:off x="21075727"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5" name="テキスト ボックス 3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6" name="直線コネクタ 3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7" name="テキスト ボックス 39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8" name="直線コネクタ 3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9" name="テキスト ボックス 3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0" name="直線コネクタ 3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1" name="テキスト ボックス 4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2" name="直線コネクタ 4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3" name="テキスト ボックス 4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4" name="直線コネクタ 4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5" name="テキスト ボックス 4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6" name="直線コネクタ 4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7" name="テキスト ボックス 40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411" name="直線コネクタ 410"/>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12"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13" name="直線コネクタ 412"/>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414"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415" name="直線コネクタ 4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416"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417" name="フローチャート : 判断 416"/>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418" name="フローチャート : 判断 417"/>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39007</xdr:rowOff>
    </xdr:from>
    <xdr:to>
      <xdr:col>23</xdr:col>
      <xdr:colOff>568325</xdr:colOff>
      <xdr:row>55</xdr:row>
      <xdr:rowOff>140607</xdr:rowOff>
    </xdr:to>
    <xdr:sp macro="" textlink="">
      <xdr:nvSpPr>
        <xdr:cNvPr id="424" name="円/楕円 423"/>
        <xdr:cNvSpPr/>
      </xdr:nvSpPr>
      <xdr:spPr>
        <a:xfrm>
          <a:off x="162687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163484</xdr:rowOff>
    </xdr:from>
    <xdr:ext cx="405111" cy="259045"/>
    <xdr:sp macro="" textlink="">
      <xdr:nvSpPr>
        <xdr:cNvPr id="425" name="【学校施設】&#10;有形固定資産減価償却率該当値テキスト"/>
        <xdr:cNvSpPr txBox="1"/>
      </xdr:nvSpPr>
      <xdr:spPr>
        <a:xfrm>
          <a:off x="16408400" y="942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107587</xdr:rowOff>
    </xdr:from>
    <xdr:to>
      <xdr:col>22</xdr:col>
      <xdr:colOff>415925</xdr:colOff>
      <xdr:row>56</xdr:row>
      <xdr:rowOff>37737</xdr:rowOff>
    </xdr:to>
    <xdr:sp macro="" textlink="">
      <xdr:nvSpPr>
        <xdr:cNvPr id="426" name="円/楕円 425"/>
        <xdr:cNvSpPr/>
      </xdr:nvSpPr>
      <xdr:spPr>
        <a:xfrm>
          <a:off x="15430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89807</xdr:rowOff>
    </xdr:from>
    <xdr:to>
      <xdr:col>23</xdr:col>
      <xdr:colOff>517525</xdr:colOff>
      <xdr:row>55</xdr:row>
      <xdr:rowOff>158387</xdr:rowOff>
    </xdr:to>
    <xdr:cxnSp macro="">
      <xdr:nvCxnSpPr>
        <xdr:cNvPr id="427" name="直線コネクタ 426"/>
        <xdr:cNvCxnSpPr/>
      </xdr:nvCxnSpPr>
      <xdr:spPr>
        <a:xfrm flipV="1">
          <a:off x="15481300" y="951955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25599</xdr:rowOff>
    </xdr:from>
    <xdr:ext cx="405111" cy="259045"/>
    <xdr:sp macro="" textlink="">
      <xdr:nvSpPr>
        <xdr:cNvPr id="428"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54264</xdr:rowOff>
    </xdr:from>
    <xdr:ext cx="405111" cy="259045"/>
    <xdr:sp macro="" textlink="">
      <xdr:nvSpPr>
        <xdr:cNvPr id="429" name="n_1mainValue【学校施設】&#10;有形固定資産減価償却率"/>
        <xdr:cNvSpPr txBox="1"/>
      </xdr:nvSpPr>
      <xdr:spPr>
        <a:xfrm>
          <a:off x="15266043"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0" name="テキスト ボックス 4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1" name="直線コネクタ 44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2" name="テキスト ボックス 44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3" name="直線コネクタ 44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4" name="テキスト ボックス 44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5" name="直線コネクタ 44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6" name="テキスト ボックス 44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7" name="直線コネクタ 44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8" name="テキスト ボックス 44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49" name="直線コネクタ 44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0" name="テキスト ボックス 44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1" name="直線コネクタ 45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2" name="テキスト ボックス 45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56" name="直線コネクタ 45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5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58" name="直線コネクタ 45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5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60" name="直線コネクタ 45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170197</xdr:rowOff>
    </xdr:from>
    <xdr:ext cx="469744" cy="259045"/>
    <xdr:sp macro="" textlink="">
      <xdr:nvSpPr>
        <xdr:cNvPr id="461" name="【学校施設】&#10;一人当たり面積平均値テキスト"/>
        <xdr:cNvSpPr txBox="1"/>
      </xdr:nvSpPr>
      <xdr:spPr>
        <a:xfrm>
          <a:off x="22250400" y="102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62" name="フローチャート : 判断 46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463" name="フローチャート : 判断 46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91259</xdr:rowOff>
    </xdr:from>
    <xdr:to>
      <xdr:col>32</xdr:col>
      <xdr:colOff>238125</xdr:colOff>
      <xdr:row>62</xdr:row>
      <xdr:rowOff>21409</xdr:rowOff>
    </xdr:to>
    <xdr:sp macro="" textlink="">
      <xdr:nvSpPr>
        <xdr:cNvPr id="469" name="円/楕円 468"/>
        <xdr:cNvSpPr/>
      </xdr:nvSpPr>
      <xdr:spPr>
        <a:xfrm>
          <a:off x="221107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69686</xdr:rowOff>
    </xdr:from>
    <xdr:ext cx="469744" cy="259045"/>
    <xdr:sp macro="" textlink="">
      <xdr:nvSpPr>
        <xdr:cNvPr id="470" name="【学校施設】&#10;一人当たり面積該当値テキスト"/>
        <xdr:cNvSpPr txBox="1"/>
      </xdr:nvSpPr>
      <xdr:spPr>
        <a:xfrm>
          <a:off x="22250400"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114119</xdr:rowOff>
    </xdr:from>
    <xdr:to>
      <xdr:col>31</xdr:col>
      <xdr:colOff>85725</xdr:colOff>
      <xdr:row>62</xdr:row>
      <xdr:rowOff>44269</xdr:rowOff>
    </xdr:to>
    <xdr:sp macro="" textlink="">
      <xdr:nvSpPr>
        <xdr:cNvPr id="471" name="円/楕円 470"/>
        <xdr:cNvSpPr/>
      </xdr:nvSpPr>
      <xdr:spPr>
        <a:xfrm>
          <a:off x="21272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142059</xdr:rowOff>
    </xdr:from>
    <xdr:to>
      <xdr:col>32</xdr:col>
      <xdr:colOff>187325</xdr:colOff>
      <xdr:row>61</xdr:row>
      <xdr:rowOff>164919</xdr:rowOff>
    </xdr:to>
    <xdr:cxnSp macro="">
      <xdr:nvCxnSpPr>
        <xdr:cNvPr id="472" name="直線コネクタ 471"/>
        <xdr:cNvCxnSpPr/>
      </xdr:nvCxnSpPr>
      <xdr:spPr>
        <a:xfrm flipV="1">
          <a:off x="21323300" y="1060050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141894</xdr:rowOff>
    </xdr:from>
    <xdr:ext cx="469744" cy="259045"/>
    <xdr:sp macro="" textlink="">
      <xdr:nvSpPr>
        <xdr:cNvPr id="473"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35396</xdr:rowOff>
    </xdr:from>
    <xdr:ext cx="469744" cy="259045"/>
    <xdr:sp macro="" textlink="">
      <xdr:nvSpPr>
        <xdr:cNvPr id="474" name="n_1mainValue【学校施設】&#10;一人当たり面積"/>
        <xdr:cNvSpPr txBox="1"/>
      </xdr:nvSpPr>
      <xdr:spPr>
        <a:xfrm>
          <a:off x="21075727" y="1066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1" name="正方形/長方形 4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2" name="正方形/長方形 4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3" name="正方形/長方形 4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4" name="正方形/長方形 4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5" name="正方形/長方形 4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6" name="正方形/長方形 4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7" name="正方形/長方形 4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8" name="正方形/長方形 4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9" name="テキスト ボックス 4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0" name="直線コネクタ 4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1" name="テキスト ボックス 50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02" name="直線コネクタ 50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3" name="テキスト ボックス 50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4" name="直線コネクタ 50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5" name="テキスト ボックス 50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6" name="直線コネクタ 50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7" name="テキスト ボックス 50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8" name="直線コネクタ 50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9" name="テキスト ボックス 50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1" name="テキスト ボックス 5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513" name="直線コネクタ 51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51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515" name="直線コネクタ 51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1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17" name="直線コネクタ 51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51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519" name="フローチャート : 判断 51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520" name="フローチャート : 判断 51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1" name="テキスト ボックス 5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2" name="テキスト ボックス 5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3" name="テキスト ボックス 5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4" name="テキスト ボックス 5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5" name="テキスト ボックス 5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139700</xdr:rowOff>
    </xdr:from>
    <xdr:to>
      <xdr:col>23</xdr:col>
      <xdr:colOff>568325</xdr:colOff>
      <xdr:row>101</xdr:row>
      <xdr:rowOff>69850</xdr:rowOff>
    </xdr:to>
    <xdr:sp macro="" textlink="">
      <xdr:nvSpPr>
        <xdr:cNvPr id="526" name="円/楕円 525"/>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54627</xdr:rowOff>
    </xdr:from>
    <xdr:ext cx="405111" cy="259045"/>
    <xdr:sp macro="" textlink="">
      <xdr:nvSpPr>
        <xdr:cNvPr id="527" name="【公民館】&#10;有形固定資産減価償却率該当値テキスト"/>
        <xdr:cNvSpPr txBox="1"/>
      </xdr:nvSpPr>
      <xdr:spPr>
        <a:xfrm>
          <a:off x="16408400" y="1719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13970</xdr:rowOff>
    </xdr:from>
    <xdr:to>
      <xdr:col>22</xdr:col>
      <xdr:colOff>415925</xdr:colOff>
      <xdr:row>101</xdr:row>
      <xdr:rowOff>115570</xdr:rowOff>
    </xdr:to>
    <xdr:sp macro="" textlink="">
      <xdr:nvSpPr>
        <xdr:cNvPr id="528" name="円/楕円 527"/>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19050</xdr:rowOff>
    </xdr:from>
    <xdr:to>
      <xdr:col>23</xdr:col>
      <xdr:colOff>517525</xdr:colOff>
      <xdr:row>101</xdr:row>
      <xdr:rowOff>64770</xdr:rowOff>
    </xdr:to>
    <xdr:cxnSp macro="">
      <xdr:nvCxnSpPr>
        <xdr:cNvPr id="529" name="直線コネクタ 528"/>
        <xdr:cNvCxnSpPr/>
      </xdr:nvCxnSpPr>
      <xdr:spPr>
        <a:xfrm flipV="1">
          <a:off x="15481300" y="17335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113555</xdr:rowOff>
    </xdr:from>
    <xdr:ext cx="405111" cy="259045"/>
    <xdr:sp macro="" textlink="">
      <xdr:nvSpPr>
        <xdr:cNvPr id="530" name="n_1aveValue【公民館】&#10;有形固定資産減価償却率"/>
        <xdr:cNvSpPr txBox="1"/>
      </xdr:nvSpPr>
      <xdr:spPr>
        <a:xfrm>
          <a:off x="15266043"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132097</xdr:rowOff>
    </xdr:from>
    <xdr:ext cx="405111" cy="259045"/>
    <xdr:sp macro="" textlink="">
      <xdr:nvSpPr>
        <xdr:cNvPr id="531" name="n_1mainValue【公民館】&#10;有形固定資産減価償却率"/>
        <xdr:cNvSpPr txBox="1"/>
      </xdr:nvSpPr>
      <xdr:spPr>
        <a:xfrm>
          <a:off x="15266043"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0" name="テキスト ボックス 5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1" name="直線コネクタ 5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2" name="直線コネクタ 5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3" name="テキスト ボックス 5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4" name="直線コネクタ 5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45" name="テキスト ボックス 5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46" name="直線コネクタ 5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47" name="テキスト ボックス 5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48" name="直線コネクタ 5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49" name="テキスト ボックス 5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0" name="直線コネクタ 5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1" name="テキスト ボックス 5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2" name="直線コネクタ 5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3" name="テキスト ボックス 5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4" name="直線コネクタ 5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5" name="テキスト ボックス 5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57" name="直線コネクタ 556"/>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58"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59" name="直線コネクタ 558"/>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60"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61" name="直線コネクタ 560"/>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53176</xdr:rowOff>
    </xdr:from>
    <xdr:ext cx="469744" cy="259045"/>
    <xdr:sp macro="" textlink="">
      <xdr:nvSpPr>
        <xdr:cNvPr id="562" name="【公民館】&#10;一人当たり面積平均値テキスト"/>
        <xdr:cNvSpPr txBox="1"/>
      </xdr:nvSpPr>
      <xdr:spPr>
        <a:xfrm>
          <a:off x="22250400" y="1788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63" name="フローチャート : 判断 562"/>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64" name="フローチャート : 判断 563"/>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5" name="テキスト ボックス 5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6" name="テキスト ボックス 5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7" name="テキスト ボックス 5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8" name="テキスト ボックス 5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9" name="テキスト ボックス 5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570" name="円/楕円 569"/>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38116</xdr:rowOff>
    </xdr:from>
    <xdr:ext cx="469744" cy="259045"/>
    <xdr:sp macro="" textlink="">
      <xdr:nvSpPr>
        <xdr:cNvPr id="571" name="【公民館】&#10;一人当たり面積該当値テキスト"/>
        <xdr:cNvSpPr txBox="1"/>
      </xdr:nvSpPr>
      <xdr:spPr>
        <a:xfrm>
          <a:off x="222504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62956</xdr:rowOff>
    </xdr:from>
    <xdr:to>
      <xdr:col>31</xdr:col>
      <xdr:colOff>85725</xdr:colOff>
      <xdr:row>107</xdr:row>
      <xdr:rowOff>164556</xdr:rowOff>
    </xdr:to>
    <xdr:sp macro="" textlink="">
      <xdr:nvSpPr>
        <xdr:cNvPr id="572" name="円/楕円 571"/>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110489</xdr:rowOff>
    </xdr:from>
    <xdr:to>
      <xdr:col>32</xdr:col>
      <xdr:colOff>187325</xdr:colOff>
      <xdr:row>107</xdr:row>
      <xdr:rowOff>113756</xdr:rowOff>
    </xdr:to>
    <xdr:cxnSp macro="">
      <xdr:nvCxnSpPr>
        <xdr:cNvPr id="573" name="直線コネクタ 572"/>
        <xdr:cNvCxnSpPr/>
      </xdr:nvCxnSpPr>
      <xdr:spPr>
        <a:xfrm flipV="1">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1469</xdr:rowOff>
    </xdr:from>
    <xdr:ext cx="469744" cy="259045"/>
    <xdr:sp macro="" textlink="">
      <xdr:nvSpPr>
        <xdr:cNvPr id="574" name="n_1aveValue【公民館】&#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155683</xdr:rowOff>
    </xdr:from>
    <xdr:ext cx="469744" cy="259045"/>
    <xdr:sp macro="" textlink="">
      <xdr:nvSpPr>
        <xdr:cNvPr id="575" name="n_1mainValue【公民館】&#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有形固定資産減価償却率について、類似団体と比較して特に比率が高いのは「橋りょう・トンネル」「学校施設」「公民館」となっている。「橋りょう・トンネル」については、町の管理する橋りょうが</a:t>
          </a:r>
          <a:r>
            <a:rPr kumimoji="1" lang="en-US" altLang="ja-JP" sz="1300">
              <a:latin typeface="ＭＳ Ｐゴシック"/>
            </a:rPr>
            <a:t>281</a:t>
          </a:r>
          <a:r>
            <a:rPr kumimoji="1" lang="ja-JP" altLang="en-US" sz="1300">
              <a:latin typeface="ＭＳ Ｐゴシック"/>
            </a:rPr>
            <a:t>橋と非常に多く、老朽化の進んでいる橋も多くあることから比率が高くなっている。橋りょうの安全性や老朽化度合いについての点検は一通り終わっており、この点検結果を基に優先順位をつけ、順次長寿命化のための工事を行っている。</a:t>
          </a:r>
        </a:p>
        <a:p>
          <a:r>
            <a:rPr kumimoji="1" lang="ja-JP" altLang="en-US" sz="1300">
              <a:latin typeface="ＭＳ Ｐゴシック"/>
            </a:rPr>
            <a:t>　学校施設については、ほぼ昭和</a:t>
          </a:r>
          <a:r>
            <a:rPr kumimoji="1" lang="en-US" altLang="ja-JP" sz="1300">
              <a:latin typeface="ＭＳ Ｐゴシック"/>
            </a:rPr>
            <a:t>50</a:t>
          </a:r>
          <a:r>
            <a:rPr kumimoji="1" lang="ja-JP" altLang="en-US" sz="1300">
              <a:latin typeface="ＭＳ Ｐゴシック"/>
            </a:rPr>
            <a:t>年代の建設であることから、比率が高くなっている。校舎については、全校で耐震化改修ができており、児童・生徒の安全面で急を要する状態にはなく、使用についても当面は現校舎を使用する予定であるが、毎年かなりの額の修繕が必要となっていることから、場当たり的な修繕ではなく、ある程度計画的に補修を行い、全体としての費用を節減していく必要がある。</a:t>
          </a:r>
        </a:p>
        <a:p>
          <a:r>
            <a:rPr kumimoji="1" lang="ja-JP" altLang="en-US" sz="1300">
              <a:latin typeface="ＭＳ Ｐゴシック"/>
            </a:rPr>
            <a:t>　公民館についても、建設から相当年数が経っているものが多いが、耐震化はできていることからまだ当分の間は利用可能であり、計画的に補修を行うなど、経費の節減に努めながら利用していくことと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14,637
14,377
90.62
9,684,302
9,250,536
386,723
4,675,000
8,803,219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2722</xdr:rowOff>
    </xdr:from>
    <xdr:to>
      <xdr:col>6</xdr:col>
      <xdr:colOff>510540</xdr:colOff>
      <xdr:row>41</xdr:row>
      <xdr:rowOff>85997</xdr:rowOff>
    </xdr:to>
    <xdr:cxnSp macro="">
      <xdr:nvCxnSpPr>
        <xdr:cNvPr id="58" name="直線コネクタ 57"/>
        <xdr:cNvCxnSpPr/>
      </xdr:nvCxnSpPr>
      <xdr:spPr>
        <a:xfrm flipV="1">
          <a:off x="4634865" y="566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89824</xdr:rowOff>
    </xdr:from>
    <xdr:ext cx="405111" cy="259045"/>
    <xdr:sp macro="" textlink="">
      <xdr:nvSpPr>
        <xdr:cNvPr id="59" name="【図書館】&#10;有形固定資産減価償却率最小値テキスト"/>
        <xdr:cNvSpPr txBox="1"/>
      </xdr:nvSpPr>
      <xdr:spPr>
        <a:xfrm>
          <a:off x="4724400" y="711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6</xdr:col>
      <xdr:colOff>422275</xdr:colOff>
      <xdr:row>41</xdr:row>
      <xdr:rowOff>85997</xdr:rowOff>
    </xdr:from>
    <xdr:to>
      <xdr:col>6</xdr:col>
      <xdr:colOff>600075</xdr:colOff>
      <xdr:row>41</xdr:row>
      <xdr:rowOff>85997</xdr:rowOff>
    </xdr:to>
    <xdr:cxnSp macro="">
      <xdr:nvCxnSpPr>
        <xdr:cNvPr id="60" name="直線コネクタ 59"/>
        <xdr:cNvCxnSpPr/>
      </xdr:nvCxnSpPr>
      <xdr:spPr>
        <a:xfrm>
          <a:off x="4546600" y="711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120849</xdr:rowOff>
    </xdr:from>
    <xdr:ext cx="469744" cy="259045"/>
    <xdr:sp macro="" textlink="">
      <xdr:nvSpPr>
        <xdr:cNvPr id="61" name="【図書館】&#10;有形固定資産減価償却率最大値テキスト"/>
        <xdr:cNvSpPr txBox="1"/>
      </xdr:nvSpPr>
      <xdr:spPr>
        <a:xfrm>
          <a:off x="4724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2722</xdr:rowOff>
    </xdr:from>
    <xdr:to>
      <xdr:col>6</xdr:col>
      <xdr:colOff>600075</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16890</xdr:rowOff>
    </xdr:from>
    <xdr:ext cx="405111" cy="259045"/>
    <xdr:sp macro="" textlink="">
      <xdr:nvSpPr>
        <xdr:cNvPr id="63" name="【図書館】&#10;有形固定資産減価償却率平均値テキスト"/>
        <xdr:cNvSpPr txBox="1"/>
      </xdr:nvSpPr>
      <xdr:spPr>
        <a:xfrm>
          <a:off x="4724400" y="67034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38463</xdr:rowOff>
    </xdr:from>
    <xdr:to>
      <xdr:col>6</xdr:col>
      <xdr:colOff>561975</xdr:colOff>
      <xdr:row>39</xdr:row>
      <xdr:rowOff>140063</xdr:rowOff>
    </xdr:to>
    <xdr:sp macro="" textlink="">
      <xdr:nvSpPr>
        <xdr:cNvPr id="64" name="フローチャート : 判断 63"/>
        <xdr:cNvSpPr/>
      </xdr:nvSpPr>
      <xdr:spPr>
        <a:xfrm>
          <a:off x="4584700" y="672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2540</xdr:rowOff>
    </xdr:from>
    <xdr:to>
      <xdr:col>5</xdr:col>
      <xdr:colOff>409575</xdr:colOff>
      <xdr:row>39</xdr:row>
      <xdr:rowOff>104140</xdr:rowOff>
    </xdr:to>
    <xdr:sp macro="" textlink="">
      <xdr:nvSpPr>
        <xdr:cNvPr id="65" name="フローチャート : 判断 64"/>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139700</xdr:rowOff>
    </xdr:from>
    <xdr:to>
      <xdr:col>6</xdr:col>
      <xdr:colOff>561975</xdr:colOff>
      <xdr:row>39</xdr:row>
      <xdr:rowOff>69850</xdr:rowOff>
    </xdr:to>
    <xdr:sp macro="" textlink="">
      <xdr:nvSpPr>
        <xdr:cNvPr id="71" name="円/楕円 70"/>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162577</xdr:rowOff>
    </xdr:from>
    <xdr:ext cx="405111" cy="259045"/>
    <xdr:sp macro="" textlink="">
      <xdr:nvSpPr>
        <xdr:cNvPr id="72" name="【図書館】&#10;有形固定資産減価償却率該当値テキスト"/>
        <xdr:cNvSpPr txBox="1"/>
      </xdr:nvSpPr>
      <xdr:spPr>
        <a:xfrm>
          <a:off x="47244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907</xdr:rowOff>
    </xdr:from>
    <xdr:to>
      <xdr:col>5</xdr:col>
      <xdr:colOff>409575</xdr:colOff>
      <xdr:row>39</xdr:row>
      <xdr:rowOff>102507</xdr:rowOff>
    </xdr:to>
    <xdr:sp macro="" textlink="">
      <xdr:nvSpPr>
        <xdr:cNvPr id="73" name="円/楕円 72"/>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19050</xdr:rowOff>
    </xdr:from>
    <xdr:to>
      <xdr:col>6</xdr:col>
      <xdr:colOff>511175</xdr:colOff>
      <xdr:row>39</xdr:row>
      <xdr:rowOff>51707</xdr:rowOff>
    </xdr:to>
    <xdr:cxnSp macro="">
      <xdr:nvCxnSpPr>
        <xdr:cNvPr id="74" name="直線コネクタ 73"/>
        <xdr:cNvCxnSpPr/>
      </xdr:nvCxnSpPr>
      <xdr:spPr>
        <a:xfrm flipV="1">
          <a:off x="3797300" y="6705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95267</xdr:rowOff>
    </xdr:from>
    <xdr:ext cx="405111" cy="259045"/>
    <xdr:sp macro="" textlink="">
      <xdr:nvSpPr>
        <xdr:cNvPr id="75" name="n_1aveValue【図書館】&#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119034</xdr:rowOff>
    </xdr:from>
    <xdr:ext cx="405111" cy="259045"/>
    <xdr:sp macro="" textlink="">
      <xdr:nvSpPr>
        <xdr:cNvPr id="76" name="n_1mainValue【図書館】&#10;有形固定資産減価償却率"/>
        <xdr:cNvSpPr txBox="1"/>
      </xdr:nvSpPr>
      <xdr:spPr>
        <a:xfrm>
          <a:off x="3582043" y="646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xdr:rowOff>
    </xdr:from>
    <xdr:to>
      <xdr:col>15</xdr:col>
      <xdr:colOff>180340</xdr:colOff>
      <xdr:row>41</xdr:row>
      <xdr:rowOff>96774</xdr:rowOff>
    </xdr:to>
    <xdr:cxnSp macro="">
      <xdr:nvCxnSpPr>
        <xdr:cNvPr id="98" name="直線コネクタ 97"/>
        <xdr:cNvCxnSpPr/>
      </xdr:nvCxnSpPr>
      <xdr:spPr>
        <a:xfrm flipV="1">
          <a:off x="10476865" y="583234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100601</xdr:rowOff>
    </xdr:from>
    <xdr:ext cx="469744" cy="259045"/>
    <xdr:sp macro="" textlink="">
      <xdr:nvSpPr>
        <xdr:cNvPr id="99" name="【図書館】&#10;一人当たり面積最小値テキスト"/>
        <xdr:cNvSpPr txBox="1"/>
      </xdr:nvSpPr>
      <xdr:spPr>
        <a:xfrm>
          <a:off x="10566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41</xdr:row>
      <xdr:rowOff>96774</xdr:rowOff>
    </xdr:from>
    <xdr:to>
      <xdr:col>15</xdr:col>
      <xdr:colOff>269875</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121175</xdr:rowOff>
    </xdr:from>
    <xdr:ext cx="469744" cy="259045"/>
    <xdr:sp macro="" textlink="">
      <xdr:nvSpPr>
        <xdr:cNvPr id="101" name="【図書館】&#10;一人当たり面積最大値テキスト"/>
        <xdr:cNvSpPr txBox="1"/>
      </xdr:nvSpPr>
      <xdr:spPr>
        <a:xfrm>
          <a:off x="10566400" y="560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15</xdr:col>
      <xdr:colOff>92075</xdr:colOff>
      <xdr:row>34</xdr:row>
      <xdr:rowOff>3048</xdr:rowOff>
    </xdr:from>
    <xdr:to>
      <xdr:col>15</xdr:col>
      <xdr:colOff>269875</xdr:colOff>
      <xdr:row>34</xdr:row>
      <xdr:rowOff>3048</xdr:rowOff>
    </xdr:to>
    <xdr:cxnSp macro="">
      <xdr:nvCxnSpPr>
        <xdr:cNvPr id="102" name="直線コネクタ 101"/>
        <xdr:cNvCxnSpPr/>
      </xdr:nvCxnSpPr>
      <xdr:spPr>
        <a:xfrm>
          <a:off x="10388600" y="583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109999</xdr:rowOff>
    </xdr:from>
    <xdr:ext cx="469744" cy="259045"/>
    <xdr:sp macro="" textlink="">
      <xdr:nvSpPr>
        <xdr:cNvPr id="103" name="【図書館】&#10;一人当たり面積平均値テキスト"/>
        <xdr:cNvSpPr txBox="1"/>
      </xdr:nvSpPr>
      <xdr:spPr>
        <a:xfrm>
          <a:off x="10566400" y="6282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87122</xdr:rowOff>
    </xdr:from>
    <xdr:to>
      <xdr:col>15</xdr:col>
      <xdr:colOff>231775</xdr:colOff>
      <xdr:row>38</xdr:row>
      <xdr:rowOff>17272</xdr:rowOff>
    </xdr:to>
    <xdr:sp macro="" textlink="">
      <xdr:nvSpPr>
        <xdr:cNvPr id="104" name="フローチャート : 判断 103"/>
        <xdr:cNvSpPr/>
      </xdr:nvSpPr>
      <xdr:spPr>
        <a:xfrm>
          <a:off x="10426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4826</xdr:rowOff>
    </xdr:from>
    <xdr:to>
      <xdr:col>14</xdr:col>
      <xdr:colOff>79375</xdr:colOff>
      <xdr:row>39</xdr:row>
      <xdr:rowOff>106426</xdr:rowOff>
    </xdr:to>
    <xdr:sp macro="" textlink="">
      <xdr:nvSpPr>
        <xdr:cNvPr id="105" name="フローチャート : 判断 104"/>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164846</xdr:rowOff>
    </xdr:from>
    <xdr:to>
      <xdr:col>15</xdr:col>
      <xdr:colOff>231775</xdr:colOff>
      <xdr:row>40</xdr:row>
      <xdr:rowOff>94996</xdr:rowOff>
    </xdr:to>
    <xdr:sp macro="" textlink="">
      <xdr:nvSpPr>
        <xdr:cNvPr id="111" name="円/楕円 110"/>
        <xdr:cNvSpPr/>
      </xdr:nvSpPr>
      <xdr:spPr>
        <a:xfrm>
          <a:off x="104267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143273</xdr:rowOff>
    </xdr:from>
    <xdr:ext cx="469744" cy="259045"/>
    <xdr:sp macro="" textlink="">
      <xdr:nvSpPr>
        <xdr:cNvPr id="112" name="【図書館】&#10;一人当たり面積該当値テキスト"/>
        <xdr:cNvSpPr txBox="1"/>
      </xdr:nvSpPr>
      <xdr:spPr>
        <a:xfrm>
          <a:off x="10566400"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169418</xdr:rowOff>
    </xdr:from>
    <xdr:to>
      <xdr:col>14</xdr:col>
      <xdr:colOff>79375</xdr:colOff>
      <xdr:row>40</xdr:row>
      <xdr:rowOff>99568</xdr:rowOff>
    </xdr:to>
    <xdr:sp macro="" textlink="">
      <xdr:nvSpPr>
        <xdr:cNvPr id="113" name="円/楕円 112"/>
        <xdr:cNvSpPr/>
      </xdr:nvSpPr>
      <xdr:spPr>
        <a:xfrm>
          <a:off x="9588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44196</xdr:rowOff>
    </xdr:from>
    <xdr:to>
      <xdr:col>15</xdr:col>
      <xdr:colOff>180975</xdr:colOff>
      <xdr:row>40</xdr:row>
      <xdr:rowOff>48768</xdr:rowOff>
    </xdr:to>
    <xdr:cxnSp macro="">
      <xdr:nvCxnSpPr>
        <xdr:cNvPr id="114" name="直線コネクタ 113"/>
        <xdr:cNvCxnSpPr/>
      </xdr:nvCxnSpPr>
      <xdr:spPr>
        <a:xfrm flipV="1">
          <a:off x="9639300" y="690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122953</xdr:rowOff>
    </xdr:from>
    <xdr:ext cx="469744" cy="259045"/>
    <xdr:sp macro="" textlink="">
      <xdr:nvSpPr>
        <xdr:cNvPr id="115" name="n_1aveValue【図書館】&#10;一人当たり面積"/>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90695</xdr:rowOff>
    </xdr:from>
    <xdr:ext cx="469744" cy="259045"/>
    <xdr:sp macro="" textlink="">
      <xdr:nvSpPr>
        <xdr:cNvPr id="116" name="n_1mainValue【図書館】&#10;一人当たり面積"/>
        <xdr:cNvSpPr txBox="1"/>
      </xdr:nvSpPr>
      <xdr:spPr>
        <a:xfrm>
          <a:off x="9391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143" name="直線コネクタ 142"/>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44"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45" name="直線コネクタ 144"/>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146"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147" name="直線コネクタ 146"/>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148"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149" name="フローチャート : 判断 148"/>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150" name="フローチャート : 判断 149"/>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154940</xdr:rowOff>
    </xdr:from>
    <xdr:to>
      <xdr:col>6</xdr:col>
      <xdr:colOff>561975</xdr:colOff>
      <xdr:row>59</xdr:row>
      <xdr:rowOff>85090</xdr:rowOff>
    </xdr:to>
    <xdr:sp macro="" textlink="">
      <xdr:nvSpPr>
        <xdr:cNvPr id="156" name="円/楕円 155"/>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6367</xdr:rowOff>
    </xdr:from>
    <xdr:ext cx="405111" cy="259045"/>
    <xdr:sp macro="" textlink="">
      <xdr:nvSpPr>
        <xdr:cNvPr id="157" name="【体育館・プール】&#10;有形固定資産減価償却率該当値テキスト"/>
        <xdr:cNvSpPr txBox="1"/>
      </xdr:nvSpPr>
      <xdr:spPr>
        <a:xfrm>
          <a:off x="47244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52070</xdr:rowOff>
    </xdr:from>
    <xdr:to>
      <xdr:col>5</xdr:col>
      <xdr:colOff>409575</xdr:colOff>
      <xdr:row>59</xdr:row>
      <xdr:rowOff>153670</xdr:rowOff>
    </xdr:to>
    <xdr:sp macro="" textlink="">
      <xdr:nvSpPr>
        <xdr:cNvPr id="158" name="円/楕円 157"/>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34290</xdr:rowOff>
    </xdr:from>
    <xdr:to>
      <xdr:col>6</xdr:col>
      <xdr:colOff>511175</xdr:colOff>
      <xdr:row>59</xdr:row>
      <xdr:rowOff>102870</xdr:rowOff>
    </xdr:to>
    <xdr:cxnSp macro="">
      <xdr:nvCxnSpPr>
        <xdr:cNvPr id="159" name="直線コネクタ 158"/>
        <xdr:cNvCxnSpPr/>
      </xdr:nvCxnSpPr>
      <xdr:spPr>
        <a:xfrm flipV="1">
          <a:off x="3797300" y="10149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48458</xdr:rowOff>
    </xdr:from>
    <xdr:ext cx="405111" cy="259045"/>
    <xdr:sp macro="" textlink="">
      <xdr:nvSpPr>
        <xdr:cNvPr id="160"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170197</xdr:rowOff>
    </xdr:from>
    <xdr:ext cx="405111" cy="259045"/>
    <xdr:sp macro="" textlink="">
      <xdr:nvSpPr>
        <xdr:cNvPr id="161" name="n_1mainValue【体育館・プール】&#10;有形固定資産減価償却率"/>
        <xdr:cNvSpPr txBox="1"/>
      </xdr:nvSpPr>
      <xdr:spPr>
        <a:xfrm>
          <a:off x="3582043"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85" name="直線コネクタ 184"/>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86"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87" name="直線コネクタ 186"/>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88"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89" name="直線コネクタ 188"/>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15892</xdr:rowOff>
    </xdr:from>
    <xdr:ext cx="469744" cy="259045"/>
    <xdr:sp macro="" textlink="">
      <xdr:nvSpPr>
        <xdr:cNvPr id="190" name="【体育館・プール】&#10;一人当たり面積平均値テキスト"/>
        <xdr:cNvSpPr txBox="1"/>
      </xdr:nvSpPr>
      <xdr:spPr>
        <a:xfrm>
          <a:off x="10566400" y="10131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91" name="フローチャート : 判断 190"/>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92" name="フローチャート : 判断 191"/>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19685</xdr:rowOff>
    </xdr:from>
    <xdr:to>
      <xdr:col>15</xdr:col>
      <xdr:colOff>231775</xdr:colOff>
      <xdr:row>60</xdr:row>
      <xdr:rowOff>121285</xdr:rowOff>
    </xdr:to>
    <xdr:sp macro="" textlink="">
      <xdr:nvSpPr>
        <xdr:cNvPr id="198" name="円/楕円 197"/>
        <xdr:cNvSpPr/>
      </xdr:nvSpPr>
      <xdr:spPr>
        <a:xfrm>
          <a:off x="10426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169562</xdr:rowOff>
    </xdr:from>
    <xdr:ext cx="469744" cy="259045"/>
    <xdr:sp macro="" textlink="">
      <xdr:nvSpPr>
        <xdr:cNvPr id="199" name="【体育館・プール】&#10;一人当たり面積該当値テキスト"/>
        <xdr:cNvSpPr txBox="1"/>
      </xdr:nvSpPr>
      <xdr:spPr>
        <a:xfrm>
          <a:off x="10566400" y="1028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0.363</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25400</xdr:rowOff>
    </xdr:from>
    <xdr:to>
      <xdr:col>14</xdr:col>
      <xdr:colOff>79375</xdr:colOff>
      <xdr:row>60</xdr:row>
      <xdr:rowOff>127000</xdr:rowOff>
    </xdr:to>
    <xdr:sp macro="" textlink="">
      <xdr:nvSpPr>
        <xdr:cNvPr id="200" name="円/楕円 199"/>
        <xdr:cNvSpPr/>
      </xdr:nvSpPr>
      <xdr:spPr>
        <a:xfrm>
          <a:off x="958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70485</xdr:rowOff>
    </xdr:from>
    <xdr:to>
      <xdr:col>15</xdr:col>
      <xdr:colOff>180975</xdr:colOff>
      <xdr:row>60</xdr:row>
      <xdr:rowOff>76200</xdr:rowOff>
    </xdr:to>
    <xdr:cxnSp macro="">
      <xdr:nvCxnSpPr>
        <xdr:cNvPr id="201" name="直線コネクタ 200"/>
        <xdr:cNvCxnSpPr/>
      </xdr:nvCxnSpPr>
      <xdr:spPr>
        <a:xfrm flipV="1">
          <a:off x="9639300" y="103574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123842</xdr:rowOff>
    </xdr:from>
    <xdr:ext cx="469744" cy="259045"/>
    <xdr:sp macro="" textlink="">
      <xdr:nvSpPr>
        <xdr:cNvPr id="202" name="n_1aveValue【体育館・プール】&#10;一人当たり面積"/>
        <xdr:cNvSpPr txBox="1"/>
      </xdr:nvSpPr>
      <xdr:spPr>
        <a:xfrm>
          <a:off x="9391727"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143527</xdr:rowOff>
    </xdr:from>
    <xdr:ext cx="469744" cy="259045"/>
    <xdr:sp macro="" textlink="">
      <xdr:nvSpPr>
        <xdr:cNvPr id="203" name="n_1mainValue【体育館・プール】&#10;一人当たり面積"/>
        <xdr:cNvSpPr txBox="1"/>
      </xdr:nvSpPr>
      <xdr:spPr>
        <a:xfrm>
          <a:off x="9391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4" name="テキスト ボックス 21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4" name="テキスト ボックス 22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228" name="直線コネクタ 227"/>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29"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30" name="直線コネクタ 229"/>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231"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232" name="直線コネクタ 231"/>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233"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234" name="フローチャート : 判断 233"/>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235" name="フローチャート : 判断 234"/>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145414</xdr:rowOff>
    </xdr:from>
    <xdr:to>
      <xdr:col>6</xdr:col>
      <xdr:colOff>561975</xdr:colOff>
      <xdr:row>78</xdr:row>
      <xdr:rowOff>75564</xdr:rowOff>
    </xdr:to>
    <xdr:sp macro="" textlink="">
      <xdr:nvSpPr>
        <xdr:cNvPr id="241" name="円/楕円 240"/>
        <xdr:cNvSpPr/>
      </xdr:nvSpPr>
      <xdr:spPr>
        <a:xfrm>
          <a:off x="45847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98441</xdr:rowOff>
    </xdr:from>
    <xdr:ext cx="405111" cy="259045"/>
    <xdr:sp macro="" textlink="">
      <xdr:nvSpPr>
        <xdr:cNvPr id="242" name="【福祉施設】&#10;有形固定資産減価償却率該当値テキスト"/>
        <xdr:cNvSpPr txBox="1"/>
      </xdr:nvSpPr>
      <xdr:spPr>
        <a:xfrm>
          <a:off x="4724400" y="1330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149225</xdr:rowOff>
    </xdr:from>
    <xdr:to>
      <xdr:col>5</xdr:col>
      <xdr:colOff>409575</xdr:colOff>
      <xdr:row>78</xdr:row>
      <xdr:rowOff>79375</xdr:rowOff>
    </xdr:to>
    <xdr:sp macro="" textlink="">
      <xdr:nvSpPr>
        <xdr:cNvPr id="243" name="円/楕円 242"/>
        <xdr:cNvSpPr/>
      </xdr:nvSpPr>
      <xdr:spPr>
        <a:xfrm>
          <a:off x="3746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24764</xdr:rowOff>
    </xdr:from>
    <xdr:to>
      <xdr:col>6</xdr:col>
      <xdr:colOff>511175</xdr:colOff>
      <xdr:row>78</xdr:row>
      <xdr:rowOff>28575</xdr:rowOff>
    </xdr:to>
    <xdr:cxnSp macro="">
      <xdr:nvCxnSpPr>
        <xdr:cNvPr id="244" name="直線コネクタ 243"/>
        <xdr:cNvCxnSpPr/>
      </xdr:nvCxnSpPr>
      <xdr:spPr>
        <a:xfrm flipV="1">
          <a:off x="3797300" y="13397864"/>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57166</xdr:rowOff>
    </xdr:from>
    <xdr:ext cx="405111" cy="259045"/>
    <xdr:sp macro="" textlink="">
      <xdr:nvSpPr>
        <xdr:cNvPr id="245" name="n_1aveValue【福祉施設】&#10;有形固定資産減価償却率"/>
        <xdr:cNvSpPr txBox="1"/>
      </xdr:nvSpPr>
      <xdr:spPr>
        <a:xfrm>
          <a:off x="3582043"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95902</xdr:rowOff>
    </xdr:from>
    <xdr:ext cx="405111" cy="259045"/>
    <xdr:sp macro="" textlink="">
      <xdr:nvSpPr>
        <xdr:cNvPr id="246" name="n_1mainValue【福祉施設】&#10;有形固定資産減価償却率"/>
        <xdr:cNvSpPr txBox="1"/>
      </xdr:nvSpPr>
      <xdr:spPr>
        <a:xfrm>
          <a:off x="3582043" y="1312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7" name="直線コネクタ 25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8" name="テキスト ボックス 25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9" name="直線コネクタ 25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0" name="テキスト ボックス 25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1" name="直線コネクタ 26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2" name="テキスト ボックス 26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3" name="直線コネクタ 26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4" name="テキスト ボックス 26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268" name="直線コネクタ 267"/>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269"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270" name="直線コネクタ 269"/>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271"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272" name="直線コネクタ 271"/>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122190</xdr:rowOff>
    </xdr:from>
    <xdr:ext cx="469744" cy="259045"/>
    <xdr:sp macro="" textlink="">
      <xdr:nvSpPr>
        <xdr:cNvPr id="273" name="【福祉施設】&#10;一人当たり面積平均値テキスト"/>
        <xdr:cNvSpPr txBox="1"/>
      </xdr:nvSpPr>
      <xdr:spPr>
        <a:xfrm>
          <a:off x="10566400" y="1400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274" name="フローチャート : 判断 273"/>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275" name="フローチャート : 判断 274"/>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151892</xdr:rowOff>
    </xdr:from>
    <xdr:to>
      <xdr:col>15</xdr:col>
      <xdr:colOff>231775</xdr:colOff>
      <xdr:row>85</xdr:row>
      <xdr:rowOff>82042</xdr:rowOff>
    </xdr:to>
    <xdr:sp macro="" textlink="">
      <xdr:nvSpPr>
        <xdr:cNvPr id="281" name="円/楕円 280"/>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66819</xdr:rowOff>
    </xdr:from>
    <xdr:ext cx="469744" cy="259045"/>
    <xdr:sp macro="" textlink="">
      <xdr:nvSpPr>
        <xdr:cNvPr id="282" name="【福祉施設】&#10;一人当たり面積該当値テキスト"/>
        <xdr:cNvSpPr txBox="1"/>
      </xdr:nvSpPr>
      <xdr:spPr>
        <a:xfrm>
          <a:off x="10566400" y="1446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154178</xdr:rowOff>
    </xdr:from>
    <xdr:to>
      <xdr:col>14</xdr:col>
      <xdr:colOff>79375</xdr:colOff>
      <xdr:row>85</xdr:row>
      <xdr:rowOff>84328</xdr:rowOff>
    </xdr:to>
    <xdr:sp macro="" textlink="">
      <xdr:nvSpPr>
        <xdr:cNvPr id="283" name="円/楕円 282"/>
        <xdr:cNvSpPr/>
      </xdr:nvSpPr>
      <xdr:spPr>
        <a:xfrm>
          <a:off x="9588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31242</xdr:rowOff>
    </xdr:from>
    <xdr:to>
      <xdr:col>15</xdr:col>
      <xdr:colOff>180975</xdr:colOff>
      <xdr:row>85</xdr:row>
      <xdr:rowOff>33528</xdr:rowOff>
    </xdr:to>
    <xdr:cxnSp macro="">
      <xdr:nvCxnSpPr>
        <xdr:cNvPr id="284" name="直線コネクタ 283"/>
        <xdr:cNvCxnSpPr/>
      </xdr:nvCxnSpPr>
      <xdr:spPr>
        <a:xfrm flipV="1">
          <a:off x="9639300" y="1460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155719</xdr:rowOff>
    </xdr:from>
    <xdr:ext cx="469744" cy="259045"/>
    <xdr:sp macro="" textlink="">
      <xdr:nvSpPr>
        <xdr:cNvPr id="285"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75455</xdr:rowOff>
    </xdr:from>
    <xdr:ext cx="469744" cy="259045"/>
    <xdr:sp macro="" textlink="">
      <xdr:nvSpPr>
        <xdr:cNvPr id="286" name="n_1mainValue【福祉施設】&#10;一人当たり面積"/>
        <xdr:cNvSpPr txBox="1"/>
      </xdr:nvSpPr>
      <xdr:spPr>
        <a:xfrm>
          <a:off x="93917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5" name="テキスト ボックス 29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6" name="直線コネクタ 29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7" name="テキスト ボックス 29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8" name="直線コネクタ 29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9" name="テキスト ボックス 29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0" name="直線コネクタ 29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1" name="テキスト ボックス 30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2" name="直線コネクタ 30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3" name="テキスト ボックス 30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4" name="直線コネクタ 30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5" name="テキスト ボックス 30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6" name="直線コネクタ 30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7" name="テキスト ボックス 30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8" name="直線コネクタ 30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9" name="テキスト ボックス 30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1" name="テキスト ボックス 31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115388</xdr:rowOff>
    </xdr:from>
    <xdr:to>
      <xdr:col>6</xdr:col>
      <xdr:colOff>510540</xdr:colOff>
      <xdr:row>108</xdr:row>
      <xdr:rowOff>10886</xdr:rowOff>
    </xdr:to>
    <xdr:cxnSp macro="">
      <xdr:nvCxnSpPr>
        <xdr:cNvPr id="313" name="直線コネクタ 312"/>
        <xdr:cNvCxnSpPr/>
      </xdr:nvCxnSpPr>
      <xdr:spPr>
        <a:xfrm flipV="1">
          <a:off x="4634865" y="17260388"/>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14713</xdr:rowOff>
    </xdr:from>
    <xdr:ext cx="405111" cy="259045"/>
    <xdr:sp macro="" textlink="">
      <xdr:nvSpPr>
        <xdr:cNvPr id="314" name="【市民会館】&#10;有形固定資産減価償却率最小値テキスト"/>
        <xdr:cNvSpPr txBox="1"/>
      </xdr:nvSpPr>
      <xdr:spPr>
        <a:xfrm>
          <a:off x="4724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10886</xdr:rowOff>
    </xdr:from>
    <xdr:to>
      <xdr:col>6</xdr:col>
      <xdr:colOff>600075</xdr:colOff>
      <xdr:row>108</xdr:row>
      <xdr:rowOff>10886</xdr:rowOff>
    </xdr:to>
    <xdr:cxnSp macro="">
      <xdr:nvCxnSpPr>
        <xdr:cNvPr id="315" name="直線コネクタ 31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62065</xdr:rowOff>
    </xdr:from>
    <xdr:ext cx="405111" cy="259045"/>
    <xdr:sp macro="" textlink="">
      <xdr:nvSpPr>
        <xdr:cNvPr id="316" name="【市民会館】&#10;有形固定資産減価償却率最大値テキスト"/>
        <xdr:cNvSpPr txBox="1"/>
      </xdr:nvSpPr>
      <xdr:spPr>
        <a:xfrm>
          <a:off x="4724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100</xdr:row>
      <xdr:rowOff>115388</xdr:rowOff>
    </xdr:from>
    <xdr:to>
      <xdr:col>6</xdr:col>
      <xdr:colOff>600075</xdr:colOff>
      <xdr:row>100</xdr:row>
      <xdr:rowOff>115388</xdr:rowOff>
    </xdr:to>
    <xdr:cxnSp macro="">
      <xdr:nvCxnSpPr>
        <xdr:cNvPr id="317" name="直線コネクタ 316"/>
        <xdr:cNvCxnSpPr/>
      </xdr:nvCxnSpPr>
      <xdr:spPr>
        <a:xfrm>
          <a:off x="4546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157678</xdr:rowOff>
    </xdr:from>
    <xdr:ext cx="405111" cy="259045"/>
    <xdr:sp macro="" textlink="">
      <xdr:nvSpPr>
        <xdr:cNvPr id="318" name="【市民会館】&#10;有形固定資産減価償却率平均値テキスト"/>
        <xdr:cNvSpPr txBox="1"/>
      </xdr:nvSpPr>
      <xdr:spPr>
        <a:xfrm>
          <a:off x="4724400" y="17988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134801</xdr:rowOff>
    </xdr:from>
    <xdr:to>
      <xdr:col>6</xdr:col>
      <xdr:colOff>561975</xdr:colOff>
      <xdr:row>106</xdr:row>
      <xdr:rowOff>64951</xdr:rowOff>
    </xdr:to>
    <xdr:sp macro="" textlink="">
      <xdr:nvSpPr>
        <xdr:cNvPr id="319" name="フローチャート : 判断 318"/>
        <xdr:cNvSpPr/>
      </xdr:nvSpPr>
      <xdr:spPr>
        <a:xfrm>
          <a:off x="45847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160927</xdr:rowOff>
    </xdr:from>
    <xdr:to>
      <xdr:col>5</xdr:col>
      <xdr:colOff>409575</xdr:colOff>
      <xdr:row>106</xdr:row>
      <xdr:rowOff>91077</xdr:rowOff>
    </xdr:to>
    <xdr:sp macro="" textlink="">
      <xdr:nvSpPr>
        <xdr:cNvPr id="320" name="フローチャート : 判断 319"/>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131536</xdr:rowOff>
    </xdr:from>
    <xdr:to>
      <xdr:col>6</xdr:col>
      <xdr:colOff>561975</xdr:colOff>
      <xdr:row>108</xdr:row>
      <xdr:rowOff>61686</xdr:rowOff>
    </xdr:to>
    <xdr:sp macro="" textlink="">
      <xdr:nvSpPr>
        <xdr:cNvPr id="326" name="円/楕円 325"/>
        <xdr:cNvSpPr/>
      </xdr:nvSpPr>
      <xdr:spPr>
        <a:xfrm>
          <a:off x="4584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46463</xdr:rowOff>
    </xdr:from>
    <xdr:ext cx="405111" cy="259045"/>
    <xdr:sp macro="" textlink="">
      <xdr:nvSpPr>
        <xdr:cNvPr id="327" name="【市民会館】&#10;有形固定資産減価償却率該当値テキスト"/>
        <xdr:cNvSpPr txBox="1"/>
      </xdr:nvSpPr>
      <xdr:spPr>
        <a:xfrm>
          <a:off x="4724400" y="183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25400</xdr:rowOff>
    </xdr:from>
    <xdr:to>
      <xdr:col>5</xdr:col>
      <xdr:colOff>409575</xdr:colOff>
      <xdr:row>108</xdr:row>
      <xdr:rowOff>127000</xdr:rowOff>
    </xdr:to>
    <xdr:sp macro="" textlink="">
      <xdr:nvSpPr>
        <xdr:cNvPr id="328" name="円/楕円 327"/>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108</xdr:row>
      <xdr:rowOff>10886</xdr:rowOff>
    </xdr:from>
    <xdr:to>
      <xdr:col>6</xdr:col>
      <xdr:colOff>511175</xdr:colOff>
      <xdr:row>108</xdr:row>
      <xdr:rowOff>76200</xdr:rowOff>
    </xdr:to>
    <xdr:cxnSp macro="">
      <xdr:nvCxnSpPr>
        <xdr:cNvPr id="329" name="直線コネクタ 328"/>
        <xdr:cNvCxnSpPr/>
      </xdr:nvCxnSpPr>
      <xdr:spPr>
        <a:xfrm flipV="1">
          <a:off x="3797300" y="185274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107604</xdr:rowOff>
    </xdr:from>
    <xdr:ext cx="405111" cy="259045"/>
    <xdr:sp macro="" textlink="">
      <xdr:nvSpPr>
        <xdr:cNvPr id="330" name="n_1aveValue【市民会館】&#10;有形固定資産減価償却率"/>
        <xdr:cNvSpPr txBox="1"/>
      </xdr:nvSpPr>
      <xdr:spPr>
        <a:xfrm>
          <a:off x="3582043"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118127</xdr:rowOff>
    </xdr:from>
    <xdr:ext cx="405111" cy="259045"/>
    <xdr:sp macro="" textlink="">
      <xdr:nvSpPr>
        <xdr:cNvPr id="331" name="n_1mainValue【市民会館】&#10;有形固定資産減価償却率"/>
        <xdr:cNvSpPr txBox="1"/>
      </xdr:nvSpPr>
      <xdr:spPr>
        <a:xfrm>
          <a:off x="3582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2" name="テキスト ボックス 34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3" name="直線コネクタ 3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4" name="テキスト ボックス 3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6" name="テキスト ボックス 3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7" name="直線コネクタ 3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8" name="テキスト ボックス 3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107</xdr:row>
      <xdr:rowOff>1905</xdr:rowOff>
    </xdr:to>
    <xdr:cxnSp macro="">
      <xdr:nvCxnSpPr>
        <xdr:cNvPr id="352" name="直線コネクタ 351"/>
        <xdr:cNvCxnSpPr/>
      </xdr:nvCxnSpPr>
      <xdr:spPr>
        <a:xfrm flipV="1">
          <a:off x="10476865" y="17175480"/>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5732</xdr:rowOff>
    </xdr:from>
    <xdr:ext cx="469744" cy="259045"/>
    <xdr:sp macro="" textlink="">
      <xdr:nvSpPr>
        <xdr:cNvPr id="353" name="【市民会館】&#10;一人当たり面積最小値テキスト"/>
        <xdr:cNvSpPr txBox="1"/>
      </xdr:nvSpPr>
      <xdr:spPr>
        <a:xfrm>
          <a:off x="10566400"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107</xdr:row>
      <xdr:rowOff>1905</xdr:rowOff>
    </xdr:from>
    <xdr:to>
      <xdr:col>15</xdr:col>
      <xdr:colOff>269875</xdr:colOff>
      <xdr:row>107</xdr:row>
      <xdr:rowOff>1905</xdr:rowOff>
    </xdr:to>
    <xdr:cxnSp macro="">
      <xdr:nvCxnSpPr>
        <xdr:cNvPr id="354" name="直線コネクタ 353"/>
        <xdr:cNvCxnSpPr/>
      </xdr:nvCxnSpPr>
      <xdr:spPr>
        <a:xfrm>
          <a:off x="10388600" y="1834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55"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56" name="直線コネクタ 35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135272</xdr:rowOff>
    </xdr:from>
    <xdr:ext cx="469744" cy="259045"/>
    <xdr:sp macro="" textlink="">
      <xdr:nvSpPr>
        <xdr:cNvPr id="357" name="【市民会館】&#10;一人当たり面積平均値テキスト"/>
        <xdr:cNvSpPr txBox="1"/>
      </xdr:nvSpPr>
      <xdr:spPr>
        <a:xfrm>
          <a:off x="105664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156845</xdr:rowOff>
    </xdr:from>
    <xdr:to>
      <xdr:col>15</xdr:col>
      <xdr:colOff>231775</xdr:colOff>
      <xdr:row>103</xdr:row>
      <xdr:rowOff>86995</xdr:rowOff>
    </xdr:to>
    <xdr:sp macro="" textlink="">
      <xdr:nvSpPr>
        <xdr:cNvPr id="358" name="フローチャート : 判断 357"/>
        <xdr:cNvSpPr/>
      </xdr:nvSpPr>
      <xdr:spPr>
        <a:xfrm>
          <a:off x="104267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122555</xdr:rowOff>
    </xdr:from>
    <xdr:to>
      <xdr:col>14</xdr:col>
      <xdr:colOff>79375</xdr:colOff>
      <xdr:row>103</xdr:row>
      <xdr:rowOff>52705</xdr:rowOff>
    </xdr:to>
    <xdr:sp macro="" textlink="">
      <xdr:nvSpPr>
        <xdr:cNvPr id="359" name="フローチャート : 判断 358"/>
        <xdr:cNvSpPr/>
      </xdr:nvSpPr>
      <xdr:spPr>
        <a:xfrm>
          <a:off x="958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76836</xdr:rowOff>
    </xdr:from>
    <xdr:to>
      <xdr:col>15</xdr:col>
      <xdr:colOff>231775</xdr:colOff>
      <xdr:row>102</xdr:row>
      <xdr:rowOff>6986</xdr:rowOff>
    </xdr:to>
    <xdr:sp macro="" textlink="">
      <xdr:nvSpPr>
        <xdr:cNvPr id="365" name="円/楕円 364"/>
        <xdr:cNvSpPr/>
      </xdr:nvSpPr>
      <xdr:spPr>
        <a:xfrm>
          <a:off x="10426700" y="17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99713</xdr:rowOff>
    </xdr:from>
    <xdr:ext cx="469744" cy="259045"/>
    <xdr:sp macro="" textlink="">
      <xdr:nvSpPr>
        <xdr:cNvPr id="366" name="【市民会館】&#10;一人当たり面積該当値テキスト"/>
        <xdr:cNvSpPr txBox="1"/>
      </xdr:nvSpPr>
      <xdr:spPr>
        <a:xfrm>
          <a:off x="10566400" y="1724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93980</xdr:rowOff>
    </xdr:from>
    <xdr:to>
      <xdr:col>14</xdr:col>
      <xdr:colOff>79375</xdr:colOff>
      <xdr:row>102</xdr:row>
      <xdr:rowOff>24130</xdr:rowOff>
    </xdr:to>
    <xdr:sp macro="" textlink="">
      <xdr:nvSpPr>
        <xdr:cNvPr id="367" name="円/楕円 366"/>
        <xdr:cNvSpPr/>
      </xdr:nvSpPr>
      <xdr:spPr>
        <a:xfrm>
          <a:off x="9588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127636</xdr:rowOff>
    </xdr:from>
    <xdr:to>
      <xdr:col>15</xdr:col>
      <xdr:colOff>180975</xdr:colOff>
      <xdr:row>101</xdr:row>
      <xdr:rowOff>144780</xdr:rowOff>
    </xdr:to>
    <xdr:cxnSp macro="">
      <xdr:nvCxnSpPr>
        <xdr:cNvPr id="368" name="直線コネクタ 367"/>
        <xdr:cNvCxnSpPr/>
      </xdr:nvCxnSpPr>
      <xdr:spPr>
        <a:xfrm flipV="1">
          <a:off x="9639300" y="174440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43832</xdr:rowOff>
    </xdr:from>
    <xdr:ext cx="469744" cy="259045"/>
    <xdr:sp macro="" textlink="">
      <xdr:nvSpPr>
        <xdr:cNvPr id="369" name="n_1aveValue【市民会館】&#10;一人当たり面積"/>
        <xdr:cNvSpPr txBox="1"/>
      </xdr:nvSpPr>
      <xdr:spPr>
        <a:xfrm>
          <a:off x="93917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40657</xdr:rowOff>
    </xdr:from>
    <xdr:ext cx="469744" cy="259045"/>
    <xdr:sp macro="" textlink="">
      <xdr:nvSpPr>
        <xdr:cNvPr id="370" name="n_1mainValue【市民会館】&#10;一人当たり面積"/>
        <xdr:cNvSpPr txBox="1"/>
      </xdr:nvSpPr>
      <xdr:spPr>
        <a:xfrm>
          <a:off x="93917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19,598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4" name="正方形/長方形 4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5" name="正方形/長方形 4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6" name="正方形/長方形 4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7" name="正方形/長方形 4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8" name="正方形/長方形 4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9" name="正方形/長方形 4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0" name="正方形/長方形 4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1" name="正方形/長方形 4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2" name="正方形/長方形 4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3" name="正方形/長方形 4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4" name="正方形/長方形 4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5" name="正方形/長方形 4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6" name="正方形/長方形 4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7" name="正方形/長方形 4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8" name="正方形/長方形 4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19" name="正方形/長方形 4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0" name="正方形/長方形 4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1" name="正方形/長方形 4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2" name="正方形/長方形 4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3" name="正方形/長方形 4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4" name="正方形/長方形 4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5" name="正方形/長方形 4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6" name="正方形/長方形 4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7" name="テキスト ボックス 4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8" name="直線コネクタ 4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29" name="テキスト ボックス 42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30" name="直線コネクタ 4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31" name="テキスト ボックス 43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32" name="直線コネクタ 4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33" name="テキスト ボックス 4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34" name="直線コネクタ 4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35" name="テキスト ボックス 4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36" name="直線コネクタ 4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37" name="テキスト ボックス 4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38" name="直線コネクタ 4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39" name="テキスト ボックス 43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40" name="直線コネクタ 4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1" name="テキスト ボックス 4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43" name="直線コネクタ 442"/>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44"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45" name="直線コネクタ 444"/>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46"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47" name="直線コネクタ 446"/>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48"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49" name="フローチャート : 判断 448"/>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50" name="フローチャート : 判断 449"/>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1" name="テキスト ボックス 4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2" name="テキスト ボックス 4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3" name="テキスト ボックス 4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4" name="テキスト ボックス 4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5" name="テキスト ボックス 4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17780</xdr:rowOff>
    </xdr:from>
    <xdr:to>
      <xdr:col>23</xdr:col>
      <xdr:colOff>568325</xdr:colOff>
      <xdr:row>104</xdr:row>
      <xdr:rowOff>119380</xdr:rowOff>
    </xdr:to>
    <xdr:sp macro="" textlink="">
      <xdr:nvSpPr>
        <xdr:cNvPr id="456" name="円/楕円 455"/>
        <xdr:cNvSpPr/>
      </xdr:nvSpPr>
      <xdr:spPr>
        <a:xfrm>
          <a:off x="16268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40657</xdr:rowOff>
    </xdr:from>
    <xdr:ext cx="405111" cy="259045"/>
    <xdr:sp macro="" textlink="">
      <xdr:nvSpPr>
        <xdr:cNvPr id="457" name="【庁舎】&#10;有形固定資産減価償却率該当値テキスト"/>
        <xdr:cNvSpPr txBox="1"/>
      </xdr:nvSpPr>
      <xdr:spPr>
        <a:xfrm>
          <a:off x="16408400"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55880</xdr:rowOff>
    </xdr:from>
    <xdr:to>
      <xdr:col>22</xdr:col>
      <xdr:colOff>415925</xdr:colOff>
      <xdr:row>104</xdr:row>
      <xdr:rowOff>157480</xdr:rowOff>
    </xdr:to>
    <xdr:sp macro="" textlink="">
      <xdr:nvSpPr>
        <xdr:cNvPr id="458" name="円/楕円 457"/>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68580</xdr:rowOff>
    </xdr:from>
    <xdr:to>
      <xdr:col>23</xdr:col>
      <xdr:colOff>517525</xdr:colOff>
      <xdr:row>104</xdr:row>
      <xdr:rowOff>106680</xdr:rowOff>
    </xdr:to>
    <xdr:cxnSp macro="">
      <xdr:nvCxnSpPr>
        <xdr:cNvPr id="459" name="直線コネクタ 458"/>
        <xdr:cNvCxnSpPr/>
      </xdr:nvCxnSpPr>
      <xdr:spPr>
        <a:xfrm flipV="1">
          <a:off x="15481300" y="178993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55263</xdr:rowOff>
    </xdr:from>
    <xdr:ext cx="405111" cy="259045"/>
    <xdr:sp macro="" textlink="">
      <xdr:nvSpPr>
        <xdr:cNvPr id="460" name="n_1aveValue【庁舎】&#10;有形固定資産減価償却率"/>
        <xdr:cNvSpPr txBox="1"/>
      </xdr:nvSpPr>
      <xdr:spPr>
        <a:xfrm>
          <a:off x="15266043"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2557</xdr:rowOff>
    </xdr:from>
    <xdr:ext cx="405111" cy="259045"/>
    <xdr:sp macro="" textlink="">
      <xdr:nvSpPr>
        <xdr:cNvPr id="461" name="n_1mainValue【庁舎】&#10;有形固定資産減価償却率"/>
        <xdr:cNvSpPr txBox="1"/>
      </xdr:nvSpPr>
      <xdr:spPr>
        <a:xfrm>
          <a:off x="15266043"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2" name="正方形/長方形 4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3" name="正方形/長方形 4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4" name="正方形/長方形 4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5" name="正方形/長方形 4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6" name="正方形/長方形 4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7" name="正方形/長方形 4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8" name="正方形/長方形 4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9" name="正方形/長方形 4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70" name="テキスト ボックス 4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1" name="直線コネクタ 4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72" name="テキスト ボックス 4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73" name="直線コネクタ 4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4" name="テキスト ボックス 4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5" name="直線コネクタ 4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6" name="テキスト ボックス 4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7" name="直線コネクタ 4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8" name="テキスト ボックス 4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9" name="直線コネクタ 4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80" name="テキスト ボックス 4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84" name="直線コネクタ 483"/>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85"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86" name="直線コネクタ 48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87"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88" name="直線コネクタ 487"/>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89"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90" name="フローチャート : 判断 489"/>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91" name="フローチャート : 判断 490"/>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2" name="テキスト ボックス 4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3" name="テキスト ボックス 4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4" name="テキスト ボックス 4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5" name="テキスト ボックス 4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6" name="テキスト ボックス 4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160274</xdr:rowOff>
    </xdr:from>
    <xdr:to>
      <xdr:col>32</xdr:col>
      <xdr:colOff>238125</xdr:colOff>
      <xdr:row>104</xdr:row>
      <xdr:rowOff>90424</xdr:rowOff>
    </xdr:to>
    <xdr:sp macro="" textlink="">
      <xdr:nvSpPr>
        <xdr:cNvPr id="497" name="円/楕円 496"/>
        <xdr:cNvSpPr/>
      </xdr:nvSpPr>
      <xdr:spPr>
        <a:xfrm>
          <a:off x="22110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11701</xdr:rowOff>
    </xdr:from>
    <xdr:ext cx="469744" cy="259045"/>
    <xdr:sp macro="" textlink="">
      <xdr:nvSpPr>
        <xdr:cNvPr id="498" name="【庁舎】&#10;一人当たり面積該当値テキスト"/>
        <xdr:cNvSpPr txBox="1"/>
      </xdr:nvSpPr>
      <xdr:spPr>
        <a:xfrm>
          <a:off x="222504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7113</xdr:rowOff>
    </xdr:from>
    <xdr:to>
      <xdr:col>31</xdr:col>
      <xdr:colOff>85725</xdr:colOff>
      <xdr:row>104</xdr:row>
      <xdr:rowOff>108713</xdr:rowOff>
    </xdr:to>
    <xdr:sp macro="" textlink="">
      <xdr:nvSpPr>
        <xdr:cNvPr id="499" name="円/楕円 498"/>
        <xdr:cNvSpPr/>
      </xdr:nvSpPr>
      <xdr:spPr>
        <a:xfrm>
          <a:off x="21272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39624</xdr:rowOff>
    </xdr:from>
    <xdr:to>
      <xdr:col>32</xdr:col>
      <xdr:colOff>187325</xdr:colOff>
      <xdr:row>104</xdr:row>
      <xdr:rowOff>57913</xdr:rowOff>
    </xdr:to>
    <xdr:cxnSp macro="">
      <xdr:nvCxnSpPr>
        <xdr:cNvPr id="500" name="直線コネクタ 499"/>
        <xdr:cNvCxnSpPr/>
      </xdr:nvCxnSpPr>
      <xdr:spPr>
        <a:xfrm flipV="1">
          <a:off x="21323300" y="178704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122699</xdr:rowOff>
    </xdr:from>
    <xdr:ext cx="469744" cy="259045"/>
    <xdr:sp macro="" textlink="">
      <xdr:nvSpPr>
        <xdr:cNvPr id="501"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125240</xdr:rowOff>
    </xdr:from>
    <xdr:ext cx="469744" cy="259045"/>
    <xdr:sp macro="" textlink="">
      <xdr:nvSpPr>
        <xdr:cNvPr id="502" name="n_1mainValue【庁舎】&#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3" name="正方形/長方形 5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4" name="正方形/長方形 5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5" name="テキスト ボックス 5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類似団体平均と比べて、有形固定資産減価償却比率が高いのは「体育館・プール」と「福祉施設」、低いのは「市民会館」となっている。</a:t>
          </a:r>
        </a:p>
        <a:p>
          <a:r>
            <a:rPr kumimoji="1" lang="ja-JP" altLang="en-US" sz="1300">
              <a:latin typeface="ＭＳ Ｐゴシック"/>
            </a:rPr>
            <a:t>　「体育館・プール」については、建設から</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42</a:t>
          </a:r>
          <a:r>
            <a:rPr kumimoji="1" lang="ja-JP" altLang="en-US" sz="1300">
              <a:latin typeface="ＭＳ Ｐゴシック"/>
            </a:rPr>
            <a:t>年経過していることから比率が高くなっているが、一部施設（旧学校施設）は活用方法が決まっていないため、有効な活用方法も含めて、今後の維持管理について引き続き検討する必要がある。</a:t>
          </a:r>
        </a:p>
        <a:p>
          <a:r>
            <a:rPr kumimoji="1" lang="ja-JP" altLang="en-US" sz="1300">
              <a:latin typeface="ＭＳ Ｐゴシック"/>
            </a:rPr>
            <a:t>　「福祉施設」については、町有施設は２施設（救護施設と隣保館）あるが、いずれも建設から相当の年数が経っており、かなり老朽化が進んでいることから、現有施設の継続利用の有無も含めて、今後の利用方針を検討する必要がある。</a:t>
          </a:r>
        </a:p>
        <a:p>
          <a:r>
            <a:rPr kumimoji="1" lang="ja-JP" altLang="en-US" sz="1300">
              <a:latin typeface="ＭＳ Ｐゴシック"/>
            </a:rPr>
            <a:t>　「市民会館」については、文化センターが築</a:t>
          </a:r>
          <a:r>
            <a:rPr kumimoji="1" lang="en-US" altLang="ja-JP" sz="1300">
              <a:latin typeface="ＭＳ Ｐゴシック"/>
            </a:rPr>
            <a:t>18</a:t>
          </a:r>
          <a:r>
            <a:rPr kumimoji="1" lang="ja-JP" altLang="en-US" sz="1300">
              <a:latin typeface="ＭＳ Ｐゴシック"/>
            </a:rPr>
            <a:t>年と比較的新しいため、類似団体と比較して比率が低くなっているが、屋根や空調等の一部設備については故障が発生したり、補修が必要となってきているため、平成</a:t>
          </a:r>
          <a:r>
            <a:rPr kumimoji="1" lang="en-US" altLang="ja-JP" sz="1300">
              <a:latin typeface="ＭＳ Ｐゴシック"/>
            </a:rPr>
            <a:t>29</a:t>
          </a:r>
          <a:r>
            <a:rPr kumimoji="1" lang="ja-JP" altLang="en-US" sz="1300">
              <a:latin typeface="ＭＳ Ｐゴシック"/>
            </a:rPr>
            <a:t>年度に長寿命化計画を作成したうえで、計画に基づいて効果的に補修や更新を行っていくことで、全体の費用を抑えながら、現有施設をできるだけ長く使用していくこととしている。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14,637
14,377
90.62
9,684,302
9,250,536
386,723
4,675,000
8,803,219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企業誘致の推進や積極的な定住施策、観光施策等により定住人口や交流人口を増やし、税収増加を図っているが、少子高齢化による人口減少や全国平均を上回る高齢化率（平成</a:t>
          </a:r>
          <a:r>
            <a:rPr kumimoji="1" lang="en-US" altLang="ja-JP" sz="1300" baseline="0">
              <a:latin typeface="ＭＳ Ｐゴシック"/>
            </a:rPr>
            <a:t>29</a:t>
          </a:r>
          <a:r>
            <a:rPr kumimoji="1" lang="ja-JP" altLang="en-US" sz="1300" baseline="0">
              <a:latin typeface="ＭＳ Ｐゴシック"/>
            </a:rPr>
            <a:t>年</a:t>
          </a:r>
          <a:r>
            <a:rPr kumimoji="1" lang="en-US" altLang="ja-JP" sz="1300" baseline="0">
              <a:latin typeface="ＭＳ Ｐゴシック"/>
            </a:rPr>
            <a:t>12</a:t>
          </a:r>
          <a:r>
            <a:rPr kumimoji="1" lang="ja-JP" altLang="en-US" sz="1300" baseline="0">
              <a:latin typeface="ＭＳ Ｐゴシック"/>
            </a:rPr>
            <a:t>月末　</a:t>
          </a:r>
          <a:r>
            <a:rPr kumimoji="1" lang="en-US" altLang="ja-JP" sz="1300" baseline="0">
              <a:latin typeface="ＭＳ Ｐゴシック"/>
            </a:rPr>
            <a:t>37.39</a:t>
          </a:r>
          <a:r>
            <a:rPr kumimoji="1" lang="ja-JP" altLang="en-US" sz="1300" baseline="0">
              <a:latin typeface="ＭＳ Ｐゴシック"/>
            </a:rPr>
            <a:t>％）等により財政基盤が弱く、類似団体平均を下回っており、地方交付税に依存した財政運営となっている。</a:t>
          </a:r>
          <a:endParaRPr kumimoji="1" lang="en-US" altLang="ja-JP" sz="1300" baseline="0">
            <a:latin typeface="ＭＳ Ｐゴシック"/>
          </a:endParaRPr>
        </a:p>
        <a:p>
          <a:r>
            <a:rPr kumimoji="1" lang="ja-JP" altLang="en-US" sz="1300" baseline="0">
              <a:latin typeface="ＭＳ Ｐゴシック"/>
            </a:rPr>
            <a:t>　平成</a:t>
          </a:r>
          <a:r>
            <a:rPr kumimoji="1" lang="en-US" altLang="ja-JP" sz="1300" baseline="0">
              <a:latin typeface="ＭＳ Ｐゴシック"/>
            </a:rPr>
            <a:t>27</a:t>
          </a:r>
          <a:r>
            <a:rPr kumimoji="1" lang="ja-JP" altLang="en-US" sz="1300" baseline="0">
              <a:latin typeface="ＭＳ Ｐゴシック"/>
            </a:rPr>
            <a:t>年度に個人住民税にかかる特殊要因があり単年度の財政力指数が大きく上がったことにより、３ヵ年平均の本数値も前年度から改善している。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125413</xdr:rowOff>
    </xdr:from>
    <xdr:to>
      <xdr:col>7</xdr:col>
      <xdr:colOff>152400</xdr:colOff>
      <xdr:row>43</xdr:row>
      <xdr:rowOff>135467</xdr:rowOff>
    </xdr:to>
    <xdr:cxnSp macro="">
      <xdr:nvCxnSpPr>
        <xdr:cNvPr id="71" name="直線コネクタ 70"/>
        <xdr:cNvCxnSpPr/>
      </xdr:nvCxnSpPr>
      <xdr:spPr>
        <a:xfrm flipV="1">
          <a:off x="4114800" y="74977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155575</xdr:rowOff>
    </xdr:to>
    <xdr:cxnSp macro="">
      <xdr:nvCxnSpPr>
        <xdr:cNvPr id="74" name="直線コネクタ 73"/>
        <xdr:cNvCxnSpPr/>
      </xdr:nvCxnSpPr>
      <xdr:spPr>
        <a:xfrm flipV="1">
          <a:off x="3225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145521</xdr:rowOff>
    </xdr:from>
    <xdr:to>
      <xdr:col>4</xdr:col>
      <xdr:colOff>482600</xdr:colOff>
      <xdr:row>43</xdr:row>
      <xdr:rowOff>155575</xdr:rowOff>
    </xdr:to>
    <xdr:cxnSp macro="">
      <xdr:nvCxnSpPr>
        <xdr:cNvPr id="77" name="直線コネクタ 76"/>
        <xdr:cNvCxnSpPr/>
      </xdr:nvCxnSpPr>
      <xdr:spPr>
        <a:xfrm>
          <a:off x="2336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165629</xdr:rowOff>
    </xdr:from>
    <xdr:to>
      <xdr:col>4</xdr:col>
      <xdr:colOff>533400</xdr:colOff>
      <xdr:row>43</xdr:row>
      <xdr:rowOff>95779</xdr:rowOff>
    </xdr:to>
    <xdr:sp macro="" textlink="">
      <xdr:nvSpPr>
        <xdr:cNvPr id="78" name="フローチャート : 判断 77"/>
        <xdr:cNvSpPr/>
      </xdr:nvSpPr>
      <xdr:spPr>
        <a:xfrm>
          <a:off x="3175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105956</xdr:rowOff>
    </xdr:from>
    <xdr:ext cx="762000" cy="259045"/>
    <xdr:sp macro="" textlink="">
      <xdr:nvSpPr>
        <xdr:cNvPr id="79" name="テキスト ボックス 78"/>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145521</xdr:rowOff>
    </xdr:from>
    <xdr:to>
      <xdr:col>3</xdr:col>
      <xdr:colOff>279400</xdr:colOff>
      <xdr:row>43</xdr:row>
      <xdr:rowOff>145521</xdr:rowOff>
    </xdr:to>
    <xdr:cxnSp macro="">
      <xdr:nvCxnSpPr>
        <xdr:cNvPr id="80" name="直線コネクタ 79"/>
        <xdr:cNvCxnSpPr/>
      </xdr:nvCxnSpPr>
      <xdr:spPr>
        <a:xfrm>
          <a:off x="1447800" y="7517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165629</xdr:rowOff>
    </xdr:from>
    <xdr:to>
      <xdr:col>3</xdr:col>
      <xdr:colOff>330200</xdr:colOff>
      <xdr:row>43</xdr:row>
      <xdr:rowOff>95779</xdr:rowOff>
    </xdr:to>
    <xdr:sp macro="" textlink="">
      <xdr:nvSpPr>
        <xdr:cNvPr id="81" name="フローチャート : 判断 80"/>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105956</xdr:rowOff>
    </xdr:from>
    <xdr:ext cx="762000" cy="259045"/>
    <xdr:sp macro="" textlink="">
      <xdr:nvSpPr>
        <xdr:cNvPr id="82" name="テキスト ボックス 81"/>
        <xdr:cNvSpPr txBox="1"/>
      </xdr:nvSpPr>
      <xdr:spPr>
        <a:xfrm>
          <a:off x="1955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83" name="フローチャート : 判断 82"/>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84" name="テキスト ボックス 83"/>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74613</xdr:rowOff>
    </xdr:from>
    <xdr:to>
      <xdr:col>7</xdr:col>
      <xdr:colOff>203200</xdr:colOff>
      <xdr:row>44</xdr:row>
      <xdr:rowOff>4763</xdr:rowOff>
    </xdr:to>
    <xdr:sp macro="" textlink="">
      <xdr:nvSpPr>
        <xdr:cNvPr id="90" name="円/楕円 89"/>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46690</xdr:rowOff>
    </xdr:from>
    <xdr:ext cx="762000" cy="259045"/>
    <xdr:sp macro="" textlink="">
      <xdr:nvSpPr>
        <xdr:cNvPr id="91" name="財政力該当値テキスト"/>
        <xdr:cNvSpPr txBox="1"/>
      </xdr:nvSpPr>
      <xdr:spPr>
        <a:xfrm>
          <a:off x="5041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92" name="円/楕円 91"/>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3" name="テキスト ボックス 92"/>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104775</xdr:rowOff>
    </xdr:from>
    <xdr:to>
      <xdr:col>4</xdr:col>
      <xdr:colOff>533400</xdr:colOff>
      <xdr:row>44</xdr:row>
      <xdr:rowOff>34925</xdr:rowOff>
    </xdr:to>
    <xdr:sp macro="" textlink="">
      <xdr:nvSpPr>
        <xdr:cNvPr id="94" name="円/楕円 93"/>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19702</xdr:rowOff>
    </xdr:from>
    <xdr:ext cx="762000" cy="259045"/>
    <xdr:sp macro="" textlink="">
      <xdr:nvSpPr>
        <xdr:cNvPr id="95" name="テキスト ボックス 94"/>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94721</xdr:rowOff>
    </xdr:from>
    <xdr:to>
      <xdr:col>3</xdr:col>
      <xdr:colOff>330200</xdr:colOff>
      <xdr:row>44</xdr:row>
      <xdr:rowOff>24871</xdr:rowOff>
    </xdr:to>
    <xdr:sp macro="" textlink="">
      <xdr:nvSpPr>
        <xdr:cNvPr id="96" name="円/楕円 95"/>
        <xdr:cNvSpPr/>
      </xdr:nvSpPr>
      <xdr:spPr>
        <a:xfrm>
          <a:off x="2286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9648</xdr:rowOff>
    </xdr:from>
    <xdr:ext cx="762000" cy="259045"/>
    <xdr:sp macro="" textlink="">
      <xdr:nvSpPr>
        <xdr:cNvPr id="97" name="テキスト ボックス 96"/>
        <xdr:cNvSpPr txBox="1"/>
      </xdr:nvSpPr>
      <xdr:spPr>
        <a:xfrm>
          <a:off x="1955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94721</xdr:rowOff>
    </xdr:from>
    <xdr:to>
      <xdr:col>2</xdr:col>
      <xdr:colOff>127000</xdr:colOff>
      <xdr:row>44</xdr:row>
      <xdr:rowOff>24871</xdr:rowOff>
    </xdr:to>
    <xdr:sp macro="" textlink="">
      <xdr:nvSpPr>
        <xdr:cNvPr id="98" name="円/楕円 97"/>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9648</xdr:rowOff>
    </xdr:from>
    <xdr:ext cx="762000" cy="259045"/>
    <xdr:sp macro="" textlink="">
      <xdr:nvSpPr>
        <xdr:cNvPr id="99" name="テキスト ボックス 98"/>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経常収支比率は前年度から</a:t>
          </a:r>
          <a:r>
            <a:rPr kumimoji="1" lang="en-US" altLang="ja-JP" sz="1100">
              <a:latin typeface="ＭＳ Ｐゴシック"/>
            </a:rPr>
            <a:t>2.7</a:t>
          </a:r>
          <a:r>
            <a:rPr kumimoji="1" lang="ja-JP" altLang="en-US" sz="1100">
              <a:latin typeface="ＭＳ Ｐゴシック"/>
            </a:rPr>
            <a:t>％悪化し、</a:t>
          </a:r>
          <a:r>
            <a:rPr kumimoji="1" lang="en-US" altLang="ja-JP" sz="1100">
              <a:latin typeface="ＭＳ Ｐゴシック"/>
            </a:rPr>
            <a:t>87.6</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　これは、</a:t>
          </a:r>
          <a:r>
            <a:rPr kumimoji="1" lang="en-US" altLang="ja-JP" sz="1100">
              <a:latin typeface="ＭＳ Ｐゴシック"/>
            </a:rPr>
            <a:t>27</a:t>
          </a:r>
          <a:r>
            <a:rPr kumimoji="1" lang="ja-JP" altLang="en-US" sz="1100">
              <a:latin typeface="ＭＳ Ｐゴシック"/>
            </a:rPr>
            <a:t>年度に特殊要因により増加した個人住民税が例年並みに戻ったことによる地方税の減（▲</a:t>
          </a:r>
          <a:r>
            <a:rPr kumimoji="1" lang="en-US" altLang="ja-JP" sz="1100">
              <a:latin typeface="ＭＳ Ｐゴシック"/>
            </a:rPr>
            <a:t>14.9</a:t>
          </a:r>
          <a:r>
            <a:rPr kumimoji="1" lang="ja-JP" altLang="en-US" sz="1100">
              <a:latin typeface="ＭＳ Ｐゴシック"/>
            </a:rPr>
            <a:t>％）及び地方消費税交付金の減（▲</a:t>
          </a:r>
          <a:r>
            <a:rPr kumimoji="1" lang="en-US" altLang="ja-JP" sz="1100">
              <a:latin typeface="ＭＳ Ｐゴシック"/>
            </a:rPr>
            <a:t>12.3</a:t>
          </a:r>
          <a:r>
            <a:rPr kumimoji="1" lang="ja-JP" altLang="en-US" sz="1100">
              <a:latin typeface="ＭＳ Ｐゴシック"/>
            </a:rPr>
            <a:t>％）等により経常一般財源が減となるとともに、障害福祉費等の扶助費の増、保育士処遇改善による職員給の増、過疎対策事業債の償還に伴う公債費の増等により、経常経費が増となったことによる。</a:t>
          </a:r>
          <a:endParaRPr kumimoji="1" lang="en-US" altLang="ja-JP" sz="1100">
            <a:latin typeface="ＭＳ Ｐゴシック"/>
          </a:endParaRPr>
        </a:p>
        <a:p>
          <a:r>
            <a:rPr kumimoji="1" lang="ja-JP" altLang="en-US" sz="1100">
              <a:latin typeface="ＭＳ Ｐゴシック"/>
            </a:rPr>
            <a:t>　公債費について今後数年は増となるため、経常収支比率も</a:t>
          </a:r>
          <a:r>
            <a:rPr kumimoji="1" lang="en-US" altLang="ja-JP" sz="1100">
              <a:latin typeface="ＭＳ Ｐゴシック"/>
            </a:rPr>
            <a:t>80</a:t>
          </a:r>
          <a:r>
            <a:rPr kumimoji="1" lang="ja-JP" altLang="en-US" sz="1100">
              <a:latin typeface="ＭＳ Ｐゴシック"/>
            </a:rPr>
            <a:t>％代後半で推移していく見込みだが、歳入の根幹である町税の増収を図るとともに、物件費のさらなる縮減に努め、経常経費の縮減を図っていく。</a:t>
          </a:r>
          <a:endParaRPr kumimoji="1" lang="en-US" altLang="ja-JP"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119126</xdr:rowOff>
    </xdr:to>
    <xdr:cxnSp macro="">
      <xdr:nvCxnSpPr>
        <xdr:cNvPr id="132" name="直線コネクタ 131"/>
        <xdr:cNvCxnSpPr/>
      </xdr:nvCxnSpPr>
      <xdr:spPr>
        <a:xfrm>
          <a:off x="4114800" y="1079017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3302</xdr:rowOff>
    </xdr:to>
    <xdr:cxnSp macro="">
      <xdr:nvCxnSpPr>
        <xdr:cNvPr id="135" name="直線コネクタ 134"/>
        <xdr:cNvCxnSpPr/>
      </xdr:nvCxnSpPr>
      <xdr:spPr>
        <a:xfrm flipV="1">
          <a:off x="3225800" y="107901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8128</xdr:rowOff>
    </xdr:to>
    <xdr:cxnSp macro="">
      <xdr:nvCxnSpPr>
        <xdr:cNvPr id="138" name="直線コネクタ 137"/>
        <xdr:cNvCxnSpPr/>
      </xdr:nvCxnSpPr>
      <xdr:spPr>
        <a:xfrm flipV="1">
          <a:off x="2336800" y="108046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9" name="フローチャート : 判断 138"/>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40" name="テキスト ボックス 139"/>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109474</xdr:rowOff>
    </xdr:to>
    <xdr:cxnSp macro="">
      <xdr:nvCxnSpPr>
        <xdr:cNvPr id="141" name="直線コネクタ 140"/>
        <xdr:cNvCxnSpPr/>
      </xdr:nvCxnSpPr>
      <xdr:spPr>
        <a:xfrm flipV="1">
          <a:off x="1447800" y="108094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4" name="フローチャート : 判断 143"/>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5" name="テキスト ボックス 144"/>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1" name="円/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52"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3" name="円/楕円 152"/>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24401</xdr:rowOff>
    </xdr:from>
    <xdr:ext cx="736600" cy="259045"/>
    <xdr:sp macro="" textlink="">
      <xdr:nvSpPr>
        <xdr:cNvPr id="154" name="テキスト ボックス 153"/>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5" name="円/楕円 154"/>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64279</xdr:rowOff>
    </xdr:from>
    <xdr:ext cx="762000" cy="259045"/>
    <xdr:sp macro="" textlink="">
      <xdr:nvSpPr>
        <xdr:cNvPr id="156" name="テキスト ボックス 155"/>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128778</xdr:rowOff>
    </xdr:from>
    <xdr:to>
      <xdr:col>3</xdr:col>
      <xdr:colOff>330200</xdr:colOff>
      <xdr:row>63</xdr:row>
      <xdr:rowOff>58928</xdr:rowOff>
    </xdr:to>
    <xdr:sp macro="" textlink="">
      <xdr:nvSpPr>
        <xdr:cNvPr id="157" name="円/楕円 156"/>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43705</xdr:rowOff>
    </xdr:from>
    <xdr:ext cx="762000" cy="259045"/>
    <xdr:sp macro="" textlink="">
      <xdr:nvSpPr>
        <xdr:cNvPr id="158" name="テキスト ボックス 157"/>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58674</xdr:rowOff>
    </xdr:from>
    <xdr:to>
      <xdr:col>2</xdr:col>
      <xdr:colOff>127000</xdr:colOff>
      <xdr:row>63</xdr:row>
      <xdr:rowOff>160274</xdr:rowOff>
    </xdr:to>
    <xdr:sp macro="" textlink="">
      <xdr:nvSpPr>
        <xdr:cNvPr id="159" name="円/楕円 158"/>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145051</xdr:rowOff>
    </xdr:from>
    <xdr:ext cx="762000" cy="259045"/>
    <xdr:sp macro="" textlink="">
      <xdr:nvSpPr>
        <xdr:cNvPr id="160" name="テキスト ボックス 159"/>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[142,772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年度の人件費・物件費等決算額は前年度から微増だったが、人口が減少したことから、人口</a:t>
          </a:r>
          <a:r>
            <a:rPr kumimoji="1" lang="en-US" altLang="ja-JP" sz="1300">
              <a:latin typeface="ＭＳ Ｐゴシック"/>
            </a:rPr>
            <a:t>1</a:t>
          </a:r>
          <a:r>
            <a:rPr kumimoji="1" lang="ja-JP" altLang="en-US" sz="1300">
              <a:latin typeface="ＭＳ Ｐゴシック"/>
            </a:rPr>
            <a:t>人当たりの額は約</a:t>
          </a:r>
          <a:r>
            <a:rPr kumimoji="1" lang="en-US" altLang="ja-JP" sz="1300">
              <a:latin typeface="ＭＳ Ｐゴシック"/>
            </a:rPr>
            <a:t>3,800</a:t>
          </a:r>
          <a:r>
            <a:rPr kumimoji="1" lang="ja-JP" altLang="en-US" sz="1300">
              <a:latin typeface="ＭＳ Ｐゴシック"/>
            </a:rPr>
            <a:t>円の増となっている。</a:t>
          </a:r>
          <a:endParaRPr kumimoji="1" lang="en-US" altLang="ja-JP" sz="1300">
            <a:latin typeface="ＭＳ Ｐゴシック"/>
          </a:endParaRPr>
        </a:p>
        <a:p>
          <a:r>
            <a:rPr kumimoji="1" lang="ja-JP" altLang="en-US" sz="1300">
              <a:latin typeface="ＭＳ Ｐゴシック"/>
            </a:rPr>
            <a:t>　人口減少社会の中で矢掛町では定住人口・交流人口の増加を大きく打ち出し、定住施策や少子化対策のほか、特に観光施策に力を入れている。特にソフト事業に重点を置き各種施策を実施していることにより、賑わい創出のための委託費が増えているが、国県の補助制度を有効に活用することで一般財源の支出を抑える一方で、指定管理者制度の活用など事務の合理化を進め、経費削減に努めてい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10443</xdr:rowOff>
    </xdr:from>
    <xdr:to>
      <xdr:col>7</xdr:col>
      <xdr:colOff>152400</xdr:colOff>
      <xdr:row>82</xdr:row>
      <xdr:rowOff>28618</xdr:rowOff>
    </xdr:to>
    <xdr:cxnSp macro="">
      <xdr:nvCxnSpPr>
        <xdr:cNvPr id="193" name="直線コネクタ 192"/>
        <xdr:cNvCxnSpPr/>
      </xdr:nvCxnSpPr>
      <xdr:spPr>
        <a:xfrm>
          <a:off x="4114800" y="14069343"/>
          <a:ext cx="838200" cy="1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143179</xdr:rowOff>
    </xdr:from>
    <xdr:to>
      <xdr:col>6</xdr:col>
      <xdr:colOff>0</xdr:colOff>
      <xdr:row>82</xdr:row>
      <xdr:rowOff>10443</xdr:rowOff>
    </xdr:to>
    <xdr:cxnSp macro="">
      <xdr:nvCxnSpPr>
        <xdr:cNvPr id="196" name="直線コネクタ 195"/>
        <xdr:cNvCxnSpPr/>
      </xdr:nvCxnSpPr>
      <xdr:spPr>
        <a:xfrm>
          <a:off x="3225800" y="14030629"/>
          <a:ext cx="889000" cy="3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97940</xdr:rowOff>
    </xdr:from>
    <xdr:to>
      <xdr:col>4</xdr:col>
      <xdr:colOff>482600</xdr:colOff>
      <xdr:row>81</xdr:row>
      <xdr:rowOff>143179</xdr:rowOff>
    </xdr:to>
    <xdr:cxnSp macro="">
      <xdr:nvCxnSpPr>
        <xdr:cNvPr id="199" name="直線コネクタ 198"/>
        <xdr:cNvCxnSpPr/>
      </xdr:nvCxnSpPr>
      <xdr:spPr>
        <a:xfrm>
          <a:off x="2336800" y="13985390"/>
          <a:ext cx="889000" cy="4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37122</xdr:rowOff>
    </xdr:from>
    <xdr:to>
      <xdr:col>4</xdr:col>
      <xdr:colOff>533400</xdr:colOff>
      <xdr:row>84</xdr:row>
      <xdr:rowOff>138722</xdr:rowOff>
    </xdr:to>
    <xdr:sp macro="" textlink="">
      <xdr:nvSpPr>
        <xdr:cNvPr id="200" name="フローチャート : 判断 199"/>
        <xdr:cNvSpPr/>
      </xdr:nvSpPr>
      <xdr:spPr>
        <a:xfrm>
          <a:off x="3175000" y="1443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123499</xdr:rowOff>
    </xdr:from>
    <xdr:ext cx="762000" cy="259045"/>
    <xdr:sp macro="" textlink="">
      <xdr:nvSpPr>
        <xdr:cNvPr id="201" name="テキスト ボックス 200"/>
        <xdr:cNvSpPr txBox="1"/>
      </xdr:nvSpPr>
      <xdr:spPr>
        <a:xfrm>
          <a:off x="2844800" y="1452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226,113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97940</xdr:rowOff>
    </xdr:from>
    <xdr:to>
      <xdr:col>3</xdr:col>
      <xdr:colOff>279400</xdr:colOff>
      <xdr:row>81</xdr:row>
      <xdr:rowOff>101690</xdr:rowOff>
    </xdr:to>
    <xdr:cxnSp macro="">
      <xdr:nvCxnSpPr>
        <xdr:cNvPr id="202" name="直線コネクタ 201"/>
        <xdr:cNvCxnSpPr/>
      </xdr:nvCxnSpPr>
      <xdr:spPr>
        <a:xfrm flipV="1">
          <a:off x="1447800" y="13985390"/>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95915</xdr:rowOff>
    </xdr:from>
    <xdr:to>
      <xdr:col>3</xdr:col>
      <xdr:colOff>330200</xdr:colOff>
      <xdr:row>83</xdr:row>
      <xdr:rowOff>26065</xdr:rowOff>
    </xdr:to>
    <xdr:sp macro="" textlink="">
      <xdr:nvSpPr>
        <xdr:cNvPr id="203" name="フローチャート : 判断 202"/>
        <xdr:cNvSpPr/>
      </xdr:nvSpPr>
      <xdr:spPr>
        <a:xfrm>
          <a:off x="2286000" y="1415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10842</xdr:rowOff>
    </xdr:from>
    <xdr:ext cx="762000" cy="259045"/>
    <xdr:sp macro="" textlink="">
      <xdr:nvSpPr>
        <xdr:cNvPr id="204" name="テキスト ボックス 203"/>
        <xdr:cNvSpPr txBox="1"/>
      </xdr:nvSpPr>
      <xdr:spPr>
        <a:xfrm>
          <a:off x="1955800" y="1424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167,243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42621</xdr:rowOff>
    </xdr:from>
    <xdr:to>
      <xdr:col>2</xdr:col>
      <xdr:colOff>127000</xdr:colOff>
      <xdr:row>82</xdr:row>
      <xdr:rowOff>144221</xdr:rowOff>
    </xdr:to>
    <xdr:sp macro="" textlink="">
      <xdr:nvSpPr>
        <xdr:cNvPr id="205" name="フローチャート : 判断 204"/>
        <xdr:cNvSpPr/>
      </xdr:nvSpPr>
      <xdr:spPr>
        <a:xfrm>
          <a:off x="1397000" y="1410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128998</xdr:rowOff>
    </xdr:from>
    <xdr:ext cx="762000" cy="259045"/>
    <xdr:sp macro="" textlink="">
      <xdr:nvSpPr>
        <xdr:cNvPr id="206" name="テキスト ボックス 205"/>
        <xdr:cNvSpPr txBox="1"/>
      </xdr:nvSpPr>
      <xdr:spPr>
        <a:xfrm>
          <a:off x="1066800" y="1418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156,200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149268</xdr:rowOff>
    </xdr:from>
    <xdr:to>
      <xdr:col>7</xdr:col>
      <xdr:colOff>203200</xdr:colOff>
      <xdr:row>82</xdr:row>
      <xdr:rowOff>79418</xdr:rowOff>
    </xdr:to>
    <xdr:sp macro="" textlink="">
      <xdr:nvSpPr>
        <xdr:cNvPr id="212" name="円/楕円 211"/>
        <xdr:cNvSpPr/>
      </xdr:nvSpPr>
      <xdr:spPr>
        <a:xfrm>
          <a:off x="4902200" y="140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165795</xdr:rowOff>
    </xdr:from>
    <xdr:ext cx="762000" cy="259045"/>
    <xdr:sp macro="" textlink="">
      <xdr:nvSpPr>
        <xdr:cNvPr id="213" name="人件費・物件費等の状況該当値テキスト"/>
        <xdr:cNvSpPr txBox="1"/>
      </xdr:nvSpPr>
      <xdr:spPr>
        <a:xfrm>
          <a:off x="5041900" y="1388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142,772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131093</xdr:rowOff>
    </xdr:from>
    <xdr:to>
      <xdr:col>6</xdr:col>
      <xdr:colOff>50800</xdr:colOff>
      <xdr:row>82</xdr:row>
      <xdr:rowOff>61243</xdr:rowOff>
    </xdr:to>
    <xdr:sp macro="" textlink="">
      <xdr:nvSpPr>
        <xdr:cNvPr id="214" name="円/楕円 213"/>
        <xdr:cNvSpPr/>
      </xdr:nvSpPr>
      <xdr:spPr>
        <a:xfrm>
          <a:off x="4064000" y="140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71420</xdr:rowOff>
    </xdr:from>
    <xdr:ext cx="736600" cy="259045"/>
    <xdr:sp macro="" textlink="">
      <xdr:nvSpPr>
        <xdr:cNvPr id="215" name="テキスト ボックス 214"/>
        <xdr:cNvSpPr txBox="1"/>
      </xdr:nvSpPr>
      <xdr:spPr>
        <a:xfrm>
          <a:off x="3733800" y="137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139,006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92379</xdr:rowOff>
    </xdr:from>
    <xdr:to>
      <xdr:col>4</xdr:col>
      <xdr:colOff>533400</xdr:colOff>
      <xdr:row>82</xdr:row>
      <xdr:rowOff>22529</xdr:rowOff>
    </xdr:to>
    <xdr:sp macro="" textlink="">
      <xdr:nvSpPr>
        <xdr:cNvPr id="216" name="円/楕円 215"/>
        <xdr:cNvSpPr/>
      </xdr:nvSpPr>
      <xdr:spPr>
        <a:xfrm>
          <a:off x="3175000" y="1397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32706</xdr:rowOff>
    </xdr:from>
    <xdr:ext cx="762000" cy="259045"/>
    <xdr:sp macro="" textlink="">
      <xdr:nvSpPr>
        <xdr:cNvPr id="217" name="テキスト ボックス 216"/>
        <xdr:cNvSpPr txBox="1"/>
      </xdr:nvSpPr>
      <xdr:spPr>
        <a:xfrm>
          <a:off x="2844800" y="137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47140</xdr:rowOff>
    </xdr:from>
    <xdr:to>
      <xdr:col>3</xdr:col>
      <xdr:colOff>330200</xdr:colOff>
      <xdr:row>81</xdr:row>
      <xdr:rowOff>148740</xdr:rowOff>
    </xdr:to>
    <xdr:sp macro="" textlink="">
      <xdr:nvSpPr>
        <xdr:cNvPr id="218" name="円/楕円 217"/>
        <xdr:cNvSpPr/>
      </xdr:nvSpPr>
      <xdr:spPr>
        <a:xfrm>
          <a:off x="2286000" y="139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158917</xdr:rowOff>
    </xdr:from>
    <xdr:ext cx="762000" cy="259045"/>
    <xdr:sp macro="" textlink="">
      <xdr:nvSpPr>
        <xdr:cNvPr id="219" name="テキスト ボックス 218"/>
        <xdr:cNvSpPr txBox="1"/>
      </xdr:nvSpPr>
      <xdr:spPr>
        <a:xfrm>
          <a:off x="1955800" y="1370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121,610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50890</xdr:rowOff>
    </xdr:from>
    <xdr:to>
      <xdr:col>2</xdr:col>
      <xdr:colOff>127000</xdr:colOff>
      <xdr:row>81</xdr:row>
      <xdr:rowOff>152490</xdr:rowOff>
    </xdr:to>
    <xdr:sp macro="" textlink="">
      <xdr:nvSpPr>
        <xdr:cNvPr id="220" name="円/楕円 219"/>
        <xdr:cNvSpPr/>
      </xdr:nvSpPr>
      <xdr:spPr>
        <a:xfrm>
          <a:off x="1397000" y="139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162667</xdr:rowOff>
    </xdr:from>
    <xdr:ext cx="762000" cy="259045"/>
    <xdr:sp macro="" textlink="">
      <xdr:nvSpPr>
        <xdr:cNvPr id="221" name="テキスト ボックス 220"/>
        <xdr:cNvSpPr txBox="1"/>
      </xdr:nvSpPr>
      <xdr:spPr>
        <a:xfrm>
          <a:off x="1066800" y="137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年度以降、数字が徐々に上昇しているが、一般行政職員の構成人数が少ない中で、異動に伴い変動しているものであり、特に大きな要因はない。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137922</xdr:rowOff>
    </xdr:to>
    <xdr:cxnSp macro="">
      <xdr:nvCxnSpPr>
        <xdr:cNvPr id="253" name="直線コネクタ 252"/>
        <xdr:cNvCxnSpPr/>
      </xdr:nvCxnSpPr>
      <xdr:spPr>
        <a:xfrm>
          <a:off x="16179800" y="14653261"/>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80011</xdr:rowOff>
    </xdr:to>
    <xdr:cxnSp macro="">
      <xdr:nvCxnSpPr>
        <xdr:cNvPr id="256" name="直線コネクタ 255"/>
        <xdr:cNvCxnSpPr/>
      </xdr:nvCxnSpPr>
      <xdr:spPr>
        <a:xfrm>
          <a:off x="15290800" y="14614652"/>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85</xdr:row>
      <xdr:rowOff>41402</xdr:rowOff>
    </xdr:to>
    <xdr:cxnSp macro="">
      <xdr:nvCxnSpPr>
        <xdr:cNvPr id="259" name="直線コネクタ 258"/>
        <xdr:cNvCxnSpPr/>
      </xdr:nvCxnSpPr>
      <xdr:spPr>
        <a:xfrm>
          <a:off x="14401800" y="145277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60" name="フローチャート : 判断 259"/>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61" name="テキスト ボックス 260"/>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50546</xdr:rowOff>
    </xdr:to>
    <xdr:cxnSp macro="">
      <xdr:nvCxnSpPr>
        <xdr:cNvPr id="262" name="直線コネクタ 261"/>
        <xdr:cNvCxnSpPr/>
      </xdr:nvCxnSpPr>
      <xdr:spPr>
        <a:xfrm flipV="1">
          <a:off x="13512800" y="14527785"/>
          <a:ext cx="889000" cy="78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55880</xdr:rowOff>
    </xdr:from>
    <xdr:to>
      <xdr:col>21</xdr:col>
      <xdr:colOff>50800</xdr:colOff>
      <xdr:row>84</xdr:row>
      <xdr:rowOff>157480</xdr:rowOff>
    </xdr:to>
    <xdr:sp macro="" textlink="">
      <xdr:nvSpPr>
        <xdr:cNvPr id="263" name="フローチャート : 判断 262"/>
        <xdr:cNvSpPr/>
      </xdr:nvSpPr>
      <xdr:spPr>
        <a:xfrm>
          <a:off x="14351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64" name="テキスト ボックス 263"/>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113285</xdr:rowOff>
    </xdr:from>
    <xdr:to>
      <xdr:col>19</xdr:col>
      <xdr:colOff>533400</xdr:colOff>
      <xdr:row>89</xdr:row>
      <xdr:rowOff>43435</xdr:rowOff>
    </xdr:to>
    <xdr:sp macro="" textlink="">
      <xdr:nvSpPr>
        <xdr:cNvPr id="265" name="フローチャート : 判断 264"/>
        <xdr:cNvSpPr/>
      </xdr:nvSpPr>
      <xdr:spPr>
        <a:xfrm>
          <a:off x="13462000" y="1520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53612</xdr:rowOff>
    </xdr:from>
    <xdr:ext cx="762000" cy="259045"/>
    <xdr:sp macro="" textlink="">
      <xdr:nvSpPr>
        <xdr:cNvPr id="266" name="テキスト ボックス 265"/>
        <xdr:cNvSpPr txBox="1"/>
      </xdr:nvSpPr>
      <xdr:spPr>
        <a:xfrm>
          <a:off x="13131800" y="1496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72" name="円/楕円 271"/>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73"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29211</xdr:rowOff>
    </xdr:from>
    <xdr:to>
      <xdr:col>23</xdr:col>
      <xdr:colOff>457200</xdr:colOff>
      <xdr:row>85</xdr:row>
      <xdr:rowOff>130811</xdr:rowOff>
    </xdr:to>
    <xdr:sp macro="" textlink="">
      <xdr:nvSpPr>
        <xdr:cNvPr id="274" name="円/楕円 273"/>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115588</xdr:rowOff>
    </xdr:from>
    <xdr:ext cx="736600" cy="259045"/>
    <xdr:sp macro="" textlink="">
      <xdr:nvSpPr>
        <xdr:cNvPr id="275" name="テキスト ボックス 274"/>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6" name="円/楕円 275"/>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7" name="テキスト ボックス 276"/>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75185</xdr:rowOff>
    </xdr:from>
    <xdr:to>
      <xdr:col>21</xdr:col>
      <xdr:colOff>50800</xdr:colOff>
      <xdr:row>85</xdr:row>
      <xdr:rowOff>5335</xdr:rowOff>
    </xdr:to>
    <xdr:sp macro="" textlink="">
      <xdr:nvSpPr>
        <xdr:cNvPr id="278" name="円/楕円 277"/>
        <xdr:cNvSpPr/>
      </xdr:nvSpPr>
      <xdr:spPr>
        <a:xfrm>
          <a:off x="14351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79" name="テキスト ボックス 278"/>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80" name="円/楕円 279"/>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86123</xdr:rowOff>
    </xdr:from>
    <xdr:ext cx="762000" cy="259045"/>
    <xdr:sp macro="" textlink="">
      <xdr:nvSpPr>
        <xdr:cNvPr id="281" name="テキスト ボックス 280"/>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矢掛町は類似団体内で人口千人当たり職員数が平均より</a:t>
          </a:r>
          <a:r>
            <a:rPr kumimoji="1" lang="en-US" altLang="ja-JP" sz="1300">
              <a:latin typeface="ＭＳ Ｐゴシック"/>
            </a:rPr>
            <a:t>3.22</a:t>
          </a:r>
          <a:r>
            <a:rPr kumimoji="1" lang="ja-JP" altLang="en-US" sz="1300">
              <a:latin typeface="ＭＳ Ｐゴシック"/>
            </a:rPr>
            <a:t>人少ない</a:t>
          </a:r>
          <a:r>
            <a:rPr kumimoji="1" lang="en-US" altLang="ja-JP" sz="1300">
              <a:latin typeface="ＭＳ Ｐゴシック"/>
            </a:rPr>
            <a:t>6.97</a:t>
          </a:r>
          <a:r>
            <a:rPr kumimoji="1" lang="ja-JP" altLang="en-US" sz="1300">
              <a:latin typeface="ＭＳ Ｐゴシック"/>
            </a:rPr>
            <a:t>人となっており、平成</a:t>
          </a:r>
          <a:r>
            <a:rPr kumimoji="1" lang="en-US" altLang="ja-JP" sz="1300">
              <a:latin typeface="ＭＳ Ｐゴシック"/>
            </a:rPr>
            <a:t>27</a:t>
          </a:r>
          <a:r>
            <a:rPr kumimoji="1" lang="ja-JP" altLang="en-US" sz="1300">
              <a:latin typeface="ＭＳ Ｐゴシック"/>
            </a:rPr>
            <a:t>年度よりも平均値との差が大きくなっている。</a:t>
          </a:r>
          <a:endParaRPr kumimoji="1" lang="en-US" altLang="ja-JP" sz="1300">
            <a:latin typeface="ＭＳ Ｐゴシック"/>
          </a:endParaRPr>
        </a:p>
        <a:p>
          <a:r>
            <a:rPr kumimoji="1" lang="ja-JP" altLang="en-US" sz="1300">
              <a:latin typeface="ＭＳ Ｐゴシック"/>
            </a:rPr>
            <a:t>　市町村における行政サービスは、今後もさらに多様化していくことが見込まれることから、介護職や保育職等の専門職の確保を優先し、財政運営を考慮しながら採用を進めていく必要がある。</a:t>
          </a:r>
          <a:endParaRPr kumimoji="1" lang="en-US" altLang="ja-JP" sz="1300">
            <a:latin typeface="ＭＳ Ｐゴシック"/>
          </a:endParaRPr>
        </a:p>
        <a:p>
          <a:r>
            <a:rPr kumimoji="1" lang="ja-JP" altLang="en-US" sz="1300">
              <a:latin typeface="ＭＳ Ｐゴシック"/>
            </a:rPr>
            <a:t>　それと同時に、定年退職者の再雇用制度等の活用による世代交代の円滑化やＩＴの効果的な活用、業務の民間委託等の推進により、職員負担の軽減を図り、住民サービスの向上を図っていく。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33570</xdr:rowOff>
    </xdr:from>
    <xdr:to>
      <xdr:col>24</xdr:col>
      <xdr:colOff>558800</xdr:colOff>
      <xdr:row>59</xdr:row>
      <xdr:rowOff>44027</xdr:rowOff>
    </xdr:to>
    <xdr:cxnSp macro="">
      <xdr:nvCxnSpPr>
        <xdr:cNvPr id="316" name="直線コネクタ 315"/>
        <xdr:cNvCxnSpPr/>
      </xdr:nvCxnSpPr>
      <xdr:spPr>
        <a:xfrm flipV="1">
          <a:off x="16179800" y="10149120"/>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36788</xdr:rowOff>
    </xdr:from>
    <xdr:to>
      <xdr:col>23</xdr:col>
      <xdr:colOff>406400</xdr:colOff>
      <xdr:row>59</xdr:row>
      <xdr:rowOff>44027</xdr:rowOff>
    </xdr:to>
    <xdr:cxnSp macro="">
      <xdr:nvCxnSpPr>
        <xdr:cNvPr id="319" name="直線コネクタ 318"/>
        <xdr:cNvCxnSpPr/>
      </xdr:nvCxnSpPr>
      <xdr:spPr>
        <a:xfrm>
          <a:off x="15290800" y="1015233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9441</xdr:rowOff>
    </xdr:from>
    <xdr:to>
      <xdr:col>22</xdr:col>
      <xdr:colOff>203200</xdr:colOff>
      <xdr:row>59</xdr:row>
      <xdr:rowOff>36788</xdr:rowOff>
    </xdr:to>
    <xdr:cxnSp macro="">
      <xdr:nvCxnSpPr>
        <xdr:cNvPr id="322" name="直線コネクタ 321"/>
        <xdr:cNvCxnSpPr/>
      </xdr:nvCxnSpPr>
      <xdr:spPr>
        <a:xfrm>
          <a:off x="14401800" y="1012499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109051</xdr:rowOff>
    </xdr:from>
    <xdr:to>
      <xdr:col>22</xdr:col>
      <xdr:colOff>254000</xdr:colOff>
      <xdr:row>60</xdr:row>
      <xdr:rowOff>39201</xdr:rowOff>
    </xdr:to>
    <xdr:sp macro="" textlink="">
      <xdr:nvSpPr>
        <xdr:cNvPr id="323" name="フローチャート : 判断 322"/>
        <xdr:cNvSpPr/>
      </xdr:nvSpPr>
      <xdr:spPr>
        <a:xfrm>
          <a:off x="15240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23978</xdr:rowOff>
    </xdr:from>
    <xdr:ext cx="762000" cy="259045"/>
    <xdr:sp macro="" textlink="">
      <xdr:nvSpPr>
        <xdr:cNvPr id="324" name="テキスト ボックス 323"/>
        <xdr:cNvSpPr txBox="1"/>
      </xdr:nvSpPr>
      <xdr:spPr>
        <a:xfrm>
          <a:off x="14909800" y="1031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171238</xdr:rowOff>
    </xdr:from>
    <xdr:to>
      <xdr:col>21</xdr:col>
      <xdr:colOff>0</xdr:colOff>
      <xdr:row>59</xdr:row>
      <xdr:rowOff>9441</xdr:rowOff>
    </xdr:to>
    <xdr:cxnSp macro="">
      <xdr:nvCxnSpPr>
        <xdr:cNvPr id="325" name="直線コネクタ 324"/>
        <xdr:cNvCxnSpPr/>
      </xdr:nvCxnSpPr>
      <xdr:spPr>
        <a:xfrm>
          <a:off x="13512800" y="10115338"/>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113877</xdr:rowOff>
    </xdr:from>
    <xdr:to>
      <xdr:col>21</xdr:col>
      <xdr:colOff>50800</xdr:colOff>
      <xdr:row>60</xdr:row>
      <xdr:rowOff>44027</xdr:rowOff>
    </xdr:to>
    <xdr:sp macro="" textlink="">
      <xdr:nvSpPr>
        <xdr:cNvPr id="326" name="フローチャート : 判断 325"/>
        <xdr:cNvSpPr/>
      </xdr:nvSpPr>
      <xdr:spPr>
        <a:xfrm>
          <a:off x="14351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28804</xdr:rowOff>
    </xdr:from>
    <xdr:ext cx="762000" cy="259045"/>
    <xdr:sp macro="" textlink="">
      <xdr:nvSpPr>
        <xdr:cNvPr id="327" name="テキスト ボックス 326"/>
        <xdr:cNvSpPr txBox="1"/>
      </xdr:nvSpPr>
      <xdr:spPr>
        <a:xfrm>
          <a:off x="14020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117094</xdr:rowOff>
    </xdr:from>
    <xdr:to>
      <xdr:col>19</xdr:col>
      <xdr:colOff>533400</xdr:colOff>
      <xdr:row>60</xdr:row>
      <xdr:rowOff>47244</xdr:rowOff>
    </xdr:to>
    <xdr:sp macro="" textlink="">
      <xdr:nvSpPr>
        <xdr:cNvPr id="328" name="フローチャート : 判断 327"/>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32021</xdr:rowOff>
    </xdr:from>
    <xdr:ext cx="762000" cy="259045"/>
    <xdr:sp macro="" textlink="">
      <xdr:nvSpPr>
        <xdr:cNvPr id="329" name="テキスト ボックス 328"/>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154220</xdr:rowOff>
    </xdr:from>
    <xdr:to>
      <xdr:col>24</xdr:col>
      <xdr:colOff>609600</xdr:colOff>
      <xdr:row>59</xdr:row>
      <xdr:rowOff>84370</xdr:rowOff>
    </xdr:to>
    <xdr:sp macro="" textlink="">
      <xdr:nvSpPr>
        <xdr:cNvPr id="335" name="円/楕円 334"/>
        <xdr:cNvSpPr/>
      </xdr:nvSpPr>
      <xdr:spPr>
        <a:xfrm>
          <a:off x="16967200" y="10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75497</xdr:rowOff>
    </xdr:from>
    <xdr:ext cx="762000" cy="259045"/>
    <xdr:sp macro="" textlink="">
      <xdr:nvSpPr>
        <xdr:cNvPr id="336" name="定員管理の状況該当値テキスト"/>
        <xdr:cNvSpPr txBox="1"/>
      </xdr:nvSpPr>
      <xdr:spPr>
        <a:xfrm>
          <a:off x="17106900" y="100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164677</xdr:rowOff>
    </xdr:from>
    <xdr:to>
      <xdr:col>23</xdr:col>
      <xdr:colOff>457200</xdr:colOff>
      <xdr:row>59</xdr:row>
      <xdr:rowOff>94827</xdr:rowOff>
    </xdr:to>
    <xdr:sp macro="" textlink="">
      <xdr:nvSpPr>
        <xdr:cNvPr id="337" name="円/楕円 336"/>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105004</xdr:rowOff>
    </xdr:from>
    <xdr:ext cx="736600" cy="259045"/>
    <xdr:sp macro="" textlink="">
      <xdr:nvSpPr>
        <xdr:cNvPr id="338" name="テキスト ボックス 337"/>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157438</xdr:rowOff>
    </xdr:from>
    <xdr:to>
      <xdr:col>22</xdr:col>
      <xdr:colOff>254000</xdr:colOff>
      <xdr:row>59</xdr:row>
      <xdr:rowOff>87588</xdr:rowOff>
    </xdr:to>
    <xdr:sp macro="" textlink="">
      <xdr:nvSpPr>
        <xdr:cNvPr id="339" name="円/楕円 338"/>
        <xdr:cNvSpPr/>
      </xdr:nvSpPr>
      <xdr:spPr>
        <a:xfrm>
          <a:off x="15240000" y="101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97765</xdr:rowOff>
    </xdr:from>
    <xdr:ext cx="762000" cy="259045"/>
    <xdr:sp macro="" textlink="">
      <xdr:nvSpPr>
        <xdr:cNvPr id="340" name="テキスト ボックス 339"/>
        <xdr:cNvSpPr txBox="1"/>
      </xdr:nvSpPr>
      <xdr:spPr>
        <a:xfrm>
          <a:off x="14909800" y="987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130091</xdr:rowOff>
    </xdr:from>
    <xdr:to>
      <xdr:col>21</xdr:col>
      <xdr:colOff>50800</xdr:colOff>
      <xdr:row>59</xdr:row>
      <xdr:rowOff>60241</xdr:rowOff>
    </xdr:to>
    <xdr:sp macro="" textlink="">
      <xdr:nvSpPr>
        <xdr:cNvPr id="341" name="円/楕円 340"/>
        <xdr:cNvSpPr/>
      </xdr:nvSpPr>
      <xdr:spPr>
        <a:xfrm>
          <a:off x="14351000" y="100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70418</xdr:rowOff>
    </xdr:from>
    <xdr:ext cx="762000" cy="259045"/>
    <xdr:sp macro="" textlink="">
      <xdr:nvSpPr>
        <xdr:cNvPr id="342" name="テキスト ボックス 341"/>
        <xdr:cNvSpPr txBox="1"/>
      </xdr:nvSpPr>
      <xdr:spPr>
        <a:xfrm>
          <a:off x="14020800" y="984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120438</xdr:rowOff>
    </xdr:from>
    <xdr:to>
      <xdr:col>19</xdr:col>
      <xdr:colOff>533400</xdr:colOff>
      <xdr:row>59</xdr:row>
      <xdr:rowOff>50588</xdr:rowOff>
    </xdr:to>
    <xdr:sp macro="" textlink="">
      <xdr:nvSpPr>
        <xdr:cNvPr id="343" name="円/楕円 342"/>
        <xdr:cNvSpPr/>
      </xdr:nvSpPr>
      <xdr:spPr>
        <a:xfrm>
          <a:off x="13462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60765</xdr:rowOff>
    </xdr:from>
    <xdr:ext cx="762000" cy="259045"/>
    <xdr:sp macro="" textlink="">
      <xdr:nvSpPr>
        <xdr:cNvPr id="344" name="テキスト ボックス 343"/>
        <xdr:cNvSpPr txBox="1"/>
      </xdr:nvSpPr>
      <xdr:spPr>
        <a:xfrm>
          <a:off x="13131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元利償還金の額は増加しているものの、後年度の交付税措置割合の大きい地方債を活用していることや、長期保有していた金利の高い地方債の償還が順次終了していることから、実質公債費比率は年々減少してお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7.9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比率は減少しているものの、近年積極的に活用している過疎対策事業債の元金償還が順次始まっていることから、今後も公債費は伸び続ける見込みであり、繰上償還制度を活用する等、計画的な公債費対策を実施しながら、比率の改善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150989</xdr:rowOff>
    </xdr:from>
    <xdr:to>
      <xdr:col>24</xdr:col>
      <xdr:colOff>558800</xdr:colOff>
      <xdr:row>40</xdr:row>
      <xdr:rowOff>46567</xdr:rowOff>
    </xdr:to>
    <xdr:cxnSp macro="">
      <xdr:nvCxnSpPr>
        <xdr:cNvPr id="379" name="直線コネクタ 378"/>
        <xdr:cNvCxnSpPr/>
      </xdr:nvCxnSpPr>
      <xdr:spPr>
        <a:xfrm flipV="1">
          <a:off x="16179800" y="6837539"/>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127000</xdr:rowOff>
    </xdr:to>
    <xdr:cxnSp macro="">
      <xdr:nvCxnSpPr>
        <xdr:cNvPr id="382" name="直線コネクタ 381"/>
        <xdr:cNvCxnSpPr/>
      </xdr:nvCxnSpPr>
      <xdr:spPr>
        <a:xfrm flipV="1">
          <a:off x="15290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4" name="テキスト ボックス 383"/>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103011</xdr:rowOff>
    </xdr:to>
    <xdr:cxnSp macro="">
      <xdr:nvCxnSpPr>
        <xdr:cNvPr id="385" name="直線コネクタ 384"/>
        <xdr:cNvCxnSpPr/>
      </xdr:nvCxnSpPr>
      <xdr:spPr>
        <a:xfrm flipV="1">
          <a:off x="14401800" y="69850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11995</xdr:rowOff>
    </xdr:from>
    <xdr:to>
      <xdr:col>22</xdr:col>
      <xdr:colOff>254000</xdr:colOff>
      <xdr:row>41</xdr:row>
      <xdr:rowOff>113595</xdr:rowOff>
    </xdr:to>
    <xdr:sp macro="" textlink="">
      <xdr:nvSpPr>
        <xdr:cNvPr id="386" name="フローチャート : 判断 385"/>
        <xdr:cNvSpPr/>
      </xdr:nvSpPr>
      <xdr:spPr>
        <a:xfrm>
          <a:off x="15240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98372</xdr:rowOff>
    </xdr:from>
    <xdr:ext cx="762000" cy="259045"/>
    <xdr:sp macro="" textlink="">
      <xdr:nvSpPr>
        <xdr:cNvPr id="387" name="テキスト ボックス 386"/>
        <xdr:cNvSpPr txBox="1"/>
      </xdr:nvSpPr>
      <xdr:spPr>
        <a:xfrm>
          <a:off x="14909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103011</xdr:rowOff>
    </xdr:from>
    <xdr:to>
      <xdr:col>21</xdr:col>
      <xdr:colOff>0</xdr:colOff>
      <xdr:row>42</xdr:row>
      <xdr:rowOff>11995</xdr:rowOff>
    </xdr:to>
    <xdr:cxnSp macro="">
      <xdr:nvCxnSpPr>
        <xdr:cNvPr id="388" name="直線コネクタ 387"/>
        <xdr:cNvCxnSpPr/>
      </xdr:nvCxnSpPr>
      <xdr:spPr>
        <a:xfrm flipV="1">
          <a:off x="13512800" y="713246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119239</xdr:rowOff>
    </xdr:from>
    <xdr:to>
      <xdr:col>21</xdr:col>
      <xdr:colOff>50800</xdr:colOff>
      <xdr:row>42</xdr:row>
      <xdr:rowOff>49389</xdr:rowOff>
    </xdr:to>
    <xdr:sp macro="" textlink="">
      <xdr:nvSpPr>
        <xdr:cNvPr id="389" name="フローチャート : 判断 388"/>
        <xdr:cNvSpPr/>
      </xdr:nvSpPr>
      <xdr:spPr>
        <a:xfrm>
          <a:off x="14351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390" name="テキスト ボックス 389"/>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68439</xdr:rowOff>
    </xdr:from>
    <xdr:to>
      <xdr:col>19</xdr:col>
      <xdr:colOff>533400</xdr:colOff>
      <xdr:row>42</xdr:row>
      <xdr:rowOff>170039</xdr:rowOff>
    </xdr:to>
    <xdr:sp macro="" textlink="">
      <xdr:nvSpPr>
        <xdr:cNvPr id="391" name="フローチャート : 判断 390"/>
        <xdr:cNvSpPr/>
      </xdr:nvSpPr>
      <xdr:spPr>
        <a:xfrm>
          <a:off x="13462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154816</xdr:rowOff>
    </xdr:from>
    <xdr:ext cx="762000" cy="259045"/>
    <xdr:sp macro="" textlink="">
      <xdr:nvSpPr>
        <xdr:cNvPr id="392" name="テキスト ボックス 391"/>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100189</xdr:rowOff>
    </xdr:from>
    <xdr:to>
      <xdr:col>24</xdr:col>
      <xdr:colOff>609600</xdr:colOff>
      <xdr:row>40</xdr:row>
      <xdr:rowOff>30339</xdr:rowOff>
    </xdr:to>
    <xdr:sp macro="" textlink="">
      <xdr:nvSpPr>
        <xdr:cNvPr id="398" name="円/楕円 397"/>
        <xdr:cNvSpPr/>
      </xdr:nvSpPr>
      <xdr:spPr>
        <a:xfrm>
          <a:off x="16967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116716</xdr:rowOff>
    </xdr:from>
    <xdr:ext cx="762000" cy="259045"/>
    <xdr:sp macro="" textlink="">
      <xdr:nvSpPr>
        <xdr:cNvPr id="399" name="公債費負担の状況該当値テキスト"/>
        <xdr:cNvSpPr txBox="1"/>
      </xdr:nvSpPr>
      <xdr:spPr>
        <a:xfrm>
          <a:off x="17106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0" name="円/楕円 399"/>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1" name="テキスト ボックス 400"/>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2" name="円/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3" name="テキスト ボックス 402"/>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52211</xdr:rowOff>
    </xdr:from>
    <xdr:to>
      <xdr:col>21</xdr:col>
      <xdr:colOff>50800</xdr:colOff>
      <xdr:row>41</xdr:row>
      <xdr:rowOff>153811</xdr:rowOff>
    </xdr:to>
    <xdr:sp macro="" textlink="">
      <xdr:nvSpPr>
        <xdr:cNvPr id="404" name="円/楕円 403"/>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163988</xdr:rowOff>
    </xdr:from>
    <xdr:ext cx="762000" cy="259045"/>
    <xdr:sp macro="" textlink="">
      <xdr:nvSpPr>
        <xdr:cNvPr id="405" name="テキスト ボックス 404"/>
        <xdr:cNvSpPr txBox="1"/>
      </xdr:nvSpPr>
      <xdr:spPr>
        <a:xfrm>
          <a:off x="14020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132645</xdr:rowOff>
    </xdr:from>
    <xdr:to>
      <xdr:col>19</xdr:col>
      <xdr:colOff>533400</xdr:colOff>
      <xdr:row>42</xdr:row>
      <xdr:rowOff>62795</xdr:rowOff>
    </xdr:to>
    <xdr:sp macro="" textlink="">
      <xdr:nvSpPr>
        <xdr:cNvPr id="406" name="円/楕円 405"/>
        <xdr:cNvSpPr/>
      </xdr:nvSpPr>
      <xdr:spPr>
        <a:xfrm>
          <a:off x="13462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72972</xdr:rowOff>
    </xdr:from>
    <xdr:ext cx="762000" cy="259045"/>
    <xdr:sp macro="" textlink="">
      <xdr:nvSpPr>
        <xdr:cNvPr id="407" name="テキスト ボックス 406"/>
        <xdr:cNvSpPr txBox="1"/>
      </xdr:nvSpPr>
      <xdr:spPr>
        <a:xfrm>
          <a:off x="13131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比率なしで、</a:t>
          </a:r>
          <a:r>
            <a:rPr kumimoji="1" lang="ja-JP" altLang="ja-JP" sz="1300">
              <a:solidFill>
                <a:schemeClr val="dk1"/>
              </a:solidFill>
              <a:effectLst/>
              <a:latin typeface="+mn-lt"/>
              <a:ea typeface="+mn-ea"/>
              <a:cs typeface="+mn-cs"/>
            </a:rPr>
            <a:t>類似団体平均を大きく下回って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その主な要因としては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財政調整基金や減債基金等への積み立てにより</a:t>
          </a:r>
          <a:r>
            <a:rPr kumimoji="1" lang="ja-JP" altLang="en-US" sz="1300">
              <a:solidFill>
                <a:schemeClr val="dk1"/>
              </a:solidFill>
              <a:effectLst/>
              <a:latin typeface="+mn-lt"/>
              <a:ea typeface="+mn-ea"/>
              <a:cs typeface="+mn-cs"/>
            </a:rPr>
            <a:t>、将来負担を上回る基金残高となっている</a:t>
          </a:r>
          <a:r>
            <a:rPr kumimoji="1" lang="ja-JP" altLang="ja-JP" sz="1300">
              <a:solidFill>
                <a:schemeClr val="dk1"/>
              </a:solidFill>
              <a:effectLst/>
              <a:latin typeface="+mn-lt"/>
              <a:ea typeface="+mn-ea"/>
              <a:cs typeface="+mn-cs"/>
            </a:rPr>
            <a:t>ことが</a:t>
          </a:r>
          <a:r>
            <a:rPr kumimoji="1" lang="ja-JP" altLang="en-US" sz="1300">
              <a:solidFill>
                <a:schemeClr val="dk1"/>
              </a:solidFill>
              <a:effectLst/>
              <a:latin typeface="+mn-lt"/>
              <a:ea typeface="+mn-ea"/>
              <a:cs typeface="+mn-cs"/>
            </a:rPr>
            <a:t>挙げられる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平成２２年度の過疎地域指定に伴い</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過疎対策事業債が発行可能とな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その積極的な活用による事業展開</a:t>
          </a:r>
          <a:r>
            <a:rPr kumimoji="1" lang="ja-JP" altLang="en-US" sz="1300">
              <a:solidFill>
                <a:schemeClr val="dk1"/>
              </a:solidFill>
              <a:effectLst/>
              <a:latin typeface="+mn-lt"/>
              <a:ea typeface="+mn-ea"/>
              <a:cs typeface="+mn-cs"/>
            </a:rPr>
            <a:t>の結果</a:t>
          </a:r>
          <a:r>
            <a:rPr kumimoji="1" lang="ja-JP" altLang="ja-JP" sz="1300">
              <a:solidFill>
                <a:schemeClr val="dk1"/>
              </a:solidFill>
              <a:effectLst/>
              <a:latin typeface="+mn-lt"/>
              <a:ea typeface="+mn-ea"/>
              <a:cs typeface="+mn-cs"/>
            </a:rPr>
            <a:t>公債費が増加しているが</a:t>
          </a:r>
          <a:r>
            <a:rPr kumimoji="1" lang="ja-JP" altLang="en-US" sz="1300">
              <a:solidFill>
                <a:schemeClr val="dk1"/>
              </a:solidFill>
              <a:effectLst/>
              <a:latin typeface="+mn-lt"/>
              <a:ea typeface="+mn-ea"/>
              <a:cs typeface="+mn-cs"/>
            </a:rPr>
            <a:t>、同時に、</a:t>
          </a:r>
          <a:r>
            <a:rPr kumimoji="1" lang="ja-JP" altLang="ja-JP" sz="1300">
              <a:solidFill>
                <a:schemeClr val="dk1"/>
              </a:solidFill>
              <a:effectLst/>
              <a:latin typeface="+mn-lt"/>
              <a:ea typeface="+mn-ea"/>
              <a:cs typeface="+mn-cs"/>
            </a:rPr>
            <a:t>後年度の負担とならないよう減債基金</a:t>
          </a:r>
          <a:r>
            <a:rPr kumimoji="1" lang="ja-JP" altLang="en-US" sz="1300">
              <a:solidFill>
                <a:schemeClr val="dk1"/>
              </a:solidFill>
              <a:effectLst/>
              <a:latin typeface="+mn-lt"/>
              <a:ea typeface="+mn-ea"/>
              <a:cs typeface="+mn-cs"/>
            </a:rPr>
            <a:t>へ</a:t>
          </a:r>
          <a:r>
            <a:rPr kumimoji="1" lang="ja-JP" altLang="ja-JP" sz="1300">
              <a:solidFill>
                <a:schemeClr val="dk1"/>
              </a:solidFill>
              <a:effectLst/>
              <a:latin typeface="+mn-lt"/>
              <a:ea typeface="+mn-ea"/>
              <a:cs typeface="+mn-cs"/>
            </a:rPr>
            <a:t>の積み立てを行って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今後も事業の必要性を</a:t>
          </a:r>
          <a:r>
            <a:rPr kumimoji="1" lang="ja-JP" altLang="en-US" sz="1300">
              <a:solidFill>
                <a:schemeClr val="dk1"/>
              </a:solidFill>
              <a:effectLst/>
              <a:latin typeface="+mn-lt"/>
              <a:ea typeface="+mn-ea"/>
              <a:cs typeface="+mn-cs"/>
            </a:rPr>
            <a:t>よく</a:t>
          </a:r>
          <a:r>
            <a:rPr kumimoji="1" lang="ja-JP" altLang="ja-JP" sz="1300">
              <a:solidFill>
                <a:schemeClr val="dk1"/>
              </a:solidFill>
              <a:effectLst/>
              <a:latin typeface="+mn-lt"/>
              <a:ea typeface="+mn-ea"/>
              <a:cs typeface="+mn-cs"/>
            </a:rPr>
            <a:t>分析したうえで</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全体的な地方債の発行をコントロールすることで財政の健全化に努めていく。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3"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4" name="フローチャート : 判断 443"/>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153731</xdr:rowOff>
    </xdr:from>
    <xdr:to>
      <xdr:col>22</xdr:col>
      <xdr:colOff>254000</xdr:colOff>
      <xdr:row>16</xdr:row>
      <xdr:rowOff>83881</xdr:rowOff>
    </xdr:to>
    <xdr:sp macro="" textlink="">
      <xdr:nvSpPr>
        <xdr:cNvPr id="447" name="フローチャート : 判断 446"/>
        <xdr:cNvSpPr/>
      </xdr:nvSpPr>
      <xdr:spPr>
        <a:xfrm>
          <a:off x="15240000" y="272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94058</xdr:rowOff>
    </xdr:from>
    <xdr:ext cx="762000" cy="259045"/>
    <xdr:sp macro="" textlink="">
      <xdr:nvSpPr>
        <xdr:cNvPr id="448" name="テキスト ボックス 447"/>
        <xdr:cNvSpPr txBox="1"/>
      </xdr:nvSpPr>
      <xdr:spPr>
        <a:xfrm>
          <a:off x="14909800" y="249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28242</xdr:rowOff>
    </xdr:from>
    <xdr:to>
      <xdr:col>21</xdr:col>
      <xdr:colOff>50800</xdr:colOff>
      <xdr:row>16</xdr:row>
      <xdr:rowOff>129842</xdr:rowOff>
    </xdr:to>
    <xdr:sp macro="" textlink="">
      <xdr:nvSpPr>
        <xdr:cNvPr id="449" name="フローチャート : 判断 448"/>
        <xdr:cNvSpPr/>
      </xdr:nvSpPr>
      <xdr:spPr>
        <a:xfrm>
          <a:off x="14351000" y="277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140019</xdr:rowOff>
    </xdr:from>
    <xdr:ext cx="762000" cy="259045"/>
    <xdr:sp macro="" textlink="">
      <xdr:nvSpPr>
        <xdr:cNvPr id="450" name="テキスト ボックス 449"/>
        <xdr:cNvSpPr txBox="1"/>
      </xdr:nvSpPr>
      <xdr:spPr>
        <a:xfrm>
          <a:off x="14020800" y="254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85695</xdr:rowOff>
    </xdr:from>
    <xdr:to>
      <xdr:col>19</xdr:col>
      <xdr:colOff>533400</xdr:colOff>
      <xdr:row>17</xdr:row>
      <xdr:rowOff>15845</xdr:rowOff>
    </xdr:to>
    <xdr:sp macro="" textlink="">
      <xdr:nvSpPr>
        <xdr:cNvPr id="451" name="フローチャート : 判断 450"/>
        <xdr:cNvSpPr/>
      </xdr:nvSpPr>
      <xdr:spPr>
        <a:xfrm>
          <a:off x="13462000" y="28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622</xdr:rowOff>
    </xdr:from>
    <xdr:ext cx="762000" cy="259045"/>
    <xdr:sp macro="" textlink="">
      <xdr:nvSpPr>
        <xdr:cNvPr id="452" name="テキスト ボックス 451"/>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8" name="円/楕円 457"/>
        <xdr:cNvSpPr/>
      </xdr:nvSpPr>
      <xdr:spPr>
        <a:xfrm>
          <a:off x="13462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9" name="テキスト ボックス 45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14,637
14,377
90.62
9,684,302
9,250,536
386,723
4,675,000
8,803,219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職員手当の見直し等を行うことで人件費の抑制に努めたことと、団塊の世代の大量退職により職員の平均年齢が下がり、</a:t>
          </a:r>
          <a:r>
            <a:rPr kumimoji="1" lang="en-US" altLang="ja-JP" sz="1300">
              <a:latin typeface="ＭＳ Ｐゴシック"/>
            </a:rPr>
            <a:t>1</a:t>
          </a:r>
          <a:r>
            <a:rPr kumimoji="1" lang="ja-JP" altLang="en-US" sz="1300">
              <a:latin typeface="ＭＳ Ｐゴシック"/>
            </a:rPr>
            <a:t>人当たりの給与費が減少した結果、類似団体や岡山県の平均と比較して経常収支比率に占める人件費の割合はかなり低くなっている。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69850</xdr:rowOff>
    </xdr:from>
    <xdr:to>
      <xdr:col>7</xdr:col>
      <xdr:colOff>15875</xdr:colOff>
      <xdr:row>33</xdr:row>
      <xdr:rowOff>85090</xdr:rowOff>
    </xdr:to>
    <xdr:cxnSp macro="">
      <xdr:nvCxnSpPr>
        <xdr:cNvPr id="66" name="直線コネクタ 65"/>
        <xdr:cNvCxnSpPr/>
      </xdr:nvCxnSpPr>
      <xdr:spPr>
        <a:xfrm>
          <a:off x="3987800" y="5727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69850</xdr:rowOff>
    </xdr:from>
    <xdr:to>
      <xdr:col>5</xdr:col>
      <xdr:colOff>549275</xdr:colOff>
      <xdr:row>33</xdr:row>
      <xdr:rowOff>77470</xdr:rowOff>
    </xdr:to>
    <xdr:cxnSp macro="">
      <xdr:nvCxnSpPr>
        <xdr:cNvPr id="69" name="直線コネクタ 68"/>
        <xdr:cNvCxnSpPr/>
      </xdr:nvCxnSpPr>
      <xdr:spPr>
        <a:xfrm flipV="1">
          <a:off x="3098800" y="572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46990</xdr:rowOff>
    </xdr:from>
    <xdr:to>
      <xdr:col>4</xdr:col>
      <xdr:colOff>346075</xdr:colOff>
      <xdr:row>33</xdr:row>
      <xdr:rowOff>77470</xdr:rowOff>
    </xdr:to>
    <xdr:cxnSp macro="">
      <xdr:nvCxnSpPr>
        <xdr:cNvPr id="72" name="直線コネクタ 71"/>
        <xdr:cNvCxnSpPr/>
      </xdr:nvCxnSpPr>
      <xdr:spPr>
        <a:xfrm>
          <a:off x="2209800" y="570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39370</xdr:rowOff>
    </xdr:from>
    <xdr:to>
      <xdr:col>3</xdr:col>
      <xdr:colOff>142875</xdr:colOff>
      <xdr:row>33</xdr:row>
      <xdr:rowOff>46990</xdr:rowOff>
    </xdr:to>
    <xdr:cxnSp macro="">
      <xdr:nvCxnSpPr>
        <xdr:cNvPr id="75" name="直線コネクタ 74"/>
        <xdr:cNvCxnSpPr/>
      </xdr:nvCxnSpPr>
      <xdr:spPr>
        <a:xfrm>
          <a:off x="1320800" y="569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78" name="フローチャート :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34290</xdr:rowOff>
    </xdr:from>
    <xdr:to>
      <xdr:col>7</xdr:col>
      <xdr:colOff>66675</xdr:colOff>
      <xdr:row>33</xdr:row>
      <xdr:rowOff>135890</xdr:rowOff>
    </xdr:to>
    <xdr:sp macro="" textlink="">
      <xdr:nvSpPr>
        <xdr:cNvPr id="85" name="円/楕円 84"/>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114317</xdr:rowOff>
    </xdr:from>
    <xdr:ext cx="762000" cy="259045"/>
    <xdr:sp macro="" textlink="">
      <xdr:nvSpPr>
        <xdr:cNvPr id="86" name="人件費該当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19050</xdr:rowOff>
    </xdr:from>
    <xdr:to>
      <xdr:col>5</xdr:col>
      <xdr:colOff>600075</xdr:colOff>
      <xdr:row>33</xdr:row>
      <xdr:rowOff>120650</xdr:rowOff>
    </xdr:to>
    <xdr:sp macro="" textlink="">
      <xdr:nvSpPr>
        <xdr:cNvPr id="87" name="円/楕円 86"/>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130827</xdr:rowOff>
    </xdr:from>
    <xdr:ext cx="736600" cy="259045"/>
    <xdr:sp macro="" textlink="">
      <xdr:nvSpPr>
        <xdr:cNvPr id="88" name="テキスト ボックス 87"/>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26670</xdr:rowOff>
    </xdr:from>
    <xdr:to>
      <xdr:col>4</xdr:col>
      <xdr:colOff>396875</xdr:colOff>
      <xdr:row>33</xdr:row>
      <xdr:rowOff>128270</xdr:rowOff>
    </xdr:to>
    <xdr:sp macro="" textlink="">
      <xdr:nvSpPr>
        <xdr:cNvPr id="89" name="円/楕円 88"/>
        <xdr:cNvSpPr/>
      </xdr:nvSpPr>
      <xdr:spPr>
        <a:xfrm>
          <a:off x="3048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138447</xdr:rowOff>
    </xdr:from>
    <xdr:ext cx="762000" cy="259045"/>
    <xdr:sp macro="" textlink="">
      <xdr:nvSpPr>
        <xdr:cNvPr id="90" name="テキスト ボックス 89"/>
        <xdr:cNvSpPr txBox="1"/>
      </xdr:nvSpPr>
      <xdr:spPr>
        <a:xfrm>
          <a:off x="2717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167640</xdr:rowOff>
    </xdr:from>
    <xdr:to>
      <xdr:col>3</xdr:col>
      <xdr:colOff>193675</xdr:colOff>
      <xdr:row>33</xdr:row>
      <xdr:rowOff>97790</xdr:rowOff>
    </xdr:to>
    <xdr:sp macro="" textlink="">
      <xdr:nvSpPr>
        <xdr:cNvPr id="91" name="円/楕円 90"/>
        <xdr:cNvSpPr/>
      </xdr:nvSpPr>
      <xdr:spPr>
        <a:xfrm>
          <a:off x="2159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107967</xdr:rowOff>
    </xdr:from>
    <xdr:ext cx="762000" cy="259045"/>
    <xdr:sp macro="" textlink="">
      <xdr:nvSpPr>
        <xdr:cNvPr id="92" name="テキスト ボックス 91"/>
        <xdr:cNvSpPr txBox="1"/>
      </xdr:nvSpPr>
      <xdr:spPr>
        <a:xfrm>
          <a:off x="1828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160020</xdr:rowOff>
    </xdr:from>
    <xdr:to>
      <xdr:col>1</xdr:col>
      <xdr:colOff>676275</xdr:colOff>
      <xdr:row>33</xdr:row>
      <xdr:rowOff>90170</xdr:rowOff>
    </xdr:to>
    <xdr:sp macro="" textlink="">
      <xdr:nvSpPr>
        <xdr:cNvPr id="93" name="円/楕円 92"/>
        <xdr:cNvSpPr/>
      </xdr:nvSpPr>
      <xdr:spPr>
        <a:xfrm>
          <a:off x="1270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100347</xdr:rowOff>
    </xdr:from>
    <xdr:ext cx="762000" cy="259045"/>
    <xdr:sp macro="" textlink="">
      <xdr:nvSpPr>
        <xdr:cNvPr id="94" name="テキスト ボックス 93"/>
        <xdr:cNvSpPr txBox="1"/>
      </xdr:nvSpPr>
      <xdr:spPr>
        <a:xfrm>
          <a:off x="939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正職員の採用を抑制し嘱託・臨時職員を積極的に活用しているため、類似団体と比べて人件費の比率が低い一方で、物件費の比率はやや高めとなっている。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39370</xdr:rowOff>
    </xdr:to>
    <xdr:cxnSp macro="">
      <xdr:nvCxnSpPr>
        <xdr:cNvPr id="127" name="直線コネクタ 126"/>
        <xdr:cNvCxnSpPr/>
      </xdr:nvCxnSpPr>
      <xdr:spPr>
        <a:xfrm>
          <a:off x="15671800" y="2923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8890</xdr:rowOff>
    </xdr:to>
    <xdr:cxnSp macro="">
      <xdr:nvCxnSpPr>
        <xdr:cNvPr id="130" name="直線コネクタ 129"/>
        <xdr:cNvCxnSpPr/>
      </xdr:nvCxnSpPr>
      <xdr:spPr>
        <a:xfrm>
          <a:off x="14782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16</xdr:row>
      <xdr:rowOff>165100</xdr:rowOff>
    </xdr:to>
    <xdr:cxnSp macro="">
      <xdr:nvCxnSpPr>
        <xdr:cNvPr id="133" name="直線コネクタ 132"/>
        <xdr:cNvCxnSpPr/>
      </xdr:nvCxnSpPr>
      <xdr:spPr>
        <a:xfrm flipV="1">
          <a:off x="13893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5" name="テキスト ボックス 13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39370</xdr:rowOff>
    </xdr:to>
    <xdr:cxnSp macro="">
      <xdr:nvCxnSpPr>
        <xdr:cNvPr id="136" name="直線コネクタ 135"/>
        <xdr:cNvCxnSpPr/>
      </xdr:nvCxnSpPr>
      <xdr:spPr>
        <a:xfrm flipV="1">
          <a:off x="13004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7" name="フローチャート :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8" name="テキスト ボックス 137"/>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9" name="フローチャート : 判断 138"/>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40" name="テキスト ボックス 139"/>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46" name="円/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132097</xdr:rowOff>
    </xdr:from>
    <xdr:ext cx="762000" cy="259045"/>
    <xdr:sp macro="" textlink="">
      <xdr:nvSpPr>
        <xdr:cNvPr id="147"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8" name="円/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50" name="円/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51" name="テキスト ボックス 150"/>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4" name="円/楕円 153"/>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74947</xdr:rowOff>
    </xdr:from>
    <xdr:ext cx="762000" cy="259045"/>
    <xdr:sp macro="" textlink="">
      <xdr:nvSpPr>
        <xdr:cNvPr id="155" name="テキスト ボックス 154"/>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扶助費は臨時福祉給付金が大幅に増（</a:t>
          </a:r>
          <a:r>
            <a:rPr kumimoji="1" lang="en-US" altLang="ja-JP" sz="1300">
              <a:latin typeface="ＭＳ Ｐゴシック"/>
            </a:rPr>
            <a:t>+53,538</a:t>
          </a:r>
          <a:r>
            <a:rPr kumimoji="1" lang="ja-JP" altLang="en-US" sz="1300">
              <a:latin typeface="ＭＳ Ｐゴシック"/>
            </a:rPr>
            <a:t>千円）となったほか、障害者、障害児の福祉サービス費が年々増加していることに加え、保育士の給与（嘱託給）の増等による保育園関係経費増（</a:t>
          </a:r>
          <a:r>
            <a:rPr kumimoji="1" lang="en-US" altLang="ja-JP" sz="1300">
              <a:latin typeface="ＭＳ Ｐゴシック"/>
            </a:rPr>
            <a:t>+36,985</a:t>
          </a:r>
          <a:r>
            <a:rPr kumimoji="1" lang="ja-JP" altLang="en-US" sz="1300">
              <a:latin typeface="ＭＳ Ｐゴシック"/>
            </a:rPr>
            <a:t>千円）などにより、前年度から</a:t>
          </a:r>
          <a:r>
            <a:rPr kumimoji="1" lang="en-US" altLang="ja-JP" sz="1300">
              <a:latin typeface="ＭＳ Ｐゴシック"/>
            </a:rPr>
            <a:t>0.8</a:t>
          </a:r>
          <a:r>
            <a:rPr kumimoji="1" lang="ja-JP" altLang="en-US" sz="1300">
              <a:latin typeface="ＭＳ Ｐゴシック"/>
            </a:rPr>
            <a:t>ポイント増となっている。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45357</xdr:rowOff>
    </xdr:to>
    <xdr:cxnSp macro="">
      <xdr:nvCxnSpPr>
        <xdr:cNvPr id="190" name="直線コネクタ 189"/>
        <xdr:cNvCxnSpPr/>
      </xdr:nvCxnSpPr>
      <xdr:spPr>
        <a:xfrm>
          <a:off x="3987800" y="9515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151493</xdr:rowOff>
    </xdr:to>
    <xdr:cxnSp macro="">
      <xdr:nvCxnSpPr>
        <xdr:cNvPr id="193" name="直線コネクタ 192"/>
        <xdr:cNvCxnSpPr/>
      </xdr:nvCxnSpPr>
      <xdr:spPr>
        <a:xfrm flipV="1">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151493</xdr:rowOff>
    </xdr:to>
    <xdr:cxnSp macro="">
      <xdr:nvCxnSpPr>
        <xdr:cNvPr id="196" name="直線コネクタ 195"/>
        <xdr:cNvCxnSpPr/>
      </xdr:nvCxnSpPr>
      <xdr:spPr>
        <a:xfrm>
          <a:off x="2209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86178</xdr:rowOff>
    </xdr:to>
    <xdr:cxnSp macro="">
      <xdr:nvCxnSpPr>
        <xdr:cNvPr id="199" name="直線コネクタ 198"/>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0" name="フローチャート : 判断 199"/>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01" name="テキスト ボックス 200"/>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10"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13" name="円/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4" name="テキスト ボックス 21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16" name="テキスト ボックス 215"/>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8.6</a:t>
          </a:r>
          <a:r>
            <a:rPr kumimoji="1" lang="ja-JP" altLang="en-US" sz="1300">
              <a:latin typeface="ＭＳ Ｐゴシック"/>
            </a:rPr>
            <a:t>ポイント高い</a:t>
          </a:r>
          <a:r>
            <a:rPr kumimoji="1" lang="en-US" altLang="ja-JP" sz="1300">
              <a:latin typeface="ＭＳ Ｐゴシック"/>
            </a:rPr>
            <a:t>23.6</a:t>
          </a:r>
          <a:r>
            <a:rPr kumimoji="1" lang="ja-JP" altLang="en-US" sz="1300">
              <a:latin typeface="ＭＳ Ｐゴシック"/>
            </a:rPr>
            <a:t>％となっているが、要因は非法適公営企業への繰出金が多額に上ることによる。</a:t>
          </a:r>
          <a:endParaRPr kumimoji="1" lang="en-US" altLang="ja-JP" sz="1300">
            <a:latin typeface="ＭＳ Ｐゴシック"/>
          </a:endParaRPr>
        </a:p>
        <a:p>
          <a:r>
            <a:rPr kumimoji="1" lang="ja-JP" altLang="en-US" sz="1300">
              <a:latin typeface="ＭＳ Ｐゴシック"/>
            </a:rPr>
            <a:t>　特に、矢掛町は下水道の整備を推進する中で、多額の設備投資を行っており、そのために発行した地方債の償還のための繰出金の支出が大きく数字を押し上げている。</a:t>
          </a:r>
          <a:endParaRPr kumimoji="1" lang="en-US" altLang="ja-JP" sz="1300">
            <a:latin typeface="ＭＳ Ｐゴシック"/>
          </a:endParaRPr>
        </a:p>
        <a:p>
          <a:r>
            <a:rPr kumimoji="1" lang="ja-JP" altLang="en-US" sz="1300">
              <a:latin typeface="ＭＳ Ｐゴシック"/>
            </a:rPr>
            <a:t>　繰出金については今後も当分の間は高い状態で推移することが見込まれるが、使用料とのバランスも考慮しながら、基準に則った繰出金の執行に努めていく。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74422</xdr:rowOff>
    </xdr:from>
    <xdr:to>
      <xdr:col>24</xdr:col>
      <xdr:colOff>31750</xdr:colOff>
      <xdr:row>59</xdr:row>
      <xdr:rowOff>120142</xdr:rowOff>
    </xdr:to>
    <xdr:cxnSp macro="">
      <xdr:nvCxnSpPr>
        <xdr:cNvPr id="248" name="直線コネクタ 247"/>
        <xdr:cNvCxnSpPr/>
      </xdr:nvCxnSpPr>
      <xdr:spPr>
        <a:xfrm>
          <a:off x="15671800" y="101899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74422</xdr:rowOff>
    </xdr:from>
    <xdr:to>
      <xdr:col>22</xdr:col>
      <xdr:colOff>565150</xdr:colOff>
      <xdr:row>59</xdr:row>
      <xdr:rowOff>83566</xdr:rowOff>
    </xdr:to>
    <xdr:cxnSp macro="">
      <xdr:nvCxnSpPr>
        <xdr:cNvPr id="251" name="直線コネクタ 250"/>
        <xdr:cNvCxnSpPr/>
      </xdr:nvCxnSpPr>
      <xdr:spPr>
        <a:xfrm flipV="1">
          <a:off x="14782800" y="101899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37846</xdr:rowOff>
    </xdr:from>
    <xdr:to>
      <xdr:col>21</xdr:col>
      <xdr:colOff>361950</xdr:colOff>
      <xdr:row>59</xdr:row>
      <xdr:rowOff>83566</xdr:rowOff>
    </xdr:to>
    <xdr:cxnSp macro="">
      <xdr:nvCxnSpPr>
        <xdr:cNvPr id="254" name="直線コネクタ 253"/>
        <xdr:cNvCxnSpPr/>
      </xdr:nvCxnSpPr>
      <xdr:spPr>
        <a:xfrm>
          <a:off x="13893800" y="101533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28194</xdr:rowOff>
    </xdr:from>
    <xdr:to>
      <xdr:col>21</xdr:col>
      <xdr:colOff>412750</xdr:colOff>
      <xdr:row>57</xdr:row>
      <xdr:rowOff>129794</xdr:rowOff>
    </xdr:to>
    <xdr:sp macro="" textlink="">
      <xdr:nvSpPr>
        <xdr:cNvPr id="255" name="フローチャート : 判断 254"/>
        <xdr:cNvSpPr/>
      </xdr:nvSpPr>
      <xdr:spPr>
        <a:xfrm>
          <a:off x="14732000" y="980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139971</xdr:rowOff>
    </xdr:from>
    <xdr:ext cx="762000" cy="259045"/>
    <xdr:sp macro="" textlink="">
      <xdr:nvSpPr>
        <xdr:cNvPr id="256" name="テキスト ボックス 255"/>
        <xdr:cNvSpPr txBox="1"/>
      </xdr:nvSpPr>
      <xdr:spPr>
        <a:xfrm>
          <a:off x="14401800" y="956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19558</xdr:rowOff>
    </xdr:from>
    <xdr:to>
      <xdr:col>20</xdr:col>
      <xdr:colOff>158750</xdr:colOff>
      <xdr:row>59</xdr:row>
      <xdr:rowOff>37846</xdr:rowOff>
    </xdr:to>
    <xdr:cxnSp macro="">
      <xdr:nvCxnSpPr>
        <xdr:cNvPr id="257" name="直線コネクタ 256"/>
        <xdr:cNvCxnSpPr/>
      </xdr:nvCxnSpPr>
      <xdr:spPr>
        <a:xfrm>
          <a:off x="13004800" y="101351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14478</xdr:rowOff>
    </xdr:from>
    <xdr:to>
      <xdr:col>20</xdr:col>
      <xdr:colOff>209550</xdr:colOff>
      <xdr:row>57</xdr:row>
      <xdr:rowOff>116078</xdr:rowOff>
    </xdr:to>
    <xdr:sp macro="" textlink="">
      <xdr:nvSpPr>
        <xdr:cNvPr id="258" name="フローチャート : 判断 257"/>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126255</xdr:rowOff>
    </xdr:from>
    <xdr:ext cx="762000" cy="259045"/>
    <xdr:sp macro="" textlink="">
      <xdr:nvSpPr>
        <xdr:cNvPr id="259" name="テキスト ボックス 258"/>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60" name="フローチャート : 判断 259"/>
        <xdr:cNvSpPr/>
      </xdr:nvSpPr>
      <xdr:spPr>
        <a:xfrm>
          <a:off x="12954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121683</xdr:rowOff>
    </xdr:from>
    <xdr:ext cx="762000" cy="259045"/>
    <xdr:sp macro="" textlink="">
      <xdr:nvSpPr>
        <xdr:cNvPr id="261" name="テキスト ボックス 260"/>
        <xdr:cNvSpPr txBox="1"/>
      </xdr:nvSpPr>
      <xdr:spPr>
        <a:xfrm>
          <a:off x="12623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69342</xdr:rowOff>
    </xdr:from>
    <xdr:to>
      <xdr:col>24</xdr:col>
      <xdr:colOff>82550</xdr:colOff>
      <xdr:row>59</xdr:row>
      <xdr:rowOff>170942</xdr:rowOff>
    </xdr:to>
    <xdr:sp macro="" textlink="">
      <xdr:nvSpPr>
        <xdr:cNvPr id="267" name="円/楕円 266"/>
        <xdr:cNvSpPr/>
      </xdr:nvSpPr>
      <xdr:spPr>
        <a:xfrm>
          <a:off x="164592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41419</xdr:rowOff>
    </xdr:from>
    <xdr:ext cx="762000" cy="259045"/>
    <xdr:sp macro="" textlink="">
      <xdr:nvSpPr>
        <xdr:cNvPr id="268" name="その他該当値テキスト"/>
        <xdr:cNvSpPr txBox="1"/>
      </xdr:nvSpPr>
      <xdr:spPr>
        <a:xfrm>
          <a:off x="165989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23622</xdr:rowOff>
    </xdr:from>
    <xdr:to>
      <xdr:col>22</xdr:col>
      <xdr:colOff>615950</xdr:colOff>
      <xdr:row>59</xdr:row>
      <xdr:rowOff>125222</xdr:rowOff>
    </xdr:to>
    <xdr:sp macro="" textlink="">
      <xdr:nvSpPr>
        <xdr:cNvPr id="269" name="円/楕円 268"/>
        <xdr:cNvSpPr/>
      </xdr:nvSpPr>
      <xdr:spPr>
        <a:xfrm>
          <a:off x="15621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109999</xdr:rowOff>
    </xdr:from>
    <xdr:ext cx="736600" cy="259045"/>
    <xdr:sp macro="" textlink="">
      <xdr:nvSpPr>
        <xdr:cNvPr id="270" name="テキスト ボックス 269"/>
        <xdr:cNvSpPr txBox="1"/>
      </xdr:nvSpPr>
      <xdr:spPr>
        <a:xfrm>
          <a:off x="15290800" y="1022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32766</xdr:rowOff>
    </xdr:from>
    <xdr:to>
      <xdr:col>21</xdr:col>
      <xdr:colOff>412750</xdr:colOff>
      <xdr:row>59</xdr:row>
      <xdr:rowOff>134366</xdr:rowOff>
    </xdr:to>
    <xdr:sp macro="" textlink="">
      <xdr:nvSpPr>
        <xdr:cNvPr id="271" name="円/楕円 270"/>
        <xdr:cNvSpPr/>
      </xdr:nvSpPr>
      <xdr:spPr>
        <a:xfrm>
          <a:off x="147320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119143</xdr:rowOff>
    </xdr:from>
    <xdr:ext cx="762000" cy="259045"/>
    <xdr:sp macro="" textlink="">
      <xdr:nvSpPr>
        <xdr:cNvPr id="272" name="テキスト ボックス 271"/>
        <xdr:cNvSpPr txBox="1"/>
      </xdr:nvSpPr>
      <xdr:spPr>
        <a:xfrm>
          <a:off x="14401800" y="1023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158496</xdr:rowOff>
    </xdr:from>
    <xdr:to>
      <xdr:col>20</xdr:col>
      <xdr:colOff>209550</xdr:colOff>
      <xdr:row>59</xdr:row>
      <xdr:rowOff>88646</xdr:rowOff>
    </xdr:to>
    <xdr:sp macro="" textlink="">
      <xdr:nvSpPr>
        <xdr:cNvPr id="273" name="円/楕円 272"/>
        <xdr:cNvSpPr/>
      </xdr:nvSpPr>
      <xdr:spPr>
        <a:xfrm>
          <a:off x="13843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73423</xdr:rowOff>
    </xdr:from>
    <xdr:ext cx="762000" cy="259045"/>
    <xdr:sp macro="" textlink="">
      <xdr:nvSpPr>
        <xdr:cNvPr id="274" name="テキスト ボックス 273"/>
        <xdr:cNvSpPr txBox="1"/>
      </xdr:nvSpPr>
      <xdr:spPr>
        <a:xfrm>
          <a:off x="13512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140208</xdr:rowOff>
    </xdr:from>
    <xdr:to>
      <xdr:col>19</xdr:col>
      <xdr:colOff>6350</xdr:colOff>
      <xdr:row>59</xdr:row>
      <xdr:rowOff>70358</xdr:rowOff>
    </xdr:to>
    <xdr:sp macro="" textlink="">
      <xdr:nvSpPr>
        <xdr:cNvPr id="275" name="円/楕円 274"/>
        <xdr:cNvSpPr/>
      </xdr:nvSpPr>
      <xdr:spPr>
        <a:xfrm>
          <a:off x="12954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55135</xdr:rowOff>
    </xdr:from>
    <xdr:ext cx="762000" cy="259045"/>
    <xdr:sp macro="" textlink="">
      <xdr:nvSpPr>
        <xdr:cNvPr id="276" name="テキスト ボックス 275"/>
        <xdr:cNvSpPr txBox="1"/>
      </xdr:nvSpPr>
      <xdr:spPr>
        <a:xfrm>
          <a:off x="12623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への負担金や公営企業に対する繰出金が多額なことから、類似団体に比べて比率が高い状態で推移しているが、さらに近年は定住施策、少子化対策として各種補助制度にも力を入れていることから、今後も支出の増加が見込まれる。</a:t>
          </a:r>
          <a:endParaRPr kumimoji="1" lang="en-US" altLang="ja-JP" sz="1300">
            <a:latin typeface="ＭＳ Ｐゴシック"/>
          </a:endParaRPr>
        </a:p>
        <a:p>
          <a:r>
            <a:rPr kumimoji="1" lang="ja-JP" altLang="en-US" sz="1300">
              <a:latin typeface="ＭＳ Ｐゴシック"/>
            </a:rPr>
            <a:t>　今後も賑わい創出のため積極的な施策を展開する中で支出の増が見込まれるが、費用対効果を見極め、適切・効果的に補助事業を執行していく必要がある。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88138</xdr:rowOff>
    </xdr:to>
    <xdr:cxnSp macro="">
      <xdr:nvCxnSpPr>
        <xdr:cNvPr id="306" name="直線コネクタ 305"/>
        <xdr:cNvCxnSpPr/>
      </xdr:nvCxnSpPr>
      <xdr:spPr>
        <a:xfrm flipV="1">
          <a:off x="15671800" y="6422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88138</xdr:rowOff>
    </xdr:to>
    <xdr:cxnSp macro="">
      <xdr:nvCxnSpPr>
        <xdr:cNvPr id="309" name="直線コネクタ 308"/>
        <xdr:cNvCxnSpPr/>
      </xdr:nvCxnSpPr>
      <xdr:spPr>
        <a:xfrm>
          <a:off x="14782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170434</xdr:rowOff>
    </xdr:to>
    <xdr:cxnSp macro="">
      <xdr:nvCxnSpPr>
        <xdr:cNvPr id="312" name="直線コネクタ 311"/>
        <xdr:cNvCxnSpPr/>
      </xdr:nvCxnSpPr>
      <xdr:spPr>
        <a:xfrm flipV="1">
          <a:off x="13893800" y="6427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28194</xdr:rowOff>
    </xdr:from>
    <xdr:to>
      <xdr:col>21</xdr:col>
      <xdr:colOff>412750</xdr:colOff>
      <xdr:row>37</xdr:row>
      <xdr:rowOff>129794</xdr:rowOff>
    </xdr:to>
    <xdr:sp macro="" textlink="">
      <xdr:nvSpPr>
        <xdr:cNvPr id="313" name="フローチャート : 判断 312"/>
        <xdr:cNvSpPr/>
      </xdr:nvSpPr>
      <xdr:spPr>
        <a:xfrm>
          <a:off x="14732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139971</xdr:rowOff>
    </xdr:from>
    <xdr:ext cx="762000" cy="259045"/>
    <xdr:sp macro="" textlink="">
      <xdr:nvSpPr>
        <xdr:cNvPr id="314" name="テキスト ボックス 313"/>
        <xdr:cNvSpPr txBox="1"/>
      </xdr:nvSpPr>
      <xdr:spPr>
        <a:xfrm>
          <a:off x="14401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38</xdr:row>
      <xdr:rowOff>30988</xdr:rowOff>
    </xdr:to>
    <xdr:cxnSp macro="">
      <xdr:nvCxnSpPr>
        <xdr:cNvPr id="315" name="直線コネクタ 314"/>
        <xdr:cNvCxnSpPr/>
      </xdr:nvCxnSpPr>
      <xdr:spPr>
        <a:xfrm flipV="1">
          <a:off x="13004800" y="65140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32766</xdr:rowOff>
    </xdr:from>
    <xdr:to>
      <xdr:col>20</xdr:col>
      <xdr:colOff>209550</xdr:colOff>
      <xdr:row>37</xdr:row>
      <xdr:rowOff>134366</xdr:rowOff>
    </xdr:to>
    <xdr:sp macro="" textlink="">
      <xdr:nvSpPr>
        <xdr:cNvPr id="316" name="フローチャート : 判断 315"/>
        <xdr:cNvSpPr/>
      </xdr:nvSpPr>
      <xdr:spPr>
        <a:xfrm>
          <a:off x="13843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144543</xdr:rowOff>
    </xdr:from>
    <xdr:ext cx="762000" cy="259045"/>
    <xdr:sp macro="" textlink="">
      <xdr:nvSpPr>
        <xdr:cNvPr id="317" name="テキスト ボックス 316"/>
        <xdr:cNvSpPr txBox="1"/>
      </xdr:nvSpPr>
      <xdr:spPr>
        <a:xfrm>
          <a:off x="13512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23622</xdr:rowOff>
    </xdr:from>
    <xdr:to>
      <xdr:col>19</xdr:col>
      <xdr:colOff>6350</xdr:colOff>
      <xdr:row>37</xdr:row>
      <xdr:rowOff>125222</xdr:rowOff>
    </xdr:to>
    <xdr:sp macro="" textlink="">
      <xdr:nvSpPr>
        <xdr:cNvPr id="318" name="フローチャート : 判断 317"/>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135399</xdr:rowOff>
    </xdr:from>
    <xdr:ext cx="762000" cy="259045"/>
    <xdr:sp macro="" textlink="">
      <xdr:nvSpPr>
        <xdr:cNvPr id="319" name="テキスト ボックス 318"/>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5" name="円/楕円 324"/>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6"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37338</xdr:rowOff>
    </xdr:from>
    <xdr:to>
      <xdr:col>22</xdr:col>
      <xdr:colOff>615950</xdr:colOff>
      <xdr:row>37</xdr:row>
      <xdr:rowOff>138938</xdr:rowOff>
    </xdr:to>
    <xdr:sp macro="" textlink="">
      <xdr:nvSpPr>
        <xdr:cNvPr id="327" name="円/楕円 326"/>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123715</xdr:rowOff>
    </xdr:from>
    <xdr:ext cx="736600" cy="259045"/>
    <xdr:sp macro="" textlink="">
      <xdr:nvSpPr>
        <xdr:cNvPr id="328" name="テキスト ボックス 327"/>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9" name="円/楕円 328"/>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0" name="テキスト ボックス 329"/>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119634</xdr:rowOff>
    </xdr:from>
    <xdr:to>
      <xdr:col>20</xdr:col>
      <xdr:colOff>209550</xdr:colOff>
      <xdr:row>38</xdr:row>
      <xdr:rowOff>49785</xdr:rowOff>
    </xdr:to>
    <xdr:sp macro="" textlink="">
      <xdr:nvSpPr>
        <xdr:cNvPr id="331" name="円/楕円 330"/>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34561</xdr:rowOff>
    </xdr:from>
    <xdr:ext cx="762000" cy="259045"/>
    <xdr:sp macro="" textlink="">
      <xdr:nvSpPr>
        <xdr:cNvPr id="332" name="テキスト ボックス 331"/>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33" name="円/楕円 332"/>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4" name="テキスト ボックス 333"/>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公債費については、近年の発行額の増に伴い、償還元金は増えているものの、低金利の影響から利払いが抑えれており、経常収支比率に占める公債費の割合は前年度から</a:t>
          </a:r>
          <a:r>
            <a:rPr kumimoji="1" lang="en-US" altLang="ja-JP" sz="1300">
              <a:latin typeface="ＭＳ Ｐゴシック"/>
            </a:rPr>
            <a:t>0.5</a:t>
          </a:r>
          <a:r>
            <a:rPr kumimoji="1" lang="ja-JP" altLang="en-US" sz="1300">
              <a:latin typeface="ＭＳ Ｐゴシック"/>
            </a:rPr>
            <a:t>ポイント増の</a:t>
          </a:r>
          <a:r>
            <a:rPr kumimoji="1" lang="en-US" altLang="ja-JP" sz="1300">
              <a:latin typeface="ＭＳ Ｐゴシック"/>
            </a:rPr>
            <a:t>12.2</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これまでにも、利率の高い地方債については任意繰上償還を行う等、後年度の公債費負担の軽減に努めてきたが、今後もしばらくの間は償還元金が増えていく見込みであることから、引き続き計画的な公債費対策に取り組んで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113285</xdr:rowOff>
    </xdr:to>
    <xdr:cxnSp macro="">
      <xdr:nvCxnSpPr>
        <xdr:cNvPr id="364" name="直線コネクタ 363"/>
        <xdr:cNvCxnSpPr/>
      </xdr:nvCxnSpPr>
      <xdr:spPr>
        <a:xfrm>
          <a:off x="3987800" y="131206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90424</xdr:rowOff>
    </xdr:from>
    <xdr:to>
      <xdr:col>5</xdr:col>
      <xdr:colOff>549275</xdr:colOff>
      <xdr:row>76</xdr:row>
      <xdr:rowOff>94996</xdr:rowOff>
    </xdr:to>
    <xdr:cxnSp macro="">
      <xdr:nvCxnSpPr>
        <xdr:cNvPr id="367" name="直線コネクタ 366"/>
        <xdr:cNvCxnSpPr/>
      </xdr:nvCxnSpPr>
      <xdr:spPr>
        <a:xfrm flipV="1">
          <a:off x="3098800" y="13120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94996</xdr:rowOff>
    </xdr:to>
    <xdr:cxnSp macro="">
      <xdr:nvCxnSpPr>
        <xdr:cNvPr id="370" name="直線コネクタ 369"/>
        <xdr:cNvCxnSpPr/>
      </xdr:nvCxnSpPr>
      <xdr:spPr>
        <a:xfrm>
          <a:off x="2209800" y="13125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1" name="フローチャート : 判断 370"/>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2" name="テキスト ボックス 371"/>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145287</xdr:rowOff>
    </xdr:to>
    <xdr:cxnSp macro="">
      <xdr:nvCxnSpPr>
        <xdr:cNvPr id="373" name="直線コネクタ 372"/>
        <xdr:cNvCxnSpPr/>
      </xdr:nvCxnSpPr>
      <xdr:spPr>
        <a:xfrm flipV="1">
          <a:off x="1320800" y="131251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51054</xdr:rowOff>
    </xdr:from>
    <xdr:to>
      <xdr:col>3</xdr:col>
      <xdr:colOff>193675</xdr:colOff>
      <xdr:row>77</xdr:row>
      <xdr:rowOff>152654</xdr:rowOff>
    </xdr:to>
    <xdr:sp macro="" textlink="">
      <xdr:nvSpPr>
        <xdr:cNvPr id="374" name="フローチャート : 判断 373"/>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137431</xdr:rowOff>
    </xdr:from>
    <xdr:ext cx="762000" cy="259045"/>
    <xdr:sp macro="" textlink="">
      <xdr:nvSpPr>
        <xdr:cNvPr id="375" name="テキスト ボックス 374"/>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6" name="フローチャート : 判断 375"/>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7" name="テキスト ボックス 376"/>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3" name="円/楕円 382"/>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4"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39624</xdr:rowOff>
    </xdr:from>
    <xdr:to>
      <xdr:col>5</xdr:col>
      <xdr:colOff>600075</xdr:colOff>
      <xdr:row>76</xdr:row>
      <xdr:rowOff>141224</xdr:rowOff>
    </xdr:to>
    <xdr:sp macro="" textlink="">
      <xdr:nvSpPr>
        <xdr:cNvPr id="385" name="円/楕円 384"/>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151401</xdr:rowOff>
    </xdr:from>
    <xdr:ext cx="736600" cy="259045"/>
    <xdr:sp macro="" textlink="">
      <xdr:nvSpPr>
        <xdr:cNvPr id="386" name="テキスト ボックス 385"/>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87" name="円/楕円 386"/>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88" name="テキスト ボックス 387"/>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89" name="円/楕円 388"/>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0" name="テキスト ボックス 389"/>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91" name="円/楕円 390"/>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92" name="テキスト ボックス 391"/>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公債費を除いた経常収支比率は前年度から</a:t>
          </a:r>
          <a:r>
            <a:rPr kumimoji="1" lang="en-US" altLang="ja-JP" sz="1300">
              <a:latin typeface="ＭＳ Ｐゴシック"/>
            </a:rPr>
            <a:t>2.2</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特に上昇しているのは、その他のうち繰出金が</a:t>
          </a:r>
          <a:r>
            <a:rPr kumimoji="1" lang="en-US" altLang="ja-JP" sz="1300">
              <a:latin typeface="ＭＳ Ｐゴシック"/>
            </a:rPr>
            <a:t>1.3</a:t>
          </a:r>
          <a:r>
            <a:rPr kumimoji="1" lang="ja-JP" altLang="en-US" sz="1300">
              <a:latin typeface="ＭＳ Ｐゴシック"/>
            </a:rPr>
            <a:t>ポイント、扶助費が</a:t>
          </a:r>
          <a:r>
            <a:rPr kumimoji="1" lang="en-US" altLang="ja-JP" sz="1300">
              <a:latin typeface="ＭＳ Ｐゴシック"/>
            </a:rPr>
            <a:t>0.8</a:t>
          </a:r>
          <a:r>
            <a:rPr kumimoji="1" lang="ja-JP" altLang="en-US" sz="1300">
              <a:latin typeface="ＭＳ Ｐゴシック"/>
            </a:rPr>
            <a:t>ポイント等であり、どちらも容易には削減できない経費だが、適切・計画的に事務を行うことで支出の伸びを抑えるとともに、地方税等の経常一般財源の確保に努め、財政運営の弾力性を維持するために経常収支比率が</a:t>
          </a:r>
          <a:r>
            <a:rPr kumimoji="1" lang="en-US" altLang="ja-JP" sz="1300">
              <a:latin typeface="ＭＳ Ｐゴシック"/>
            </a:rPr>
            <a:t>90</a:t>
          </a:r>
          <a:r>
            <a:rPr kumimoji="1" lang="ja-JP" altLang="en-US" sz="1300">
              <a:latin typeface="ＭＳ Ｐゴシック"/>
            </a:rPr>
            <a:t>％を超えないよう、適正に財政を運営していく。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104139</xdr:rowOff>
    </xdr:to>
    <xdr:cxnSp macro="">
      <xdr:nvCxnSpPr>
        <xdr:cNvPr id="425" name="直線コネクタ 424"/>
        <xdr:cNvCxnSpPr/>
      </xdr:nvCxnSpPr>
      <xdr:spPr>
        <a:xfrm>
          <a:off x="15671800" y="133934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20320</xdr:rowOff>
    </xdr:from>
    <xdr:to>
      <xdr:col>22</xdr:col>
      <xdr:colOff>565150</xdr:colOff>
      <xdr:row>78</xdr:row>
      <xdr:rowOff>27939</xdr:rowOff>
    </xdr:to>
    <xdr:cxnSp macro="">
      <xdr:nvCxnSpPr>
        <xdr:cNvPr id="428" name="直線コネクタ 427"/>
        <xdr:cNvCxnSpPr/>
      </xdr:nvCxnSpPr>
      <xdr:spPr>
        <a:xfrm flipV="1">
          <a:off x="14782800" y="13393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27939</xdr:rowOff>
    </xdr:from>
    <xdr:to>
      <xdr:col>21</xdr:col>
      <xdr:colOff>361950</xdr:colOff>
      <xdr:row>78</xdr:row>
      <xdr:rowOff>31750</xdr:rowOff>
    </xdr:to>
    <xdr:cxnSp macro="">
      <xdr:nvCxnSpPr>
        <xdr:cNvPr id="431" name="直線コネクタ 430"/>
        <xdr:cNvCxnSpPr/>
      </xdr:nvCxnSpPr>
      <xdr:spPr>
        <a:xfrm flipV="1">
          <a:off x="13893800" y="13401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30480</xdr:rowOff>
    </xdr:from>
    <xdr:to>
      <xdr:col>21</xdr:col>
      <xdr:colOff>412750</xdr:colOff>
      <xdr:row>77</xdr:row>
      <xdr:rowOff>132080</xdr:rowOff>
    </xdr:to>
    <xdr:sp macro="" textlink="">
      <xdr:nvSpPr>
        <xdr:cNvPr id="432" name="フローチャート : 判断 431"/>
        <xdr:cNvSpPr/>
      </xdr:nvSpPr>
      <xdr:spPr>
        <a:xfrm>
          <a:off x="14732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33" name="テキスト ボックス 432"/>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31750</xdr:rowOff>
    </xdr:from>
    <xdr:to>
      <xdr:col>20</xdr:col>
      <xdr:colOff>158750</xdr:colOff>
      <xdr:row>78</xdr:row>
      <xdr:rowOff>69850</xdr:rowOff>
    </xdr:to>
    <xdr:cxnSp macro="">
      <xdr:nvCxnSpPr>
        <xdr:cNvPr id="434" name="直線コネクタ 433"/>
        <xdr:cNvCxnSpPr/>
      </xdr:nvCxnSpPr>
      <xdr:spPr>
        <a:xfrm flipV="1">
          <a:off x="13004800" y="1340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5" name="フローチャート : 判断 434"/>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6" name="テキスト ボックス 435"/>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37" name="フローチャート : 判断 436"/>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85107</xdr:rowOff>
    </xdr:from>
    <xdr:ext cx="762000" cy="259045"/>
    <xdr:sp macro="" textlink="">
      <xdr:nvSpPr>
        <xdr:cNvPr id="438" name="テキスト ボックス 437"/>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4" name="円/楕円 443"/>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5"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6" name="円/楕円 445"/>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7" name="テキスト ボックス 446"/>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148589</xdr:rowOff>
    </xdr:from>
    <xdr:to>
      <xdr:col>21</xdr:col>
      <xdr:colOff>412750</xdr:colOff>
      <xdr:row>78</xdr:row>
      <xdr:rowOff>78739</xdr:rowOff>
    </xdr:to>
    <xdr:sp macro="" textlink="">
      <xdr:nvSpPr>
        <xdr:cNvPr id="448" name="円/楕円 447"/>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49" name="テキスト ボックス 448"/>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152400</xdr:rowOff>
    </xdr:from>
    <xdr:to>
      <xdr:col>20</xdr:col>
      <xdr:colOff>209550</xdr:colOff>
      <xdr:row>78</xdr:row>
      <xdr:rowOff>82550</xdr:rowOff>
    </xdr:to>
    <xdr:sp macro="" textlink="">
      <xdr:nvSpPr>
        <xdr:cNvPr id="450" name="円/楕円 449"/>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67327</xdr:rowOff>
    </xdr:from>
    <xdr:ext cx="762000" cy="259045"/>
    <xdr:sp macro="" textlink="">
      <xdr:nvSpPr>
        <xdr:cNvPr id="451" name="テキスト ボックス 450"/>
        <xdr:cNvSpPr txBox="1"/>
      </xdr:nvSpPr>
      <xdr:spPr>
        <a:xfrm>
          <a:off x="13512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52" name="円/楕円 451"/>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3" name="テキスト ボックス 452"/>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岡山県矢掛町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121590</xdr:rowOff>
    </xdr:from>
    <xdr:to>
      <xdr:col>4</xdr:col>
      <xdr:colOff>1117600</xdr:colOff>
      <xdr:row>18</xdr:row>
      <xdr:rowOff>143718</xdr:rowOff>
    </xdr:to>
    <xdr:cxnSp macro="">
      <xdr:nvCxnSpPr>
        <xdr:cNvPr id="50" name="直線コネクタ 49"/>
        <xdr:cNvCxnSpPr/>
      </xdr:nvCxnSpPr>
      <xdr:spPr bwMode="auto">
        <a:xfrm>
          <a:off x="5003800" y="3255315"/>
          <a:ext cx="647700" cy="2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121590</xdr:rowOff>
    </xdr:from>
    <xdr:to>
      <xdr:col>4</xdr:col>
      <xdr:colOff>469900</xdr:colOff>
      <xdr:row>18</xdr:row>
      <xdr:rowOff>148961</xdr:rowOff>
    </xdr:to>
    <xdr:cxnSp macro="">
      <xdr:nvCxnSpPr>
        <xdr:cNvPr id="53" name="直線コネクタ 52"/>
        <xdr:cNvCxnSpPr/>
      </xdr:nvCxnSpPr>
      <xdr:spPr bwMode="auto">
        <a:xfrm flipV="1">
          <a:off x="4305300" y="3255315"/>
          <a:ext cx="698500" cy="27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148961</xdr:rowOff>
    </xdr:from>
    <xdr:to>
      <xdr:col>3</xdr:col>
      <xdr:colOff>904875</xdr:colOff>
      <xdr:row>18</xdr:row>
      <xdr:rowOff>168559</xdr:rowOff>
    </xdr:to>
    <xdr:cxnSp macro="">
      <xdr:nvCxnSpPr>
        <xdr:cNvPr id="56" name="直線コネクタ 55"/>
        <xdr:cNvCxnSpPr/>
      </xdr:nvCxnSpPr>
      <xdr:spPr bwMode="auto">
        <a:xfrm flipV="1">
          <a:off x="3606800" y="3282686"/>
          <a:ext cx="698500" cy="19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24795</xdr:rowOff>
    </xdr:from>
    <xdr:to>
      <xdr:col>3</xdr:col>
      <xdr:colOff>955675</xdr:colOff>
      <xdr:row>18</xdr:row>
      <xdr:rowOff>126395</xdr:rowOff>
    </xdr:to>
    <xdr:sp macro="" textlink="">
      <xdr:nvSpPr>
        <xdr:cNvPr id="57" name="フローチャート : 判断 56"/>
        <xdr:cNvSpPr/>
      </xdr:nvSpPr>
      <xdr:spPr bwMode="auto">
        <a:xfrm>
          <a:off x="42545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136572</xdr:rowOff>
    </xdr:from>
    <xdr:ext cx="762000" cy="259045"/>
    <xdr:sp macro="" textlink="">
      <xdr:nvSpPr>
        <xdr:cNvPr id="58" name="テキスト ボックス 57"/>
        <xdr:cNvSpPr txBox="1"/>
      </xdr:nvSpPr>
      <xdr:spPr>
        <a:xfrm>
          <a:off x="3924300" y="29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95,496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162936</xdr:rowOff>
    </xdr:from>
    <xdr:to>
      <xdr:col>3</xdr:col>
      <xdr:colOff>206375</xdr:colOff>
      <xdr:row>18</xdr:row>
      <xdr:rowOff>168559</xdr:rowOff>
    </xdr:to>
    <xdr:cxnSp macro="">
      <xdr:nvCxnSpPr>
        <xdr:cNvPr id="59" name="直線コネクタ 58"/>
        <xdr:cNvCxnSpPr/>
      </xdr:nvCxnSpPr>
      <xdr:spPr bwMode="auto">
        <a:xfrm>
          <a:off x="2908300" y="3296661"/>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42741</xdr:rowOff>
    </xdr:from>
    <xdr:to>
      <xdr:col>3</xdr:col>
      <xdr:colOff>257175</xdr:colOff>
      <xdr:row>18</xdr:row>
      <xdr:rowOff>144341</xdr:rowOff>
    </xdr:to>
    <xdr:sp macro="" textlink="">
      <xdr:nvSpPr>
        <xdr:cNvPr id="60" name="フローチャート : 判断 59"/>
        <xdr:cNvSpPr/>
      </xdr:nvSpPr>
      <xdr:spPr bwMode="auto">
        <a:xfrm>
          <a:off x="35560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154518</xdr:rowOff>
    </xdr:from>
    <xdr:ext cx="762000" cy="259045"/>
    <xdr:sp macro="" textlink="">
      <xdr:nvSpPr>
        <xdr:cNvPr id="61" name="テキスト ボックス 60"/>
        <xdr:cNvSpPr txBox="1"/>
      </xdr:nvSpPr>
      <xdr:spPr>
        <a:xfrm>
          <a:off x="32258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93,141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24529</xdr:rowOff>
    </xdr:from>
    <xdr:to>
      <xdr:col>2</xdr:col>
      <xdr:colOff>692150</xdr:colOff>
      <xdr:row>18</xdr:row>
      <xdr:rowOff>126129</xdr:rowOff>
    </xdr:to>
    <xdr:sp macro="" textlink="">
      <xdr:nvSpPr>
        <xdr:cNvPr id="62" name="フローチャート : 判断 61"/>
        <xdr:cNvSpPr/>
      </xdr:nvSpPr>
      <xdr:spPr bwMode="auto">
        <a:xfrm>
          <a:off x="2857500" y="3158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136306</xdr:rowOff>
    </xdr:from>
    <xdr:ext cx="762000" cy="259045"/>
    <xdr:sp macro="" textlink="">
      <xdr:nvSpPr>
        <xdr:cNvPr id="63" name="テキスト ボックス 62"/>
        <xdr:cNvSpPr txBox="1"/>
      </xdr:nvSpPr>
      <xdr:spPr>
        <a:xfrm>
          <a:off x="2527300" y="29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92918</xdr:rowOff>
    </xdr:from>
    <xdr:to>
      <xdr:col>5</xdr:col>
      <xdr:colOff>34925</xdr:colOff>
      <xdr:row>19</xdr:row>
      <xdr:rowOff>23068</xdr:rowOff>
    </xdr:to>
    <xdr:sp macro="" textlink="">
      <xdr:nvSpPr>
        <xdr:cNvPr id="69" name="円/楕円 68"/>
        <xdr:cNvSpPr/>
      </xdr:nvSpPr>
      <xdr:spPr bwMode="auto">
        <a:xfrm>
          <a:off x="5600700" y="322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64995</xdr:rowOff>
    </xdr:from>
    <xdr:ext cx="762000" cy="259045"/>
    <xdr:sp macro="" textlink="">
      <xdr:nvSpPr>
        <xdr:cNvPr id="70" name="人口1人当たり決算額の推移該当値テキスト130"/>
        <xdr:cNvSpPr txBox="1"/>
      </xdr:nvSpPr>
      <xdr:spPr>
        <a:xfrm>
          <a:off x="5740400" y="319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86,556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70790</xdr:rowOff>
    </xdr:from>
    <xdr:to>
      <xdr:col>4</xdr:col>
      <xdr:colOff>520700</xdr:colOff>
      <xdr:row>19</xdr:row>
      <xdr:rowOff>940</xdr:rowOff>
    </xdr:to>
    <xdr:sp macro="" textlink="">
      <xdr:nvSpPr>
        <xdr:cNvPr id="71" name="円/楕円 70"/>
        <xdr:cNvSpPr/>
      </xdr:nvSpPr>
      <xdr:spPr bwMode="auto">
        <a:xfrm>
          <a:off x="4953000" y="320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157167</xdr:rowOff>
    </xdr:from>
    <xdr:ext cx="736600" cy="259045"/>
    <xdr:sp macro="" textlink="">
      <xdr:nvSpPr>
        <xdr:cNvPr id="72" name="テキスト ボックス 71"/>
        <xdr:cNvSpPr txBox="1"/>
      </xdr:nvSpPr>
      <xdr:spPr>
        <a:xfrm>
          <a:off x="4622800" y="329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89,460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98161</xdr:rowOff>
    </xdr:from>
    <xdr:to>
      <xdr:col>3</xdr:col>
      <xdr:colOff>955675</xdr:colOff>
      <xdr:row>19</xdr:row>
      <xdr:rowOff>28311</xdr:rowOff>
    </xdr:to>
    <xdr:sp macro="" textlink="">
      <xdr:nvSpPr>
        <xdr:cNvPr id="73" name="円/楕円 72"/>
        <xdr:cNvSpPr/>
      </xdr:nvSpPr>
      <xdr:spPr bwMode="auto">
        <a:xfrm>
          <a:off x="4254500" y="3231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13088</xdr:rowOff>
    </xdr:from>
    <xdr:ext cx="762000" cy="259045"/>
    <xdr:sp macro="" textlink="">
      <xdr:nvSpPr>
        <xdr:cNvPr id="74" name="テキスト ボックス 73"/>
        <xdr:cNvSpPr txBox="1"/>
      </xdr:nvSpPr>
      <xdr:spPr>
        <a:xfrm>
          <a:off x="3924300" y="33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117759</xdr:rowOff>
    </xdr:from>
    <xdr:to>
      <xdr:col>3</xdr:col>
      <xdr:colOff>257175</xdr:colOff>
      <xdr:row>19</xdr:row>
      <xdr:rowOff>47909</xdr:rowOff>
    </xdr:to>
    <xdr:sp macro="" textlink="">
      <xdr:nvSpPr>
        <xdr:cNvPr id="75" name="円/楕円 74"/>
        <xdr:cNvSpPr/>
      </xdr:nvSpPr>
      <xdr:spPr bwMode="auto">
        <a:xfrm>
          <a:off x="3556000" y="325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32686</xdr:rowOff>
    </xdr:from>
    <xdr:ext cx="762000" cy="259045"/>
    <xdr:sp macro="" textlink="">
      <xdr:nvSpPr>
        <xdr:cNvPr id="76" name="テキスト ボックス 75"/>
        <xdr:cNvSpPr txBox="1"/>
      </xdr:nvSpPr>
      <xdr:spPr>
        <a:xfrm>
          <a:off x="3225800" y="333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83,296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112136</xdr:rowOff>
    </xdr:from>
    <xdr:to>
      <xdr:col>2</xdr:col>
      <xdr:colOff>692150</xdr:colOff>
      <xdr:row>19</xdr:row>
      <xdr:rowOff>42286</xdr:rowOff>
    </xdr:to>
    <xdr:sp macro="" textlink="">
      <xdr:nvSpPr>
        <xdr:cNvPr id="77" name="円/楕円 76"/>
        <xdr:cNvSpPr/>
      </xdr:nvSpPr>
      <xdr:spPr bwMode="auto">
        <a:xfrm>
          <a:off x="2857500" y="3245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27063</xdr:rowOff>
    </xdr:from>
    <xdr:ext cx="762000" cy="259045"/>
    <xdr:sp macro="" textlink="">
      <xdr:nvSpPr>
        <xdr:cNvPr id="78" name="テキスト ボックス 77"/>
        <xdr:cNvSpPr txBox="1"/>
      </xdr:nvSpPr>
      <xdr:spPr>
        <a:xfrm>
          <a:off x="2527300" y="333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102474</xdr:rowOff>
    </xdr:from>
    <xdr:to>
      <xdr:col>4</xdr:col>
      <xdr:colOff>1117600</xdr:colOff>
      <xdr:row>37</xdr:row>
      <xdr:rowOff>138267</xdr:rowOff>
    </xdr:to>
    <xdr:cxnSp macro="">
      <xdr:nvCxnSpPr>
        <xdr:cNvPr id="115" name="直線コネクタ 114"/>
        <xdr:cNvCxnSpPr/>
      </xdr:nvCxnSpPr>
      <xdr:spPr bwMode="auto">
        <a:xfrm flipV="1">
          <a:off x="5003800" y="7227174"/>
          <a:ext cx="647700" cy="35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138267</xdr:rowOff>
    </xdr:from>
    <xdr:to>
      <xdr:col>4</xdr:col>
      <xdr:colOff>469900</xdr:colOff>
      <xdr:row>37</xdr:row>
      <xdr:rowOff>179088</xdr:rowOff>
    </xdr:to>
    <xdr:cxnSp macro="">
      <xdr:nvCxnSpPr>
        <xdr:cNvPr id="118" name="直線コネクタ 117"/>
        <xdr:cNvCxnSpPr/>
      </xdr:nvCxnSpPr>
      <xdr:spPr bwMode="auto">
        <a:xfrm flipV="1">
          <a:off x="4305300" y="7262967"/>
          <a:ext cx="698500" cy="4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28245</xdr:rowOff>
    </xdr:from>
    <xdr:to>
      <xdr:col>3</xdr:col>
      <xdr:colOff>904875</xdr:colOff>
      <xdr:row>37</xdr:row>
      <xdr:rowOff>179088</xdr:rowOff>
    </xdr:to>
    <xdr:cxnSp macro="">
      <xdr:nvCxnSpPr>
        <xdr:cNvPr id="121" name="直線コネクタ 120"/>
        <xdr:cNvCxnSpPr/>
      </xdr:nvCxnSpPr>
      <xdr:spPr bwMode="auto">
        <a:xfrm>
          <a:off x="3606800" y="7152945"/>
          <a:ext cx="698500" cy="15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20062</xdr:rowOff>
    </xdr:from>
    <xdr:to>
      <xdr:col>3</xdr:col>
      <xdr:colOff>955675</xdr:colOff>
      <xdr:row>37</xdr:row>
      <xdr:rowOff>121662</xdr:rowOff>
    </xdr:to>
    <xdr:sp macro="" textlink="">
      <xdr:nvSpPr>
        <xdr:cNvPr id="122" name="フローチャート : 判断 121"/>
        <xdr:cNvSpPr/>
      </xdr:nvSpPr>
      <xdr:spPr bwMode="auto">
        <a:xfrm>
          <a:off x="4254500" y="7144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303289</xdr:rowOff>
    </xdr:from>
    <xdr:ext cx="762000" cy="259045"/>
    <xdr:sp macro="" textlink="">
      <xdr:nvSpPr>
        <xdr:cNvPr id="123" name="テキスト ボックス 122"/>
        <xdr:cNvSpPr txBox="1"/>
      </xdr:nvSpPr>
      <xdr:spPr>
        <a:xfrm>
          <a:off x="3924300" y="691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22,719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28245</xdr:rowOff>
    </xdr:from>
    <xdr:to>
      <xdr:col>3</xdr:col>
      <xdr:colOff>206375</xdr:colOff>
      <xdr:row>37</xdr:row>
      <xdr:rowOff>46010</xdr:rowOff>
    </xdr:to>
    <xdr:cxnSp macro="">
      <xdr:nvCxnSpPr>
        <xdr:cNvPr id="124" name="直線コネクタ 123"/>
        <xdr:cNvCxnSpPr/>
      </xdr:nvCxnSpPr>
      <xdr:spPr bwMode="auto">
        <a:xfrm flipV="1">
          <a:off x="2908300" y="7152945"/>
          <a:ext cx="698500" cy="1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93737</xdr:rowOff>
    </xdr:from>
    <xdr:to>
      <xdr:col>3</xdr:col>
      <xdr:colOff>257175</xdr:colOff>
      <xdr:row>37</xdr:row>
      <xdr:rowOff>23887</xdr:rowOff>
    </xdr:to>
    <xdr:sp macro="" textlink="">
      <xdr:nvSpPr>
        <xdr:cNvPr id="125" name="フローチャート : 判断 124"/>
        <xdr:cNvSpPr/>
      </xdr:nvSpPr>
      <xdr:spPr bwMode="auto">
        <a:xfrm>
          <a:off x="3556000" y="7046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205514</xdr:rowOff>
    </xdr:from>
    <xdr:ext cx="762000" cy="259045"/>
    <xdr:sp macro="" textlink="">
      <xdr:nvSpPr>
        <xdr:cNvPr id="126" name="テキスト ボックス 125"/>
        <xdr:cNvSpPr txBox="1"/>
      </xdr:nvSpPr>
      <xdr:spPr>
        <a:xfrm>
          <a:off x="3225800" y="681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25,713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52001</xdr:rowOff>
    </xdr:from>
    <xdr:to>
      <xdr:col>2</xdr:col>
      <xdr:colOff>692150</xdr:colOff>
      <xdr:row>36</xdr:row>
      <xdr:rowOff>153601</xdr:rowOff>
    </xdr:to>
    <xdr:sp macro="" textlink="">
      <xdr:nvSpPr>
        <xdr:cNvPr id="127" name="フローチャート : 判断 126"/>
        <xdr:cNvSpPr/>
      </xdr:nvSpPr>
      <xdr:spPr bwMode="auto">
        <a:xfrm>
          <a:off x="28575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163778</xdr:rowOff>
    </xdr:from>
    <xdr:ext cx="762000" cy="259045"/>
    <xdr:sp macro="" textlink="">
      <xdr:nvSpPr>
        <xdr:cNvPr id="128" name="テキスト ボックス 127"/>
        <xdr:cNvSpPr txBox="1"/>
      </xdr:nvSpPr>
      <xdr:spPr>
        <a:xfrm>
          <a:off x="2527300" y="677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51674</xdr:rowOff>
    </xdr:from>
    <xdr:to>
      <xdr:col>5</xdr:col>
      <xdr:colOff>34925</xdr:colOff>
      <xdr:row>37</xdr:row>
      <xdr:rowOff>153274</xdr:rowOff>
    </xdr:to>
    <xdr:sp macro="" textlink="">
      <xdr:nvSpPr>
        <xdr:cNvPr id="134" name="円/楕円 133"/>
        <xdr:cNvSpPr/>
      </xdr:nvSpPr>
      <xdr:spPr bwMode="auto">
        <a:xfrm>
          <a:off x="5600700" y="7176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23751</xdr:rowOff>
    </xdr:from>
    <xdr:ext cx="762000" cy="259045"/>
    <xdr:sp macro="" textlink="">
      <xdr:nvSpPr>
        <xdr:cNvPr id="135" name="人口1人当たり決算額の推移該当値テキスト445"/>
        <xdr:cNvSpPr txBox="1"/>
      </xdr:nvSpPr>
      <xdr:spPr>
        <a:xfrm>
          <a:off x="5740400" y="714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87467</xdr:rowOff>
    </xdr:from>
    <xdr:to>
      <xdr:col>4</xdr:col>
      <xdr:colOff>520700</xdr:colOff>
      <xdr:row>37</xdr:row>
      <xdr:rowOff>189067</xdr:rowOff>
    </xdr:to>
    <xdr:sp macro="" textlink="">
      <xdr:nvSpPr>
        <xdr:cNvPr id="136" name="円/楕円 135"/>
        <xdr:cNvSpPr/>
      </xdr:nvSpPr>
      <xdr:spPr bwMode="auto">
        <a:xfrm>
          <a:off x="4953000" y="7212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173844</xdr:rowOff>
    </xdr:from>
    <xdr:ext cx="736600" cy="259045"/>
    <xdr:sp macro="" textlink="">
      <xdr:nvSpPr>
        <xdr:cNvPr id="137" name="テキスト ボックス 136"/>
        <xdr:cNvSpPr txBox="1"/>
      </xdr:nvSpPr>
      <xdr:spPr>
        <a:xfrm>
          <a:off x="4622800" y="7298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128288</xdr:rowOff>
    </xdr:from>
    <xdr:to>
      <xdr:col>3</xdr:col>
      <xdr:colOff>955675</xdr:colOff>
      <xdr:row>37</xdr:row>
      <xdr:rowOff>229888</xdr:rowOff>
    </xdr:to>
    <xdr:sp macro="" textlink="">
      <xdr:nvSpPr>
        <xdr:cNvPr id="138" name="円/楕円 137"/>
        <xdr:cNvSpPr/>
      </xdr:nvSpPr>
      <xdr:spPr bwMode="auto">
        <a:xfrm>
          <a:off x="4254500" y="725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214665</xdr:rowOff>
    </xdr:from>
    <xdr:ext cx="762000" cy="259045"/>
    <xdr:sp macro="" textlink="">
      <xdr:nvSpPr>
        <xdr:cNvPr id="139" name="テキスト ボックス 138"/>
        <xdr:cNvSpPr txBox="1"/>
      </xdr:nvSpPr>
      <xdr:spPr>
        <a:xfrm>
          <a:off x="3924300" y="73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148895</xdr:rowOff>
    </xdr:from>
    <xdr:to>
      <xdr:col>3</xdr:col>
      <xdr:colOff>257175</xdr:colOff>
      <xdr:row>37</xdr:row>
      <xdr:rowOff>79045</xdr:rowOff>
    </xdr:to>
    <xdr:sp macro="" textlink="">
      <xdr:nvSpPr>
        <xdr:cNvPr id="140" name="円/楕円 139"/>
        <xdr:cNvSpPr/>
      </xdr:nvSpPr>
      <xdr:spPr bwMode="auto">
        <a:xfrm>
          <a:off x="3556000" y="710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63822</xdr:rowOff>
    </xdr:from>
    <xdr:ext cx="762000" cy="259045"/>
    <xdr:sp macro="" textlink="">
      <xdr:nvSpPr>
        <xdr:cNvPr id="141" name="テキスト ボックス 140"/>
        <xdr:cNvSpPr txBox="1"/>
      </xdr:nvSpPr>
      <xdr:spPr>
        <a:xfrm>
          <a:off x="3225800" y="71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166660</xdr:rowOff>
    </xdr:from>
    <xdr:to>
      <xdr:col>2</xdr:col>
      <xdr:colOff>692150</xdr:colOff>
      <xdr:row>37</xdr:row>
      <xdr:rowOff>96810</xdr:rowOff>
    </xdr:to>
    <xdr:sp macro="" textlink="">
      <xdr:nvSpPr>
        <xdr:cNvPr id="142" name="円/楕円 141"/>
        <xdr:cNvSpPr/>
      </xdr:nvSpPr>
      <xdr:spPr bwMode="auto">
        <a:xfrm>
          <a:off x="2857500" y="711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81587</xdr:rowOff>
    </xdr:from>
    <xdr:ext cx="762000" cy="259045"/>
    <xdr:sp macro="" textlink="">
      <xdr:nvSpPr>
        <xdr:cNvPr id="143" name="テキスト ボックス 142"/>
        <xdr:cNvSpPr txBox="1"/>
      </xdr:nvSpPr>
      <xdr:spPr>
        <a:xfrm>
          <a:off x="2527300" y="7206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14,637
14,377
90.62
9,684,302
9,250,536
386,723
4,675,000
8,803,219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104517</xdr:rowOff>
    </xdr:from>
    <xdr:to>
      <xdr:col>6</xdr:col>
      <xdr:colOff>511175</xdr:colOff>
      <xdr:row>37</xdr:row>
      <xdr:rowOff>127083</xdr:rowOff>
    </xdr:to>
    <xdr:cxnSp macro="">
      <xdr:nvCxnSpPr>
        <xdr:cNvPr id="63" name="直線コネクタ 62"/>
        <xdr:cNvCxnSpPr/>
      </xdr:nvCxnSpPr>
      <xdr:spPr>
        <a:xfrm>
          <a:off x="3797300" y="6448167"/>
          <a:ext cx="8382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104517</xdr:rowOff>
    </xdr:from>
    <xdr:to>
      <xdr:col>5</xdr:col>
      <xdr:colOff>358775</xdr:colOff>
      <xdr:row>37</xdr:row>
      <xdr:rowOff>126964</xdr:rowOff>
    </xdr:to>
    <xdr:cxnSp macro="">
      <xdr:nvCxnSpPr>
        <xdr:cNvPr id="66" name="直線コネクタ 65"/>
        <xdr:cNvCxnSpPr/>
      </xdr:nvCxnSpPr>
      <xdr:spPr>
        <a:xfrm flipV="1">
          <a:off x="2908300" y="6448167"/>
          <a:ext cx="889000" cy="2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126964</xdr:rowOff>
    </xdr:from>
    <xdr:to>
      <xdr:col>4</xdr:col>
      <xdr:colOff>155575</xdr:colOff>
      <xdr:row>37</xdr:row>
      <xdr:rowOff>137556</xdr:rowOff>
    </xdr:to>
    <xdr:cxnSp macro="">
      <xdr:nvCxnSpPr>
        <xdr:cNvPr id="69" name="直線コネクタ 68"/>
        <xdr:cNvCxnSpPr/>
      </xdr:nvCxnSpPr>
      <xdr:spPr>
        <a:xfrm flipV="1">
          <a:off x="2019300" y="6470614"/>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56689</xdr:rowOff>
    </xdr:from>
    <xdr:to>
      <xdr:col>4</xdr:col>
      <xdr:colOff>206375</xdr:colOff>
      <xdr:row>36</xdr:row>
      <xdr:rowOff>158289</xdr:rowOff>
    </xdr:to>
    <xdr:sp macro="" textlink="">
      <xdr:nvSpPr>
        <xdr:cNvPr id="70" name="フローチャート : 判断 69"/>
        <xdr:cNvSpPr/>
      </xdr:nvSpPr>
      <xdr:spPr>
        <a:xfrm>
          <a:off x="2857500" y="62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3366</xdr:rowOff>
    </xdr:from>
    <xdr:ext cx="534377" cy="259045"/>
    <xdr:sp macro="" textlink="">
      <xdr:nvSpPr>
        <xdr:cNvPr id="71" name="テキスト ボックス 70"/>
        <xdr:cNvSpPr txBox="1"/>
      </xdr:nvSpPr>
      <xdr:spPr>
        <a:xfrm>
          <a:off x="2641111" y="60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76,459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137556</xdr:rowOff>
    </xdr:from>
    <xdr:to>
      <xdr:col>2</xdr:col>
      <xdr:colOff>638175</xdr:colOff>
      <xdr:row>37</xdr:row>
      <xdr:rowOff>139994</xdr:rowOff>
    </xdr:to>
    <xdr:cxnSp macro="">
      <xdr:nvCxnSpPr>
        <xdr:cNvPr id="72" name="直線コネクタ 71"/>
        <xdr:cNvCxnSpPr/>
      </xdr:nvCxnSpPr>
      <xdr:spPr>
        <a:xfrm flipV="1">
          <a:off x="1130300" y="6481206"/>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70928</xdr:rowOff>
    </xdr:from>
    <xdr:to>
      <xdr:col>3</xdr:col>
      <xdr:colOff>3175</xdr:colOff>
      <xdr:row>37</xdr:row>
      <xdr:rowOff>1078</xdr:rowOff>
    </xdr:to>
    <xdr:sp macro="" textlink="">
      <xdr:nvSpPr>
        <xdr:cNvPr id="73" name="フローチャート : 判断 72"/>
        <xdr:cNvSpPr/>
      </xdr:nvSpPr>
      <xdr:spPr>
        <a:xfrm>
          <a:off x="1968500" y="624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17605</xdr:rowOff>
    </xdr:from>
    <xdr:ext cx="534377" cy="259045"/>
    <xdr:sp macro="" textlink="">
      <xdr:nvSpPr>
        <xdr:cNvPr id="74" name="テキスト ボックス 73"/>
        <xdr:cNvSpPr txBox="1"/>
      </xdr:nvSpPr>
      <xdr:spPr>
        <a:xfrm>
          <a:off x="1752111" y="60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75,151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46653</xdr:rowOff>
    </xdr:from>
    <xdr:to>
      <xdr:col>1</xdr:col>
      <xdr:colOff>485775</xdr:colOff>
      <xdr:row>36</xdr:row>
      <xdr:rowOff>148253</xdr:rowOff>
    </xdr:to>
    <xdr:sp macro="" textlink="">
      <xdr:nvSpPr>
        <xdr:cNvPr id="75" name="フローチャート : 判断 74"/>
        <xdr:cNvSpPr/>
      </xdr:nvSpPr>
      <xdr:spPr>
        <a:xfrm>
          <a:off x="1079500" y="621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164780</xdr:rowOff>
    </xdr:from>
    <xdr:ext cx="534377" cy="259045"/>
    <xdr:sp macro="" textlink="">
      <xdr:nvSpPr>
        <xdr:cNvPr id="76" name="テキスト ボックス 75"/>
        <xdr:cNvSpPr txBox="1"/>
      </xdr:nvSpPr>
      <xdr:spPr>
        <a:xfrm>
          <a:off x="863111" y="599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76283</xdr:rowOff>
    </xdr:from>
    <xdr:to>
      <xdr:col>6</xdr:col>
      <xdr:colOff>561975</xdr:colOff>
      <xdr:row>38</xdr:row>
      <xdr:rowOff>6434</xdr:rowOff>
    </xdr:to>
    <xdr:sp macro="" textlink="">
      <xdr:nvSpPr>
        <xdr:cNvPr id="82" name="円/楕円 81"/>
        <xdr:cNvSpPr/>
      </xdr:nvSpPr>
      <xdr:spPr>
        <a:xfrm>
          <a:off x="4584700" y="64199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54710</xdr:rowOff>
    </xdr:from>
    <xdr:ext cx="534377" cy="259045"/>
    <xdr:sp macro="" textlink="">
      <xdr:nvSpPr>
        <xdr:cNvPr id="83" name="人件費該当値テキスト"/>
        <xdr:cNvSpPr txBox="1"/>
      </xdr:nvSpPr>
      <xdr:spPr>
        <a:xfrm>
          <a:off x="4686300" y="63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58,909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53717</xdr:rowOff>
    </xdr:from>
    <xdr:to>
      <xdr:col>5</xdr:col>
      <xdr:colOff>409575</xdr:colOff>
      <xdr:row>37</xdr:row>
      <xdr:rowOff>155317</xdr:rowOff>
    </xdr:to>
    <xdr:sp macro="" textlink="">
      <xdr:nvSpPr>
        <xdr:cNvPr id="84" name="円/楕円 83"/>
        <xdr:cNvSpPr/>
      </xdr:nvSpPr>
      <xdr:spPr>
        <a:xfrm>
          <a:off x="3746500" y="63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146445</xdr:rowOff>
    </xdr:from>
    <xdr:ext cx="534377" cy="259045"/>
    <xdr:sp macro="" textlink="">
      <xdr:nvSpPr>
        <xdr:cNvPr id="85" name="テキスト ボックス 84"/>
        <xdr:cNvSpPr txBox="1"/>
      </xdr:nvSpPr>
      <xdr:spPr>
        <a:xfrm>
          <a:off x="3530111" y="649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76164</xdr:rowOff>
    </xdr:from>
    <xdr:to>
      <xdr:col>4</xdr:col>
      <xdr:colOff>206375</xdr:colOff>
      <xdr:row>38</xdr:row>
      <xdr:rowOff>6314</xdr:rowOff>
    </xdr:to>
    <xdr:sp macro="" textlink="">
      <xdr:nvSpPr>
        <xdr:cNvPr id="86" name="円/楕円 85"/>
        <xdr:cNvSpPr/>
      </xdr:nvSpPr>
      <xdr:spPr>
        <a:xfrm>
          <a:off x="28575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168891</xdr:rowOff>
    </xdr:from>
    <xdr:ext cx="534377" cy="259045"/>
    <xdr:sp macro="" textlink="">
      <xdr:nvSpPr>
        <xdr:cNvPr id="87" name="テキスト ボックス 86"/>
        <xdr:cNvSpPr txBox="1"/>
      </xdr:nvSpPr>
      <xdr:spPr>
        <a:xfrm>
          <a:off x="2641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86756</xdr:rowOff>
    </xdr:from>
    <xdr:to>
      <xdr:col>3</xdr:col>
      <xdr:colOff>3175</xdr:colOff>
      <xdr:row>38</xdr:row>
      <xdr:rowOff>16906</xdr:rowOff>
    </xdr:to>
    <xdr:sp macro="" textlink="">
      <xdr:nvSpPr>
        <xdr:cNvPr id="88" name="円/楕円 87"/>
        <xdr:cNvSpPr/>
      </xdr:nvSpPr>
      <xdr:spPr>
        <a:xfrm>
          <a:off x="1968500" y="643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8032</xdr:rowOff>
    </xdr:from>
    <xdr:ext cx="534377" cy="259045"/>
    <xdr:sp macro="" textlink="">
      <xdr:nvSpPr>
        <xdr:cNvPr id="89" name="テキスト ボックス 88"/>
        <xdr:cNvSpPr txBox="1"/>
      </xdr:nvSpPr>
      <xdr:spPr>
        <a:xfrm>
          <a:off x="1752111" y="6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89194</xdr:rowOff>
    </xdr:from>
    <xdr:to>
      <xdr:col>1</xdr:col>
      <xdr:colOff>485775</xdr:colOff>
      <xdr:row>38</xdr:row>
      <xdr:rowOff>19344</xdr:rowOff>
    </xdr:to>
    <xdr:sp macro="" textlink="">
      <xdr:nvSpPr>
        <xdr:cNvPr id="90" name="円/楕円 89"/>
        <xdr:cNvSpPr/>
      </xdr:nvSpPr>
      <xdr:spPr>
        <a:xfrm>
          <a:off x="1079500" y="64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10471</xdr:rowOff>
    </xdr:from>
    <xdr:ext cx="534377" cy="259045"/>
    <xdr:sp macro="" textlink="">
      <xdr:nvSpPr>
        <xdr:cNvPr id="91" name="テキスト ボックス 90"/>
        <xdr:cNvSpPr txBox="1"/>
      </xdr:nvSpPr>
      <xdr:spPr>
        <a:xfrm>
          <a:off x="863111" y="65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143273</xdr:rowOff>
    </xdr:from>
    <xdr:to>
      <xdr:col>6</xdr:col>
      <xdr:colOff>511175</xdr:colOff>
      <xdr:row>58</xdr:row>
      <xdr:rowOff>712</xdr:rowOff>
    </xdr:to>
    <xdr:cxnSp macro="">
      <xdr:nvCxnSpPr>
        <xdr:cNvPr id="121" name="直線コネクタ 120"/>
        <xdr:cNvCxnSpPr/>
      </xdr:nvCxnSpPr>
      <xdr:spPr>
        <a:xfrm flipV="1">
          <a:off x="3797300" y="9915923"/>
          <a:ext cx="838200" cy="2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712</xdr:rowOff>
    </xdr:from>
    <xdr:to>
      <xdr:col>5</xdr:col>
      <xdr:colOff>358775</xdr:colOff>
      <xdr:row>58</xdr:row>
      <xdr:rowOff>53991</xdr:rowOff>
    </xdr:to>
    <xdr:cxnSp macro="">
      <xdr:nvCxnSpPr>
        <xdr:cNvPr id="124" name="直線コネクタ 123"/>
        <xdr:cNvCxnSpPr/>
      </xdr:nvCxnSpPr>
      <xdr:spPr>
        <a:xfrm flipV="1">
          <a:off x="2908300" y="9944812"/>
          <a:ext cx="889000" cy="5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53991</xdr:rowOff>
    </xdr:from>
    <xdr:to>
      <xdr:col>4</xdr:col>
      <xdr:colOff>155575</xdr:colOff>
      <xdr:row>58</xdr:row>
      <xdr:rowOff>105570</xdr:rowOff>
    </xdr:to>
    <xdr:cxnSp macro="">
      <xdr:nvCxnSpPr>
        <xdr:cNvPr id="127" name="直線コネクタ 126"/>
        <xdr:cNvCxnSpPr/>
      </xdr:nvCxnSpPr>
      <xdr:spPr>
        <a:xfrm flipV="1">
          <a:off x="2019300" y="9998091"/>
          <a:ext cx="889000" cy="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89205</xdr:rowOff>
    </xdr:from>
    <xdr:to>
      <xdr:col>4</xdr:col>
      <xdr:colOff>206375</xdr:colOff>
      <xdr:row>55</xdr:row>
      <xdr:rowOff>19355</xdr:rowOff>
    </xdr:to>
    <xdr:sp macro="" textlink="">
      <xdr:nvSpPr>
        <xdr:cNvPr id="128" name="フローチャート : 判断 127"/>
        <xdr:cNvSpPr/>
      </xdr:nvSpPr>
      <xdr:spPr>
        <a:xfrm>
          <a:off x="2857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35882</xdr:rowOff>
    </xdr:from>
    <xdr:ext cx="599010" cy="259045"/>
    <xdr:sp macro="" textlink="">
      <xdr:nvSpPr>
        <xdr:cNvPr id="129" name="テキスト ボックス 128"/>
        <xdr:cNvSpPr txBox="1"/>
      </xdr:nvSpPr>
      <xdr:spPr>
        <a:xfrm>
          <a:off x="2608794"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149,960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104191</xdr:rowOff>
    </xdr:from>
    <xdr:to>
      <xdr:col>2</xdr:col>
      <xdr:colOff>638175</xdr:colOff>
      <xdr:row>58</xdr:row>
      <xdr:rowOff>105570</xdr:rowOff>
    </xdr:to>
    <xdr:cxnSp macro="">
      <xdr:nvCxnSpPr>
        <xdr:cNvPr id="130" name="直線コネクタ 129"/>
        <xdr:cNvCxnSpPr/>
      </xdr:nvCxnSpPr>
      <xdr:spPr>
        <a:xfrm>
          <a:off x="1130300" y="1004829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7938</xdr:rowOff>
    </xdr:from>
    <xdr:to>
      <xdr:col>3</xdr:col>
      <xdr:colOff>3175</xdr:colOff>
      <xdr:row>57</xdr:row>
      <xdr:rowOff>109538</xdr:rowOff>
    </xdr:to>
    <xdr:sp macro="" textlink="">
      <xdr:nvSpPr>
        <xdr:cNvPr id="131" name="フローチャート : 判断 130"/>
        <xdr:cNvSpPr/>
      </xdr:nvSpPr>
      <xdr:spPr>
        <a:xfrm>
          <a:off x="1968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126065</xdr:rowOff>
    </xdr:from>
    <xdr:ext cx="534377" cy="259045"/>
    <xdr:sp macro="" textlink="">
      <xdr:nvSpPr>
        <xdr:cNvPr id="132" name="テキスト ボックス 131"/>
        <xdr:cNvSpPr txBox="1"/>
      </xdr:nvSpPr>
      <xdr:spPr>
        <a:xfrm>
          <a:off x="1752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109062</xdr:rowOff>
    </xdr:from>
    <xdr:to>
      <xdr:col>1</xdr:col>
      <xdr:colOff>485775</xdr:colOff>
      <xdr:row>58</xdr:row>
      <xdr:rowOff>39212</xdr:rowOff>
    </xdr:to>
    <xdr:sp macro="" textlink="">
      <xdr:nvSpPr>
        <xdr:cNvPr id="133" name="フローチャート : 判断 132"/>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55739</xdr:rowOff>
    </xdr:from>
    <xdr:ext cx="534377" cy="259045"/>
    <xdr:sp macro="" textlink="">
      <xdr:nvSpPr>
        <xdr:cNvPr id="134" name="テキスト ボックス 133"/>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79,854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92473</xdr:rowOff>
    </xdr:from>
    <xdr:to>
      <xdr:col>6</xdr:col>
      <xdr:colOff>561975</xdr:colOff>
      <xdr:row>58</xdr:row>
      <xdr:rowOff>22623</xdr:rowOff>
    </xdr:to>
    <xdr:sp macro="" textlink="">
      <xdr:nvSpPr>
        <xdr:cNvPr id="140" name="円/楕円 139"/>
        <xdr:cNvSpPr/>
      </xdr:nvSpPr>
      <xdr:spPr>
        <a:xfrm>
          <a:off x="4584700" y="98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70900</xdr:rowOff>
    </xdr:from>
    <xdr:ext cx="534377" cy="259045"/>
    <xdr:sp macro="" textlink="">
      <xdr:nvSpPr>
        <xdr:cNvPr id="141" name="物件費該当値テキスト"/>
        <xdr:cNvSpPr txBox="1"/>
      </xdr:nvSpPr>
      <xdr:spPr>
        <a:xfrm>
          <a:off x="4686300" y="984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82,031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121362</xdr:rowOff>
    </xdr:from>
    <xdr:to>
      <xdr:col>5</xdr:col>
      <xdr:colOff>409575</xdr:colOff>
      <xdr:row>58</xdr:row>
      <xdr:rowOff>51512</xdr:rowOff>
    </xdr:to>
    <xdr:sp macro="" textlink="">
      <xdr:nvSpPr>
        <xdr:cNvPr id="142" name="円/楕円 141"/>
        <xdr:cNvSpPr/>
      </xdr:nvSpPr>
      <xdr:spPr>
        <a:xfrm>
          <a:off x="37465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42639</xdr:rowOff>
    </xdr:from>
    <xdr:ext cx="534377" cy="259045"/>
    <xdr:sp macro="" textlink="">
      <xdr:nvSpPr>
        <xdr:cNvPr id="143" name="テキスト ボックス 142"/>
        <xdr:cNvSpPr txBox="1"/>
      </xdr:nvSpPr>
      <xdr:spPr>
        <a:xfrm>
          <a:off x="3530111" y="99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3191</xdr:rowOff>
    </xdr:from>
    <xdr:to>
      <xdr:col>4</xdr:col>
      <xdr:colOff>206375</xdr:colOff>
      <xdr:row>58</xdr:row>
      <xdr:rowOff>104791</xdr:rowOff>
    </xdr:to>
    <xdr:sp macro="" textlink="">
      <xdr:nvSpPr>
        <xdr:cNvPr id="144" name="円/楕円 143"/>
        <xdr:cNvSpPr/>
      </xdr:nvSpPr>
      <xdr:spPr>
        <a:xfrm>
          <a:off x="2857500" y="99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95918</xdr:rowOff>
    </xdr:from>
    <xdr:ext cx="534377" cy="259045"/>
    <xdr:sp macro="" textlink="">
      <xdr:nvSpPr>
        <xdr:cNvPr id="145" name="テキスト ボックス 144"/>
        <xdr:cNvSpPr txBox="1"/>
      </xdr:nvSpPr>
      <xdr:spPr>
        <a:xfrm>
          <a:off x="2641111" y="1004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54770</xdr:rowOff>
    </xdr:from>
    <xdr:to>
      <xdr:col>3</xdr:col>
      <xdr:colOff>3175</xdr:colOff>
      <xdr:row>58</xdr:row>
      <xdr:rowOff>156370</xdr:rowOff>
    </xdr:to>
    <xdr:sp macro="" textlink="">
      <xdr:nvSpPr>
        <xdr:cNvPr id="146" name="円/楕円 145"/>
        <xdr:cNvSpPr/>
      </xdr:nvSpPr>
      <xdr:spPr>
        <a:xfrm>
          <a:off x="1968500" y="99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147497</xdr:rowOff>
    </xdr:from>
    <xdr:ext cx="534377" cy="259045"/>
    <xdr:sp macro="" textlink="">
      <xdr:nvSpPr>
        <xdr:cNvPr id="147" name="テキスト ボックス 146"/>
        <xdr:cNvSpPr txBox="1"/>
      </xdr:nvSpPr>
      <xdr:spPr>
        <a:xfrm>
          <a:off x="1752111" y="100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53391</xdr:rowOff>
    </xdr:from>
    <xdr:to>
      <xdr:col>1</xdr:col>
      <xdr:colOff>485775</xdr:colOff>
      <xdr:row>58</xdr:row>
      <xdr:rowOff>154991</xdr:rowOff>
    </xdr:to>
    <xdr:sp macro="" textlink="">
      <xdr:nvSpPr>
        <xdr:cNvPr id="148" name="円/楕円 147"/>
        <xdr:cNvSpPr/>
      </xdr:nvSpPr>
      <xdr:spPr>
        <a:xfrm>
          <a:off x="1079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146118</xdr:rowOff>
    </xdr:from>
    <xdr:ext cx="534377" cy="259045"/>
    <xdr:sp macro="" textlink="">
      <xdr:nvSpPr>
        <xdr:cNvPr id="149" name="テキスト ボックス 148"/>
        <xdr:cNvSpPr txBox="1"/>
      </xdr:nvSpPr>
      <xdr:spPr>
        <a:xfrm>
          <a:off x="863111" y="100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3958</xdr:rowOff>
    </xdr:from>
    <xdr:to>
      <xdr:col>6</xdr:col>
      <xdr:colOff>511175</xdr:colOff>
      <xdr:row>78</xdr:row>
      <xdr:rowOff>4918</xdr:rowOff>
    </xdr:to>
    <xdr:cxnSp macro="">
      <xdr:nvCxnSpPr>
        <xdr:cNvPr id="176" name="直線コネクタ 175"/>
        <xdr:cNvCxnSpPr/>
      </xdr:nvCxnSpPr>
      <xdr:spPr>
        <a:xfrm>
          <a:off x="3797300" y="13377058"/>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3958</xdr:rowOff>
    </xdr:from>
    <xdr:to>
      <xdr:col>5</xdr:col>
      <xdr:colOff>358775</xdr:colOff>
      <xdr:row>78</xdr:row>
      <xdr:rowOff>14725</xdr:rowOff>
    </xdr:to>
    <xdr:cxnSp macro="">
      <xdr:nvCxnSpPr>
        <xdr:cNvPr id="179" name="直線コネクタ 178"/>
        <xdr:cNvCxnSpPr/>
      </xdr:nvCxnSpPr>
      <xdr:spPr>
        <a:xfrm flipV="1">
          <a:off x="2908300" y="13377058"/>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14725</xdr:rowOff>
    </xdr:from>
    <xdr:to>
      <xdr:col>4</xdr:col>
      <xdr:colOff>155575</xdr:colOff>
      <xdr:row>78</xdr:row>
      <xdr:rowOff>44693</xdr:rowOff>
    </xdr:to>
    <xdr:cxnSp macro="">
      <xdr:nvCxnSpPr>
        <xdr:cNvPr id="182" name="直線コネクタ 181"/>
        <xdr:cNvCxnSpPr/>
      </xdr:nvCxnSpPr>
      <xdr:spPr>
        <a:xfrm flipV="1">
          <a:off x="2019300" y="13387825"/>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126299</xdr:rowOff>
    </xdr:from>
    <xdr:to>
      <xdr:col>4</xdr:col>
      <xdr:colOff>206375</xdr:colOff>
      <xdr:row>78</xdr:row>
      <xdr:rowOff>56449</xdr:rowOff>
    </xdr:to>
    <xdr:sp macro="" textlink="">
      <xdr:nvSpPr>
        <xdr:cNvPr id="183" name="フローチャート : 判断 182"/>
        <xdr:cNvSpPr/>
      </xdr:nvSpPr>
      <xdr:spPr>
        <a:xfrm>
          <a:off x="2857500" y="133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72976</xdr:rowOff>
    </xdr:from>
    <xdr:ext cx="469744" cy="259045"/>
    <xdr:sp macro="" textlink="">
      <xdr:nvSpPr>
        <xdr:cNvPr id="184" name="テキスト ボックス 183"/>
        <xdr:cNvSpPr txBox="1"/>
      </xdr:nvSpPr>
      <xdr:spPr>
        <a:xfrm>
          <a:off x="2673427" y="1310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31023</xdr:rowOff>
    </xdr:from>
    <xdr:to>
      <xdr:col>2</xdr:col>
      <xdr:colOff>638175</xdr:colOff>
      <xdr:row>78</xdr:row>
      <xdr:rowOff>44693</xdr:rowOff>
    </xdr:to>
    <xdr:cxnSp macro="">
      <xdr:nvCxnSpPr>
        <xdr:cNvPr id="185" name="直線コネクタ 184"/>
        <xdr:cNvCxnSpPr/>
      </xdr:nvCxnSpPr>
      <xdr:spPr>
        <a:xfrm>
          <a:off x="1130300" y="13404123"/>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140929</xdr:rowOff>
    </xdr:from>
    <xdr:to>
      <xdr:col>3</xdr:col>
      <xdr:colOff>3175</xdr:colOff>
      <xdr:row>78</xdr:row>
      <xdr:rowOff>71079</xdr:rowOff>
    </xdr:to>
    <xdr:sp macro="" textlink="">
      <xdr:nvSpPr>
        <xdr:cNvPr id="186" name="フローチャート : 判断 185"/>
        <xdr:cNvSpPr/>
      </xdr:nvSpPr>
      <xdr:spPr>
        <a:xfrm>
          <a:off x="1968500" y="133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87606</xdr:rowOff>
    </xdr:from>
    <xdr:ext cx="469744" cy="259045"/>
    <xdr:sp macro="" textlink="">
      <xdr:nvSpPr>
        <xdr:cNvPr id="187" name="テキスト ボックス 186"/>
        <xdr:cNvSpPr txBox="1"/>
      </xdr:nvSpPr>
      <xdr:spPr>
        <a:xfrm>
          <a:off x="1784427" y="1311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133775</xdr:rowOff>
    </xdr:from>
    <xdr:to>
      <xdr:col>1</xdr:col>
      <xdr:colOff>485775</xdr:colOff>
      <xdr:row>78</xdr:row>
      <xdr:rowOff>63925</xdr:rowOff>
    </xdr:to>
    <xdr:sp macro="" textlink="">
      <xdr:nvSpPr>
        <xdr:cNvPr id="188" name="フローチャート : 判断 187"/>
        <xdr:cNvSpPr/>
      </xdr:nvSpPr>
      <xdr:spPr>
        <a:xfrm>
          <a:off x="1079500" y="133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80452</xdr:rowOff>
    </xdr:from>
    <xdr:ext cx="469744" cy="259045"/>
    <xdr:sp macro="" textlink="">
      <xdr:nvSpPr>
        <xdr:cNvPr id="189" name="テキスト ボックス 188"/>
        <xdr:cNvSpPr txBox="1"/>
      </xdr:nvSpPr>
      <xdr:spPr>
        <a:xfrm>
          <a:off x="895427" y="1311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125568</xdr:rowOff>
    </xdr:from>
    <xdr:to>
      <xdr:col>6</xdr:col>
      <xdr:colOff>561975</xdr:colOff>
      <xdr:row>78</xdr:row>
      <xdr:rowOff>55718</xdr:rowOff>
    </xdr:to>
    <xdr:sp macro="" textlink="">
      <xdr:nvSpPr>
        <xdr:cNvPr id="195" name="円/楕円 194"/>
        <xdr:cNvSpPr/>
      </xdr:nvSpPr>
      <xdr:spPr>
        <a:xfrm>
          <a:off x="4584700" y="1332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70985</xdr:rowOff>
    </xdr:from>
    <xdr:ext cx="469744" cy="259045"/>
    <xdr:sp macro="" textlink="">
      <xdr:nvSpPr>
        <xdr:cNvPr id="196" name="維持補修費該当値テキスト"/>
        <xdr:cNvSpPr txBox="1"/>
      </xdr:nvSpPr>
      <xdr:spPr>
        <a:xfrm>
          <a:off x="4686300" y="1327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124608</xdr:rowOff>
    </xdr:from>
    <xdr:to>
      <xdr:col>5</xdr:col>
      <xdr:colOff>409575</xdr:colOff>
      <xdr:row>78</xdr:row>
      <xdr:rowOff>54758</xdr:rowOff>
    </xdr:to>
    <xdr:sp macro="" textlink="">
      <xdr:nvSpPr>
        <xdr:cNvPr id="197" name="円/楕円 196"/>
        <xdr:cNvSpPr/>
      </xdr:nvSpPr>
      <xdr:spPr>
        <a:xfrm>
          <a:off x="37465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71285</xdr:rowOff>
    </xdr:from>
    <xdr:ext cx="469744" cy="259045"/>
    <xdr:sp macro="" textlink="">
      <xdr:nvSpPr>
        <xdr:cNvPr id="198" name="テキスト ボックス 197"/>
        <xdr:cNvSpPr txBox="1"/>
      </xdr:nvSpPr>
      <xdr:spPr>
        <a:xfrm>
          <a:off x="3562427" y="1310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135375</xdr:rowOff>
    </xdr:from>
    <xdr:to>
      <xdr:col>4</xdr:col>
      <xdr:colOff>206375</xdr:colOff>
      <xdr:row>78</xdr:row>
      <xdr:rowOff>65525</xdr:rowOff>
    </xdr:to>
    <xdr:sp macro="" textlink="">
      <xdr:nvSpPr>
        <xdr:cNvPr id="199" name="円/楕円 198"/>
        <xdr:cNvSpPr/>
      </xdr:nvSpPr>
      <xdr:spPr>
        <a:xfrm>
          <a:off x="2857500" y="133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56652</xdr:rowOff>
    </xdr:from>
    <xdr:ext cx="469744" cy="259045"/>
    <xdr:sp macro="" textlink="">
      <xdr:nvSpPr>
        <xdr:cNvPr id="200" name="テキスト ボックス 199"/>
        <xdr:cNvSpPr txBox="1"/>
      </xdr:nvSpPr>
      <xdr:spPr>
        <a:xfrm>
          <a:off x="2673427" y="134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165343</xdr:rowOff>
    </xdr:from>
    <xdr:to>
      <xdr:col>3</xdr:col>
      <xdr:colOff>3175</xdr:colOff>
      <xdr:row>78</xdr:row>
      <xdr:rowOff>95493</xdr:rowOff>
    </xdr:to>
    <xdr:sp macro="" textlink="">
      <xdr:nvSpPr>
        <xdr:cNvPr id="201" name="円/楕円 200"/>
        <xdr:cNvSpPr/>
      </xdr:nvSpPr>
      <xdr:spPr>
        <a:xfrm>
          <a:off x="1968500" y="133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86620</xdr:rowOff>
    </xdr:from>
    <xdr:ext cx="469744" cy="259045"/>
    <xdr:sp macro="" textlink="">
      <xdr:nvSpPr>
        <xdr:cNvPr id="202" name="テキスト ボックス 201"/>
        <xdr:cNvSpPr txBox="1"/>
      </xdr:nvSpPr>
      <xdr:spPr>
        <a:xfrm>
          <a:off x="1784427" y="134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151673</xdr:rowOff>
    </xdr:from>
    <xdr:to>
      <xdr:col>1</xdr:col>
      <xdr:colOff>485775</xdr:colOff>
      <xdr:row>78</xdr:row>
      <xdr:rowOff>81823</xdr:rowOff>
    </xdr:to>
    <xdr:sp macro="" textlink="">
      <xdr:nvSpPr>
        <xdr:cNvPr id="203" name="円/楕円 202"/>
        <xdr:cNvSpPr/>
      </xdr:nvSpPr>
      <xdr:spPr>
        <a:xfrm>
          <a:off x="1079500" y="133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72950</xdr:rowOff>
    </xdr:from>
    <xdr:ext cx="469744" cy="259045"/>
    <xdr:sp macro="" textlink="">
      <xdr:nvSpPr>
        <xdr:cNvPr id="204" name="テキスト ボックス 203"/>
        <xdr:cNvSpPr txBox="1"/>
      </xdr:nvSpPr>
      <xdr:spPr>
        <a:xfrm>
          <a:off x="895427" y="1344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51042</xdr:rowOff>
    </xdr:from>
    <xdr:to>
      <xdr:col>6</xdr:col>
      <xdr:colOff>511175</xdr:colOff>
      <xdr:row>98</xdr:row>
      <xdr:rowOff>31059</xdr:rowOff>
    </xdr:to>
    <xdr:cxnSp macro="">
      <xdr:nvCxnSpPr>
        <xdr:cNvPr id="234" name="直線コネクタ 233"/>
        <xdr:cNvCxnSpPr/>
      </xdr:nvCxnSpPr>
      <xdr:spPr>
        <a:xfrm flipV="1">
          <a:off x="3797300" y="16681692"/>
          <a:ext cx="838200" cy="1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13570</xdr:rowOff>
    </xdr:from>
    <xdr:to>
      <xdr:col>5</xdr:col>
      <xdr:colOff>358775</xdr:colOff>
      <xdr:row>98</xdr:row>
      <xdr:rowOff>31059</xdr:rowOff>
    </xdr:to>
    <xdr:cxnSp macro="">
      <xdr:nvCxnSpPr>
        <xdr:cNvPr id="237" name="直線コネクタ 236"/>
        <xdr:cNvCxnSpPr/>
      </xdr:nvCxnSpPr>
      <xdr:spPr>
        <a:xfrm>
          <a:off x="2908300" y="16815670"/>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13570</xdr:rowOff>
    </xdr:from>
    <xdr:to>
      <xdr:col>4</xdr:col>
      <xdr:colOff>155575</xdr:colOff>
      <xdr:row>98</xdr:row>
      <xdr:rowOff>160369</xdr:rowOff>
    </xdr:to>
    <xdr:cxnSp macro="">
      <xdr:nvCxnSpPr>
        <xdr:cNvPr id="240" name="直線コネクタ 239"/>
        <xdr:cNvCxnSpPr/>
      </xdr:nvCxnSpPr>
      <xdr:spPr>
        <a:xfrm flipV="1">
          <a:off x="2019300" y="16815670"/>
          <a:ext cx="889000" cy="1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141782</xdr:rowOff>
    </xdr:from>
    <xdr:to>
      <xdr:col>4</xdr:col>
      <xdr:colOff>206375</xdr:colOff>
      <xdr:row>98</xdr:row>
      <xdr:rowOff>71932</xdr:rowOff>
    </xdr:to>
    <xdr:sp macro="" textlink="">
      <xdr:nvSpPr>
        <xdr:cNvPr id="241" name="フローチャート : 判断 240"/>
        <xdr:cNvSpPr/>
      </xdr:nvSpPr>
      <xdr:spPr>
        <a:xfrm>
          <a:off x="2857500" y="1677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63059</xdr:rowOff>
    </xdr:from>
    <xdr:ext cx="534377" cy="259045"/>
    <xdr:sp macro="" textlink="">
      <xdr:nvSpPr>
        <xdr:cNvPr id="242" name="テキスト ボックス 241"/>
        <xdr:cNvSpPr txBox="1"/>
      </xdr:nvSpPr>
      <xdr:spPr>
        <a:xfrm>
          <a:off x="2641111" y="1686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50,224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160369</xdr:rowOff>
    </xdr:from>
    <xdr:to>
      <xdr:col>2</xdr:col>
      <xdr:colOff>638175</xdr:colOff>
      <xdr:row>98</xdr:row>
      <xdr:rowOff>163874</xdr:rowOff>
    </xdr:to>
    <xdr:cxnSp macro="">
      <xdr:nvCxnSpPr>
        <xdr:cNvPr id="243" name="直線コネクタ 242"/>
        <xdr:cNvCxnSpPr/>
      </xdr:nvCxnSpPr>
      <xdr:spPr>
        <a:xfrm flipV="1">
          <a:off x="1130300" y="1696246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51505</xdr:rowOff>
    </xdr:from>
    <xdr:to>
      <xdr:col>3</xdr:col>
      <xdr:colOff>3175</xdr:colOff>
      <xdr:row>98</xdr:row>
      <xdr:rowOff>153105</xdr:rowOff>
    </xdr:to>
    <xdr:sp macro="" textlink="">
      <xdr:nvSpPr>
        <xdr:cNvPr id="244" name="フローチャート : 判断 243"/>
        <xdr:cNvSpPr/>
      </xdr:nvSpPr>
      <xdr:spPr>
        <a:xfrm>
          <a:off x="1968500" y="168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169632</xdr:rowOff>
    </xdr:from>
    <xdr:ext cx="534377" cy="259045"/>
    <xdr:sp macro="" textlink="">
      <xdr:nvSpPr>
        <xdr:cNvPr id="245" name="テキスト ボックス 244"/>
        <xdr:cNvSpPr txBox="1"/>
      </xdr:nvSpPr>
      <xdr:spPr>
        <a:xfrm>
          <a:off x="1752111" y="166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129515</xdr:rowOff>
    </xdr:from>
    <xdr:to>
      <xdr:col>1</xdr:col>
      <xdr:colOff>485775</xdr:colOff>
      <xdr:row>98</xdr:row>
      <xdr:rowOff>59665</xdr:rowOff>
    </xdr:to>
    <xdr:sp macro="" textlink="">
      <xdr:nvSpPr>
        <xdr:cNvPr id="246" name="フローチャート : 判断 245"/>
        <xdr:cNvSpPr/>
      </xdr:nvSpPr>
      <xdr:spPr>
        <a:xfrm>
          <a:off x="107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76192</xdr:rowOff>
    </xdr:from>
    <xdr:ext cx="534377" cy="259045"/>
    <xdr:sp macro="" textlink="">
      <xdr:nvSpPr>
        <xdr:cNvPr id="247" name="テキスト ボックス 246"/>
        <xdr:cNvSpPr txBox="1"/>
      </xdr:nvSpPr>
      <xdr:spPr>
        <a:xfrm>
          <a:off x="86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50,868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242</xdr:rowOff>
    </xdr:from>
    <xdr:to>
      <xdr:col>6</xdr:col>
      <xdr:colOff>561975</xdr:colOff>
      <xdr:row>97</xdr:row>
      <xdr:rowOff>101842</xdr:rowOff>
    </xdr:to>
    <xdr:sp macro="" textlink="">
      <xdr:nvSpPr>
        <xdr:cNvPr id="253" name="円/楕円 252"/>
        <xdr:cNvSpPr/>
      </xdr:nvSpPr>
      <xdr:spPr>
        <a:xfrm>
          <a:off x="4584700" y="166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150119</xdr:rowOff>
    </xdr:from>
    <xdr:ext cx="534377" cy="259045"/>
    <xdr:sp macro="" textlink="">
      <xdr:nvSpPr>
        <xdr:cNvPr id="254" name="扶助費該当値テキスト"/>
        <xdr:cNvSpPr txBox="1"/>
      </xdr:nvSpPr>
      <xdr:spPr>
        <a:xfrm>
          <a:off x="4686300" y="166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151709</xdr:rowOff>
    </xdr:from>
    <xdr:to>
      <xdr:col>5</xdr:col>
      <xdr:colOff>409575</xdr:colOff>
      <xdr:row>98</xdr:row>
      <xdr:rowOff>81859</xdr:rowOff>
    </xdr:to>
    <xdr:sp macro="" textlink="">
      <xdr:nvSpPr>
        <xdr:cNvPr id="255" name="円/楕円 254"/>
        <xdr:cNvSpPr/>
      </xdr:nvSpPr>
      <xdr:spPr>
        <a:xfrm>
          <a:off x="3746500" y="1678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72986</xdr:rowOff>
    </xdr:from>
    <xdr:ext cx="534377" cy="259045"/>
    <xdr:sp macro="" textlink="">
      <xdr:nvSpPr>
        <xdr:cNvPr id="256" name="テキスト ボックス 255"/>
        <xdr:cNvSpPr txBox="1"/>
      </xdr:nvSpPr>
      <xdr:spPr>
        <a:xfrm>
          <a:off x="3530111"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134220</xdr:rowOff>
    </xdr:from>
    <xdr:to>
      <xdr:col>4</xdr:col>
      <xdr:colOff>206375</xdr:colOff>
      <xdr:row>98</xdr:row>
      <xdr:rowOff>64370</xdr:rowOff>
    </xdr:to>
    <xdr:sp macro="" textlink="">
      <xdr:nvSpPr>
        <xdr:cNvPr id="257" name="円/楕円 256"/>
        <xdr:cNvSpPr/>
      </xdr:nvSpPr>
      <xdr:spPr>
        <a:xfrm>
          <a:off x="2857500" y="167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80897</xdr:rowOff>
    </xdr:from>
    <xdr:ext cx="534377" cy="259045"/>
    <xdr:sp macro="" textlink="">
      <xdr:nvSpPr>
        <xdr:cNvPr id="258" name="テキスト ボックス 257"/>
        <xdr:cNvSpPr txBox="1"/>
      </xdr:nvSpPr>
      <xdr:spPr>
        <a:xfrm>
          <a:off x="2641111" y="1654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109569</xdr:rowOff>
    </xdr:from>
    <xdr:to>
      <xdr:col>3</xdr:col>
      <xdr:colOff>3175</xdr:colOff>
      <xdr:row>99</xdr:row>
      <xdr:rowOff>39719</xdr:rowOff>
    </xdr:to>
    <xdr:sp macro="" textlink="">
      <xdr:nvSpPr>
        <xdr:cNvPr id="259" name="円/楕円 258"/>
        <xdr:cNvSpPr/>
      </xdr:nvSpPr>
      <xdr:spPr>
        <a:xfrm>
          <a:off x="1968500" y="169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30846</xdr:rowOff>
    </xdr:from>
    <xdr:ext cx="534377" cy="259045"/>
    <xdr:sp macro="" textlink="">
      <xdr:nvSpPr>
        <xdr:cNvPr id="260" name="テキスト ボックス 259"/>
        <xdr:cNvSpPr txBox="1"/>
      </xdr:nvSpPr>
      <xdr:spPr>
        <a:xfrm>
          <a:off x="1752111" y="1700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113074</xdr:rowOff>
    </xdr:from>
    <xdr:to>
      <xdr:col>1</xdr:col>
      <xdr:colOff>485775</xdr:colOff>
      <xdr:row>99</xdr:row>
      <xdr:rowOff>43224</xdr:rowOff>
    </xdr:to>
    <xdr:sp macro="" textlink="">
      <xdr:nvSpPr>
        <xdr:cNvPr id="261" name="円/楕円 260"/>
        <xdr:cNvSpPr/>
      </xdr:nvSpPr>
      <xdr:spPr>
        <a:xfrm>
          <a:off x="1079500" y="1691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34351</xdr:rowOff>
    </xdr:from>
    <xdr:ext cx="534377" cy="259045"/>
    <xdr:sp macro="" textlink="">
      <xdr:nvSpPr>
        <xdr:cNvPr id="262" name="テキスト ボックス 261"/>
        <xdr:cNvSpPr txBox="1"/>
      </xdr:nvSpPr>
      <xdr:spPr>
        <a:xfrm>
          <a:off x="863111" y="1700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39765</xdr:rowOff>
    </xdr:from>
    <xdr:to>
      <xdr:col>15</xdr:col>
      <xdr:colOff>180975</xdr:colOff>
      <xdr:row>36</xdr:row>
      <xdr:rowOff>145305</xdr:rowOff>
    </xdr:to>
    <xdr:cxnSp macro="">
      <xdr:nvCxnSpPr>
        <xdr:cNvPr id="289" name="直線コネクタ 288"/>
        <xdr:cNvCxnSpPr/>
      </xdr:nvCxnSpPr>
      <xdr:spPr>
        <a:xfrm flipV="1">
          <a:off x="9639300" y="6211965"/>
          <a:ext cx="838200" cy="10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45674</xdr:rowOff>
    </xdr:from>
    <xdr:ext cx="534377" cy="259045"/>
    <xdr:sp macro="" textlink="">
      <xdr:nvSpPr>
        <xdr:cNvPr id="290" name="補助費等平均値テキスト"/>
        <xdr:cNvSpPr txBox="1"/>
      </xdr:nvSpPr>
      <xdr:spPr>
        <a:xfrm>
          <a:off x="10528300" y="6217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145305</xdr:rowOff>
    </xdr:from>
    <xdr:to>
      <xdr:col>14</xdr:col>
      <xdr:colOff>28575</xdr:colOff>
      <xdr:row>37</xdr:row>
      <xdr:rowOff>7295</xdr:rowOff>
    </xdr:to>
    <xdr:cxnSp macro="">
      <xdr:nvCxnSpPr>
        <xdr:cNvPr id="292" name="直線コネクタ 291"/>
        <xdr:cNvCxnSpPr/>
      </xdr:nvCxnSpPr>
      <xdr:spPr>
        <a:xfrm flipV="1">
          <a:off x="8750300" y="6317505"/>
          <a:ext cx="889000" cy="3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135055</xdr:rowOff>
    </xdr:from>
    <xdr:to>
      <xdr:col>12</xdr:col>
      <xdr:colOff>511175</xdr:colOff>
      <xdr:row>37</xdr:row>
      <xdr:rowOff>7295</xdr:rowOff>
    </xdr:to>
    <xdr:cxnSp macro="">
      <xdr:nvCxnSpPr>
        <xdr:cNvPr id="295" name="直線コネクタ 294"/>
        <xdr:cNvCxnSpPr/>
      </xdr:nvCxnSpPr>
      <xdr:spPr>
        <a:xfrm>
          <a:off x="7861300" y="6307255"/>
          <a:ext cx="889000" cy="4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86994</xdr:rowOff>
    </xdr:from>
    <xdr:to>
      <xdr:col>12</xdr:col>
      <xdr:colOff>561975</xdr:colOff>
      <xdr:row>37</xdr:row>
      <xdr:rowOff>17144</xdr:rowOff>
    </xdr:to>
    <xdr:sp macro="" textlink="">
      <xdr:nvSpPr>
        <xdr:cNvPr id="296" name="フローチャート : 判断 295"/>
        <xdr:cNvSpPr/>
      </xdr:nvSpPr>
      <xdr:spPr>
        <a:xfrm>
          <a:off x="8699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33671</xdr:rowOff>
    </xdr:from>
    <xdr:ext cx="534377" cy="259045"/>
    <xdr:sp macro="" textlink="">
      <xdr:nvSpPr>
        <xdr:cNvPr id="297" name="テキスト ボックス 296"/>
        <xdr:cNvSpPr txBox="1"/>
      </xdr:nvSpPr>
      <xdr:spPr>
        <a:xfrm>
          <a:off x="8483111" y="603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75,417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135055</xdr:rowOff>
    </xdr:from>
    <xdr:to>
      <xdr:col>11</xdr:col>
      <xdr:colOff>307975</xdr:colOff>
      <xdr:row>37</xdr:row>
      <xdr:rowOff>1159</xdr:rowOff>
    </xdr:to>
    <xdr:cxnSp macro="">
      <xdr:nvCxnSpPr>
        <xdr:cNvPr id="298" name="直線コネクタ 297"/>
        <xdr:cNvCxnSpPr/>
      </xdr:nvCxnSpPr>
      <xdr:spPr>
        <a:xfrm flipV="1">
          <a:off x="6972300" y="6307255"/>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73277</xdr:rowOff>
    </xdr:from>
    <xdr:to>
      <xdr:col>11</xdr:col>
      <xdr:colOff>358775</xdr:colOff>
      <xdr:row>37</xdr:row>
      <xdr:rowOff>3427</xdr:rowOff>
    </xdr:to>
    <xdr:sp macro="" textlink="">
      <xdr:nvSpPr>
        <xdr:cNvPr id="299" name="フローチャート : 判断 298"/>
        <xdr:cNvSpPr/>
      </xdr:nvSpPr>
      <xdr:spPr>
        <a:xfrm>
          <a:off x="7810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19954</xdr:rowOff>
    </xdr:from>
    <xdr:ext cx="534377" cy="259045"/>
    <xdr:sp macro="" textlink="">
      <xdr:nvSpPr>
        <xdr:cNvPr id="300" name="テキスト ボックス 299"/>
        <xdr:cNvSpPr txBox="1"/>
      </xdr:nvSpPr>
      <xdr:spPr>
        <a:xfrm>
          <a:off x="7594111" y="60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128151</xdr:rowOff>
    </xdr:from>
    <xdr:to>
      <xdr:col>10</xdr:col>
      <xdr:colOff>155575</xdr:colOff>
      <xdr:row>37</xdr:row>
      <xdr:rowOff>58301</xdr:rowOff>
    </xdr:to>
    <xdr:sp macro="" textlink="">
      <xdr:nvSpPr>
        <xdr:cNvPr id="301" name="フローチャート : 判断 300"/>
        <xdr:cNvSpPr/>
      </xdr:nvSpPr>
      <xdr:spPr>
        <a:xfrm>
          <a:off x="6921500" y="630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49428</xdr:rowOff>
    </xdr:from>
    <xdr:ext cx="534377" cy="259045"/>
    <xdr:sp macro="" textlink="">
      <xdr:nvSpPr>
        <xdr:cNvPr id="302" name="テキスト ボックス 301"/>
        <xdr:cNvSpPr txBox="1"/>
      </xdr:nvSpPr>
      <xdr:spPr>
        <a:xfrm>
          <a:off x="6705111" y="63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160415</xdr:rowOff>
    </xdr:from>
    <xdr:to>
      <xdr:col>15</xdr:col>
      <xdr:colOff>231775</xdr:colOff>
      <xdr:row>36</xdr:row>
      <xdr:rowOff>90565</xdr:rowOff>
    </xdr:to>
    <xdr:sp macro="" textlink="">
      <xdr:nvSpPr>
        <xdr:cNvPr id="308" name="円/楕円 307"/>
        <xdr:cNvSpPr/>
      </xdr:nvSpPr>
      <xdr:spPr>
        <a:xfrm>
          <a:off x="10426700" y="616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11842</xdr:rowOff>
    </xdr:from>
    <xdr:ext cx="534377" cy="259045"/>
    <xdr:sp macro="" textlink="">
      <xdr:nvSpPr>
        <xdr:cNvPr id="309" name="補助費等該当値テキスト"/>
        <xdr:cNvSpPr txBox="1"/>
      </xdr:nvSpPr>
      <xdr:spPr>
        <a:xfrm>
          <a:off x="10528300" y="60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94505</xdr:rowOff>
    </xdr:from>
    <xdr:to>
      <xdr:col>14</xdr:col>
      <xdr:colOff>79375</xdr:colOff>
      <xdr:row>37</xdr:row>
      <xdr:rowOff>24655</xdr:rowOff>
    </xdr:to>
    <xdr:sp macro="" textlink="">
      <xdr:nvSpPr>
        <xdr:cNvPr id="310" name="円/楕円 309"/>
        <xdr:cNvSpPr/>
      </xdr:nvSpPr>
      <xdr:spPr>
        <a:xfrm>
          <a:off x="9588500" y="62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15782</xdr:rowOff>
    </xdr:from>
    <xdr:ext cx="534377" cy="259045"/>
    <xdr:sp macro="" textlink="">
      <xdr:nvSpPr>
        <xdr:cNvPr id="311" name="テキスト ボックス 310"/>
        <xdr:cNvSpPr txBox="1"/>
      </xdr:nvSpPr>
      <xdr:spPr>
        <a:xfrm>
          <a:off x="9372111" y="63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127945</xdr:rowOff>
    </xdr:from>
    <xdr:to>
      <xdr:col>12</xdr:col>
      <xdr:colOff>561975</xdr:colOff>
      <xdr:row>37</xdr:row>
      <xdr:rowOff>58095</xdr:rowOff>
    </xdr:to>
    <xdr:sp macro="" textlink="">
      <xdr:nvSpPr>
        <xdr:cNvPr id="312" name="円/楕円 311"/>
        <xdr:cNvSpPr/>
      </xdr:nvSpPr>
      <xdr:spPr>
        <a:xfrm>
          <a:off x="8699500" y="63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49222</xdr:rowOff>
    </xdr:from>
    <xdr:ext cx="534377" cy="259045"/>
    <xdr:sp macro="" textlink="">
      <xdr:nvSpPr>
        <xdr:cNvPr id="313" name="テキスト ボックス 312"/>
        <xdr:cNvSpPr txBox="1"/>
      </xdr:nvSpPr>
      <xdr:spPr>
        <a:xfrm>
          <a:off x="8483111" y="639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84255</xdr:rowOff>
    </xdr:from>
    <xdr:to>
      <xdr:col>11</xdr:col>
      <xdr:colOff>358775</xdr:colOff>
      <xdr:row>37</xdr:row>
      <xdr:rowOff>14405</xdr:rowOff>
    </xdr:to>
    <xdr:sp macro="" textlink="">
      <xdr:nvSpPr>
        <xdr:cNvPr id="314" name="円/楕円 313"/>
        <xdr:cNvSpPr/>
      </xdr:nvSpPr>
      <xdr:spPr>
        <a:xfrm>
          <a:off x="7810500" y="625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5532</xdr:rowOff>
    </xdr:from>
    <xdr:ext cx="534377" cy="259045"/>
    <xdr:sp macro="" textlink="">
      <xdr:nvSpPr>
        <xdr:cNvPr id="315" name="テキスト ボックス 314"/>
        <xdr:cNvSpPr txBox="1"/>
      </xdr:nvSpPr>
      <xdr:spPr>
        <a:xfrm>
          <a:off x="7594111" y="634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121809</xdr:rowOff>
    </xdr:from>
    <xdr:to>
      <xdr:col>10</xdr:col>
      <xdr:colOff>155575</xdr:colOff>
      <xdr:row>37</xdr:row>
      <xdr:rowOff>51959</xdr:rowOff>
    </xdr:to>
    <xdr:sp macro="" textlink="">
      <xdr:nvSpPr>
        <xdr:cNvPr id="316" name="円/楕円 315"/>
        <xdr:cNvSpPr/>
      </xdr:nvSpPr>
      <xdr:spPr>
        <a:xfrm>
          <a:off x="6921500" y="62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68486</xdr:rowOff>
    </xdr:from>
    <xdr:ext cx="534377" cy="259045"/>
    <xdr:sp macro="" textlink="">
      <xdr:nvSpPr>
        <xdr:cNvPr id="317" name="テキスト ボックス 316"/>
        <xdr:cNvSpPr txBox="1"/>
      </xdr:nvSpPr>
      <xdr:spPr>
        <a:xfrm>
          <a:off x="6705111" y="60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157586</xdr:rowOff>
    </xdr:from>
    <xdr:to>
      <xdr:col>15</xdr:col>
      <xdr:colOff>180975</xdr:colOff>
      <xdr:row>58</xdr:row>
      <xdr:rowOff>167881</xdr:rowOff>
    </xdr:to>
    <xdr:cxnSp macro="">
      <xdr:nvCxnSpPr>
        <xdr:cNvPr id="346" name="直線コネクタ 345"/>
        <xdr:cNvCxnSpPr/>
      </xdr:nvCxnSpPr>
      <xdr:spPr>
        <a:xfrm flipV="1">
          <a:off x="9639300" y="10101686"/>
          <a:ext cx="838200" cy="1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115314</xdr:rowOff>
    </xdr:from>
    <xdr:to>
      <xdr:col>14</xdr:col>
      <xdr:colOff>28575</xdr:colOff>
      <xdr:row>58</xdr:row>
      <xdr:rowOff>167881</xdr:rowOff>
    </xdr:to>
    <xdr:cxnSp macro="">
      <xdr:nvCxnSpPr>
        <xdr:cNvPr id="349" name="直線コネクタ 348"/>
        <xdr:cNvCxnSpPr/>
      </xdr:nvCxnSpPr>
      <xdr:spPr>
        <a:xfrm>
          <a:off x="8750300" y="10059414"/>
          <a:ext cx="889000" cy="5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115314</xdr:rowOff>
    </xdr:from>
    <xdr:to>
      <xdr:col>12</xdr:col>
      <xdr:colOff>511175</xdr:colOff>
      <xdr:row>58</xdr:row>
      <xdr:rowOff>134891</xdr:rowOff>
    </xdr:to>
    <xdr:cxnSp macro="">
      <xdr:nvCxnSpPr>
        <xdr:cNvPr id="352" name="直線コネクタ 351"/>
        <xdr:cNvCxnSpPr/>
      </xdr:nvCxnSpPr>
      <xdr:spPr>
        <a:xfrm flipV="1">
          <a:off x="7861300" y="10059414"/>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98386</xdr:rowOff>
    </xdr:from>
    <xdr:to>
      <xdr:col>12</xdr:col>
      <xdr:colOff>561975</xdr:colOff>
      <xdr:row>59</xdr:row>
      <xdr:rowOff>28536</xdr:rowOff>
    </xdr:to>
    <xdr:sp macro="" textlink="">
      <xdr:nvSpPr>
        <xdr:cNvPr id="353" name="フローチャート : 判断 352"/>
        <xdr:cNvSpPr/>
      </xdr:nvSpPr>
      <xdr:spPr>
        <a:xfrm>
          <a:off x="8699500" y="1004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19663</xdr:rowOff>
    </xdr:from>
    <xdr:ext cx="534377" cy="259045"/>
    <xdr:sp macro="" textlink="">
      <xdr:nvSpPr>
        <xdr:cNvPr id="354" name="テキスト ボックス 353"/>
        <xdr:cNvSpPr txBox="1"/>
      </xdr:nvSpPr>
      <xdr:spPr>
        <a:xfrm>
          <a:off x="8483111" y="1013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134891</xdr:rowOff>
    </xdr:from>
    <xdr:to>
      <xdr:col>11</xdr:col>
      <xdr:colOff>307975</xdr:colOff>
      <xdr:row>58</xdr:row>
      <xdr:rowOff>162868</xdr:rowOff>
    </xdr:to>
    <xdr:cxnSp macro="">
      <xdr:nvCxnSpPr>
        <xdr:cNvPr id="355" name="直線コネクタ 354"/>
        <xdr:cNvCxnSpPr/>
      </xdr:nvCxnSpPr>
      <xdr:spPr>
        <a:xfrm flipV="1">
          <a:off x="6972300" y="10078991"/>
          <a:ext cx="889000" cy="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102624</xdr:rowOff>
    </xdr:from>
    <xdr:to>
      <xdr:col>11</xdr:col>
      <xdr:colOff>358775</xdr:colOff>
      <xdr:row>59</xdr:row>
      <xdr:rowOff>32774</xdr:rowOff>
    </xdr:to>
    <xdr:sp macro="" textlink="">
      <xdr:nvSpPr>
        <xdr:cNvPr id="356" name="フローチャート : 判断 355"/>
        <xdr:cNvSpPr/>
      </xdr:nvSpPr>
      <xdr:spPr>
        <a:xfrm>
          <a:off x="7810500" y="10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23901</xdr:rowOff>
    </xdr:from>
    <xdr:ext cx="534377" cy="259045"/>
    <xdr:sp macro="" textlink="">
      <xdr:nvSpPr>
        <xdr:cNvPr id="357" name="テキスト ボックス 356"/>
        <xdr:cNvSpPr txBox="1"/>
      </xdr:nvSpPr>
      <xdr:spPr>
        <a:xfrm>
          <a:off x="7594111" y="101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81,990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111316</xdr:rowOff>
    </xdr:from>
    <xdr:to>
      <xdr:col>10</xdr:col>
      <xdr:colOff>155575</xdr:colOff>
      <xdr:row>59</xdr:row>
      <xdr:rowOff>41466</xdr:rowOff>
    </xdr:to>
    <xdr:sp macro="" textlink="">
      <xdr:nvSpPr>
        <xdr:cNvPr id="358" name="フローチャート : 判断 357"/>
        <xdr:cNvSpPr/>
      </xdr:nvSpPr>
      <xdr:spPr>
        <a:xfrm>
          <a:off x="6921500" y="100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57993</xdr:rowOff>
    </xdr:from>
    <xdr:ext cx="534377" cy="259045"/>
    <xdr:sp macro="" textlink="">
      <xdr:nvSpPr>
        <xdr:cNvPr id="359" name="テキスト ボックス 358"/>
        <xdr:cNvSpPr txBox="1"/>
      </xdr:nvSpPr>
      <xdr:spPr>
        <a:xfrm>
          <a:off x="6705111" y="98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70,582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106786</xdr:rowOff>
    </xdr:from>
    <xdr:to>
      <xdr:col>15</xdr:col>
      <xdr:colOff>231775</xdr:colOff>
      <xdr:row>59</xdr:row>
      <xdr:rowOff>36936</xdr:rowOff>
    </xdr:to>
    <xdr:sp macro="" textlink="">
      <xdr:nvSpPr>
        <xdr:cNvPr id="365" name="円/楕円 364"/>
        <xdr:cNvSpPr/>
      </xdr:nvSpPr>
      <xdr:spPr>
        <a:xfrm>
          <a:off x="10426700" y="100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117081</xdr:rowOff>
    </xdr:from>
    <xdr:to>
      <xdr:col>14</xdr:col>
      <xdr:colOff>79375</xdr:colOff>
      <xdr:row>59</xdr:row>
      <xdr:rowOff>47231</xdr:rowOff>
    </xdr:to>
    <xdr:sp macro="" textlink="">
      <xdr:nvSpPr>
        <xdr:cNvPr id="367" name="円/楕円 366"/>
        <xdr:cNvSpPr/>
      </xdr:nvSpPr>
      <xdr:spPr>
        <a:xfrm>
          <a:off x="9588500" y="100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38358</xdr:rowOff>
    </xdr:from>
    <xdr:ext cx="534377" cy="259045"/>
    <xdr:sp macro="" textlink="">
      <xdr:nvSpPr>
        <xdr:cNvPr id="368" name="テキスト ボックス 367"/>
        <xdr:cNvSpPr txBox="1"/>
      </xdr:nvSpPr>
      <xdr:spPr>
        <a:xfrm>
          <a:off x="9372111" y="101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64514</xdr:rowOff>
    </xdr:from>
    <xdr:to>
      <xdr:col>12</xdr:col>
      <xdr:colOff>561975</xdr:colOff>
      <xdr:row>58</xdr:row>
      <xdr:rowOff>166114</xdr:rowOff>
    </xdr:to>
    <xdr:sp macro="" textlink="">
      <xdr:nvSpPr>
        <xdr:cNvPr id="369" name="円/楕円 368"/>
        <xdr:cNvSpPr/>
      </xdr:nvSpPr>
      <xdr:spPr>
        <a:xfrm>
          <a:off x="8699500" y="100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11191</xdr:rowOff>
    </xdr:from>
    <xdr:ext cx="599010" cy="259045"/>
    <xdr:sp macro="" textlink="">
      <xdr:nvSpPr>
        <xdr:cNvPr id="370" name="テキスト ボックス 369"/>
        <xdr:cNvSpPr txBox="1"/>
      </xdr:nvSpPr>
      <xdr:spPr>
        <a:xfrm>
          <a:off x="8450794" y="978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84091</xdr:rowOff>
    </xdr:from>
    <xdr:to>
      <xdr:col>11</xdr:col>
      <xdr:colOff>358775</xdr:colOff>
      <xdr:row>59</xdr:row>
      <xdr:rowOff>14241</xdr:rowOff>
    </xdr:to>
    <xdr:sp macro="" textlink="">
      <xdr:nvSpPr>
        <xdr:cNvPr id="371" name="円/楕円 370"/>
        <xdr:cNvSpPr/>
      </xdr:nvSpPr>
      <xdr:spPr>
        <a:xfrm>
          <a:off x="7810500" y="100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30768</xdr:rowOff>
    </xdr:from>
    <xdr:ext cx="599010" cy="259045"/>
    <xdr:sp macro="" textlink="">
      <xdr:nvSpPr>
        <xdr:cNvPr id="372" name="テキスト ボックス 371"/>
        <xdr:cNvSpPr txBox="1"/>
      </xdr:nvSpPr>
      <xdr:spPr>
        <a:xfrm>
          <a:off x="7561794" y="980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112068</xdr:rowOff>
    </xdr:from>
    <xdr:to>
      <xdr:col>10</xdr:col>
      <xdr:colOff>155575</xdr:colOff>
      <xdr:row>59</xdr:row>
      <xdr:rowOff>42218</xdr:rowOff>
    </xdr:to>
    <xdr:sp macro="" textlink="">
      <xdr:nvSpPr>
        <xdr:cNvPr id="373" name="円/楕円 372"/>
        <xdr:cNvSpPr/>
      </xdr:nvSpPr>
      <xdr:spPr>
        <a:xfrm>
          <a:off x="6921500" y="1005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33345</xdr:rowOff>
    </xdr:from>
    <xdr:ext cx="534377" cy="259045"/>
    <xdr:sp macro="" textlink="">
      <xdr:nvSpPr>
        <xdr:cNvPr id="374" name="テキスト ボックス 373"/>
        <xdr:cNvSpPr txBox="1"/>
      </xdr:nvSpPr>
      <xdr:spPr>
        <a:xfrm>
          <a:off x="6705111" y="1014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20067</xdr:rowOff>
    </xdr:from>
    <xdr:to>
      <xdr:col>15</xdr:col>
      <xdr:colOff>180975</xdr:colOff>
      <xdr:row>79</xdr:row>
      <xdr:rowOff>38712</xdr:rowOff>
    </xdr:to>
    <xdr:cxnSp macro="">
      <xdr:nvCxnSpPr>
        <xdr:cNvPr id="403" name="直線コネクタ 402"/>
        <xdr:cNvCxnSpPr/>
      </xdr:nvCxnSpPr>
      <xdr:spPr>
        <a:xfrm>
          <a:off x="9639300" y="13564617"/>
          <a:ext cx="838200" cy="1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159083</xdr:rowOff>
    </xdr:from>
    <xdr:to>
      <xdr:col>14</xdr:col>
      <xdr:colOff>28575</xdr:colOff>
      <xdr:row>79</xdr:row>
      <xdr:rowOff>20067</xdr:rowOff>
    </xdr:to>
    <xdr:cxnSp macro="">
      <xdr:nvCxnSpPr>
        <xdr:cNvPr id="406" name="直線コネクタ 405"/>
        <xdr:cNvCxnSpPr/>
      </xdr:nvCxnSpPr>
      <xdr:spPr>
        <a:xfrm>
          <a:off x="8750300" y="13532183"/>
          <a:ext cx="8890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132333</xdr:rowOff>
    </xdr:from>
    <xdr:to>
      <xdr:col>12</xdr:col>
      <xdr:colOff>561975</xdr:colOff>
      <xdr:row>79</xdr:row>
      <xdr:rowOff>62483</xdr:rowOff>
    </xdr:to>
    <xdr:sp macro="" textlink="">
      <xdr:nvSpPr>
        <xdr:cNvPr id="409" name="フローチャート : 判断 408"/>
        <xdr:cNvSpPr/>
      </xdr:nvSpPr>
      <xdr:spPr>
        <a:xfrm>
          <a:off x="8699500" y="1350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53610</xdr:rowOff>
    </xdr:from>
    <xdr:ext cx="534377" cy="259045"/>
    <xdr:sp macro="" textlink="">
      <xdr:nvSpPr>
        <xdr:cNvPr id="410" name="テキスト ボックス 409"/>
        <xdr:cNvSpPr txBox="1"/>
      </xdr:nvSpPr>
      <xdr:spPr>
        <a:xfrm>
          <a:off x="8483111" y="135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159362</xdr:rowOff>
    </xdr:from>
    <xdr:to>
      <xdr:col>15</xdr:col>
      <xdr:colOff>231775</xdr:colOff>
      <xdr:row>79</xdr:row>
      <xdr:rowOff>89512</xdr:rowOff>
    </xdr:to>
    <xdr:sp macro="" textlink="">
      <xdr:nvSpPr>
        <xdr:cNvPr id="416" name="円/楕円 415"/>
        <xdr:cNvSpPr/>
      </xdr:nvSpPr>
      <xdr:spPr>
        <a:xfrm>
          <a:off x="10426700" y="135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124196</xdr:rowOff>
    </xdr:from>
    <xdr:ext cx="469744" cy="259045"/>
    <xdr:sp macro="" textlink="">
      <xdr:nvSpPr>
        <xdr:cNvPr id="417" name="普通建設事業費 （ うち新規整備　）該当値テキスト"/>
        <xdr:cNvSpPr txBox="1"/>
      </xdr:nvSpPr>
      <xdr:spPr>
        <a:xfrm>
          <a:off x="10528300" y="134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140717</xdr:rowOff>
    </xdr:from>
    <xdr:to>
      <xdr:col>14</xdr:col>
      <xdr:colOff>79375</xdr:colOff>
      <xdr:row>79</xdr:row>
      <xdr:rowOff>70867</xdr:rowOff>
    </xdr:to>
    <xdr:sp macro="" textlink="">
      <xdr:nvSpPr>
        <xdr:cNvPr id="418" name="円/楕円 417"/>
        <xdr:cNvSpPr/>
      </xdr:nvSpPr>
      <xdr:spPr>
        <a:xfrm>
          <a:off x="9588500" y="135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61994</xdr:rowOff>
    </xdr:from>
    <xdr:ext cx="534377" cy="259045"/>
    <xdr:sp macro="" textlink="">
      <xdr:nvSpPr>
        <xdr:cNvPr id="419" name="テキスト ボックス 418"/>
        <xdr:cNvSpPr txBox="1"/>
      </xdr:nvSpPr>
      <xdr:spPr>
        <a:xfrm>
          <a:off x="9372111" y="136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108283</xdr:rowOff>
    </xdr:from>
    <xdr:to>
      <xdr:col>12</xdr:col>
      <xdr:colOff>561975</xdr:colOff>
      <xdr:row>79</xdr:row>
      <xdr:rowOff>38433</xdr:rowOff>
    </xdr:to>
    <xdr:sp macro="" textlink="">
      <xdr:nvSpPr>
        <xdr:cNvPr id="420" name="円/楕円 419"/>
        <xdr:cNvSpPr/>
      </xdr:nvSpPr>
      <xdr:spPr>
        <a:xfrm>
          <a:off x="8699500" y="1348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54960</xdr:rowOff>
    </xdr:from>
    <xdr:ext cx="534377" cy="259045"/>
    <xdr:sp macro="" textlink="">
      <xdr:nvSpPr>
        <xdr:cNvPr id="421" name="テキスト ボックス 420"/>
        <xdr:cNvSpPr txBox="1"/>
      </xdr:nvSpPr>
      <xdr:spPr>
        <a:xfrm>
          <a:off x="8483111" y="132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48357</xdr:rowOff>
    </xdr:from>
    <xdr:to>
      <xdr:col>15</xdr:col>
      <xdr:colOff>180975</xdr:colOff>
      <xdr:row>98</xdr:row>
      <xdr:rowOff>53111</xdr:rowOff>
    </xdr:to>
    <xdr:cxnSp macro="">
      <xdr:nvCxnSpPr>
        <xdr:cNvPr id="448" name="直線コネクタ 447"/>
        <xdr:cNvCxnSpPr/>
      </xdr:nvCxnSpPr>
      <xdr:spPr>
        <a:xfrm flipV="1">
          <a:off x="9639300" y="16679007"/>
          <a:ext cx="838200" cy="17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100020</xdr:rowOff>
    </xdr:from>
    <xdr:to>
      <xdr:col>14</xdr:col>
      <xdr:colOff>28575</xdr:colOff>
      <xdr:row>98</xdr:row>
      <xdr:rowOff>53111</xdr:rowOff>
    </xdr:to>
    <xdr:cxnSp macro="">
      <xdr:nvCxnSpPr>
        <xdr:cNvPr id="451" name="直線コネクタ 450"/>
        <xdr:cNvCxnSpPr/>
      </xdr:nvCxnSpPr>
      <xdr:spPr>
        <a:xfrm>
          <a:off x="8750300" y="16730670"/>
          <a:ext cx="889000" cy="1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125540</xdr:rowOff>
    </xdr:from>
    <xdr:to>
      <xdr:col>12</xdr:col>
      <xdr:colOff>561975</xdr:colOff>
      <xdr:row>98</xdr:row>
      <xdr:rowOff>55690</xdr:rowOff>
    </xdr:to>
    <xdr:sp macro="" textlink="">
      <xdr:nvSpPr>
        <xdr:cNvPr id="454" name="フローチャート : 判断 453"/>
        <xdr:cNvSpPr/>
      </xdr:nvSpPr>
      <xdr:spPr>
        <a:xfrm>
          <a:off x="8699500" y="167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46817</xdr:rowOff>
    </xdr:from>
    <xdr:ext cx="534377" cy="259045"/>
    <xdr:sp macro="" textlink="">
      <xdr:nvSpPr>
        <xdr:cNvPr id="455" name="テキスト ボックス 454"/>
        <xdr:cNvSpPr txBox="1"/>
      </xdr:nvSpPr>
      <xdr:spPr>
        <a:xfrm>
          <a:off x="8483111" y="1684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29,486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169007</xdr:rowOff>
    </xdr:from>
    <xdr:to>
      <xdr:col>15</xdr:col>
      <xdr:colOff>231775</xdr:colOff>
      <xdr:row>97</xdr:row>
      <xdr:rowOff>99157</xdr:rowOff>
    </xdr:to>
    <xdr:sp macro="" textlink="">
      <xdr:nvSpPr>
        <xdr:cNvPr id="461" name="円/楕円 460"/>
        <xdr:cNvSpPr/>
      </xdr:nvSpPr>
      <xdr:spPr>
        <a:xfrm>
          <a:off x="10426700" y="1662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20434</xdr:rowOff>
    </xdr:from>
    <xdr:ext cx="534377" cy="259045"/>
    <xdr:sp macro="" textlink="">
      <xdr:nvSpPr>
        <xdr:cNvPr id="462" name="普通建設事業費 （ うち更新整備　）該当値テキスト"/>
        <xdr:cNvSpPr txBox="1"/>
      </xdr:nvSpPr>
      <xdr:spPr>
        <a:xfrm>
          <a:off x="10528300" y="164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2311</xdr:rowOff>
    </xdr:from>
    <xdr:to>
      <xdr:col>14</xdr:col>
      <xdr:colOff>79375</xdr:colOff>
      <xdr:row>98</xdr:row>
      <xdr:rowOff>103911</xdr:rowOff>
    </xdr:to>
    <xdr:sp macro="" textlink="">
      <xdr:nvSpPr>
        <xdr:cNvPr id="463" name="円/楕円 462"/>
        <xdr:cNvSpPr/>
      </xdr:nvSpPr>
      <xdr:spPr>
        <a:xfrm>
          <a:off x="9588500" y="1680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95038</xdr:rowOff>
    </xdr:from>
    <xdr:ext cx="534377" cy="259045"/>
    <xdr:sp macro="" textlink="">
      <xdr:nvSpPr>
        <xdr:cNvPr id="464" name="テキスト ボックス 463"/>
        <xdr:cNvSpPr txBox="1"/>
      </xdr:nvSpPr>
      <xdr:spPr>
        <a:xfrm>
          <a:off x="9372111" y="168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49220</xdr:rowOff>
    </xdr:from>
    <xdr:to>
      <xdr:col>12</xdr:col>
      <xdr:colOff>561975</xdr:colOff>
      <xdr:row>97</xdr:row>
      <xdr:rowOff>150820</xdr:rowOff>
    </xdr:to>
    <xdr:sp macro="" textlink="">
      <xdr:nvSpPr>
        <xdr:cNvPr id="465" name="円/楕円 464"/>
        <xdr:cNvSpPr/>
      </xdr:nvSpPr>
      <xdr:spPr>
        <a:xfrm>
          <a:off x="8699500" y="166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167347</xdr:rowOff>
    </xdr:from>
    <xdr:ext cx="534377" cy="259045"/>
    <xdr:sp macro="" textlink="">
      <xdr:nvSpPr>
        <xdr:cNvPr id="466" name="テキスト ボックス 465"/>
        <xdr:cNvSpPr txBox="1"/>
      </xdr:nvSpPr>
      <xdr:spPr>
        <a:xfrm>
          <a:off x="8483111" y="164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133207</xdr:rowOff>
    </xdr:from>
    <xdr:to>
      <xdr:col>23</xdr:col>
      <xdr:colOff>517525</xdr:colOff>
      <xdr:row>38</xdr:row>
      <xdr:rowOff>139613</xdr:rowOff>
    </xdr:to>
    <xdr:cxnSp macro="">
      <xdr:nvCxnSpPr>
        <xdr:cNvPr id="493" name="直線コネクタ 492"/>
        <xdr:cNvCxnSpPr/>
      </xdr:nvCxnSpPr>
      <xdr:spPr>
        <a:xfrm flipV="1">
          <a:off x="15481300" y="6648307"/>
          <a:ext cx="8382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139060</xdr:rowOff>
    </xdr:from>
    <xdr:to>
      <xdr:col>22</xdr:col>
      <xdr:colOff>365125</xdr:colOff>
      <xdr:row>38</xdr:row>
      <xdr:rowOff>139613</xdr:rowOff>
    </xdr:to>
    <xdr:cxnSp macro="">
      <xdr:nvCxnSpPr>
        <xdr:cNvPr id="496" name="直線コネクタ 495"/>
        <xdr:cNvCxnSpPr/>
      </xdr:nvCxnSpPr>
      <xdr:spPr>
        <a:xfrm>
          <a:off x="14592300" y="6654160"/>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139001</xdr:rowOff>
    </xdr:from>
    <xdr:to>
      <xdr:col>21</xdr:col>
      <xdr:colOff>161925</xdr:colOff>
      <xdr:row>38</xdr:row>
      <xdr:rowOff>139060</xdr:rowOff>
    </xdr:to>
    <xdr:cxnSp macro="">
      <xdr:nvCxnSpPr>
        <xdr:cNvPr id="499" name="直線コネクタ 498"/>
        <xdr:cNvCxnSpPr/>
      </xdr:nvCxnSpPr>
      <xdr:spPr>
        <a:xfrm>
          <a:off x="13703300" y="6654101"/>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74157</xdr:rowOff>
    </xdr:from>
    <xdr:to>
      <xdr:col>21</xdr:col>
      <xdr:colOff>212725</xdr:colOff>
      <xdr:row>39</xdr:row>
      <xdr:rowOff>4307</xdr:rowOff>
    </xdr:to>
    <xdr:sp macro="" textlink="">
      <xdr:nvSpPr>
        <xdr:cNvPr id="500" name="フローチャート : 判断 499"/>
        <xdr:cNvSpPr/>
      </xdr:nvSpPr>
      <xdr:spPr>
        <a:xfrm>
          <a:off x="14541500" y="658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20834</xdr:rowOff>
    </xdr:from>
    <xdr:ext cx="469744" cy="259045"/>
    <xdr:sp macro="" textlink="">
      <xdr:nvSpPr>
        <xdr:cNvPr id="501" name="テキスト ボックス 500"/>
        <xdr:cNvSpPr txBox="1"/>
      </xdr:nvSpPr>
      <xdr:spPr>
        <a:xfrm>
          <a:off x="14357427" y="636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135318</xdr:rowOff>
    </xdr:from>
    <xdr:to>
      <xdr:col>19</xdr:col>
      <xdr:colOff>644525</xdr:colOff>
      <xdr:row>38</xdr:row>
      <xdr:rowOff>139001</xdr:rowOff>
    </xdr:to>
    <xdr:cxnSp macro="">
      <xdr:nvCxnSpPr>
        <xdr:cNvPr id="502" name="直線コネクタ 501"/>
        <xdr:cNvCxnSpPr/>
      </xdr:nvCxnSpPr>
      <xdr:spPr>
        <a:xfrm>
          <a:off x="12814300" y="6650418"/>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74187</xdr:rowOff>
    </xdr:from>
    <xdr:to>
      <xdr:col>20</xdr:col>
      <xdr:colOff>9525</xdr:colOff>
      <xdr:row>39</xdr:row>
      <xdr:rowOff>4337</xdr:rowOff>
    </xdr:to>
    <xdr:sp macro="" textlink="">
      <xdr:nvSpPr>
        <xdr:cNvPr id="503" name="フローチャート : 判断 502"/>
        <xdr:cNvSpPr/>
      </xdr:nvSpPr>
      <xdr:spPr>
        <a:xfrm>
          <a:off x="13652500" y="65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20864</xdr:rowOff>
    </xdr:from>
    <xdr:ext cx="469744" cy="259045"/>
    <xdr:sp macro="" textlink="">
      <xdr:nvSpPr>
        <xdr:cNvPr id="504" name="テキスト ボックス 503"/>
        <xdr:cNvSpPr txBox="1"/>
      </xdr:nvSpPr>
      <xdr:spPr>
        <a:xfrm>
          <a:off x="13468427" y="63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26490</xdr:rowOff>
    </xdr:from>
    <xdr:to>
      <xdr:col>18</xdr:col>
      <xdr:colOff>492125</xdr:colOff>
      <xdr:row>38</xdr:row>
      <xdr:rowOff>128090</xdr:rowOff>
    </xdr:to>
    <xdr:sp macro="" textlink="">
      <xdr:nvSpPr>
        <xdr:cNvPr id="505" name="フローチャート : 判断 504"/>
        <xdr:cNvSpPr/>
      </xdr:nvSpPr>
      <xdr:spPr>
        <a:xfrm>
          <a:off x="12763500" y="654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144617</xdr:rowOff>
    </xdr:from>
    <xdr:ext cx="534377" cy="259045"/>
    <xdr:sp macro="" textlink="">
      <xdr:nvSpPr>
        <xdr:cNvPr id="506" name="テキスト ボックス 505"/>
        <xdr:cNvSpPr txBox="1"/>
      </xdr:nvSpPr>
      <xdr:spPr>
        <a:xfrm>
          <a:off x="12547111"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82407</xdr:rowOff>
    </xdr:from>
    <xdr:to>
      <xdr:col>23</xdr:col>
      <xdr:colOff>568325</xdr:colOff>
      <xdr:row>39</xdr:row>
      <xdr:rowOff>12557</xdr:rowOff>
    </xdr:to>
    <xdr:sp macro="" textlink="">
      <xdr:nvSpPr>
        <xdr:cNvPr id="512" name="円/楕円 511"/>
        <xdr:cNvSpPr/>
      </xdr:nvSpPr>
      <xdr:spPr>
        <a:xfrm>
          <a:off x="162687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469744" cy="259045"/>
    <xdr:sp macro="" textlink="">
      <xdr:nvSpPr>
        <xdr:cNvPr id="513" name="災害復旧事業費該当値テキスト"/>
        <xdr:cNvSpPr txBox="1"/>
      </xdr:nvSpPr>
      <xdr:spPr>
        <a:xfrm>
          <a:off x="16370300" y="6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88813</xdr:rowOff>
    </xdr:from>
    <xdr:to>
      <xdr:col>22</xdr:col>
      <xdr:colOff>415925</xdr:colOff>
      <xdr:row>39</xdr:row>
      <xdr:rowOff>18963</xdr:rowOff>
    </xdr:to>
    <xdr:sp macro="" textlink="">
      <xdr:nvSpPr>
        <xdr:cNvPr id="514" name="円/楕円 513"/>
        <xdr:cNvSpPr/>
      </xdr:nvSpPr>
      <xdr:spPr>
        <a:xfrm>
          <a:off x="15430500" y="660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10090</xdr:rowOff>
    </xdr:from>
    <xdr:ext cx="313932" cy="259045"/>
    <xdr:sp macro="" textlink="">
      <xdr:nvSpPr>
        <xdr:cNvPr id="515" name="テキスト ボックス 514"/>
        <xdr:cNvSpPr txBox="1"/>
      </xdr:nvSpPr>
      <xdr:spPr>
        <a:xfrm>
          <a:off x="15324333" y="6696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88260</xdr:rowOff>
    </xdr:from>
    <xdr:to>
      <xdr:col>21</xdr:col>
      <xdr:colOff>212725</xdr:colOff>
      <xdr:row>39</xdr:row>
      <xdr:rowOff>18410</xdr:rowOff>
    </xdr:to>
    <xdr:sp macro="" textlink="">
      <xdr:nvSpPr>
        <xdr:cNvPr id="516" name="円/楕円 515"/>
        <xdr:cNvSpPr/>
      </xdr:nvSpPr>
      <xdr:spPr>
        <a:xfrm>
          <a:off x="145415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9537</xdr:rowOff>
    </xdr:from>
    <xdr:ext cx="378565" cy="259045"/>
    <xdr:sp macro="" textlink="">
      <xdr:nvSpPr>
        <xdr:cNvPr id="517" name="テキスト ボックス 516"/>
        <xdr:cNvSpPr txBox="1"/>
      </xdr:nvSpPr>
      <xdr:spPr>
        <a:xfrm>
          <a:off x="14403017" y="669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88201</xdr:rowOff>
    </xdr:from>
    <xdr:to>
      <xdr:col>20</xdr:col>
      <xdr:colOff>9525</xdr:colOff>
      <xdr:row>39</xdr:row>
      <xdr:rowOff>18351</xdr:rowOff>
    </xdr:to>
    <xdr:sp macro="" textlink="">
      <xdr:nvSpPr>
        <xdr:cNvPr id="518" name="円/楕円 517"/>
        <xdr:cNvSpPr/>
      </xdr:nvSpPr>
      <xdr:spPr>
        <a:xfrm>
          <a:off x="13652500" y="66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9478</xdr:rowOff>
    </xdr:from>
    <xdr:ext cx="378565" cy="259045"/>
    <xdr:sp macro="" textlink="">
      <xdr:nvSpPr>
        <xdr:cNvPr id="519" name="テキスト ボックス 518"/>
        <xdr:cNvSpPr txBox="1"/>
      </xdr:nvSpPr>
      <xdr:spPr>
        <a:xfrm>
          <a:off x="13514017" y="669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84518</xdr:rowOff>
    </xdr:from>
    <xdr:to>
      <xdr:col>18</xdr:col>
      <xdr:colOff>492125</xdr:colOff>
      <xdr:row>39</xdr:row>
      <xdr:rowOff>14668</xdr:rowOff>
    </xdr:to>
    <xdr:sp macro="" textlink="">
      <xdr:nvSpPr>
        <xdr:cNvPr id="520" name="円/楕円 519"/>
        <xdr:cNvSpPr/>
      </xdr:nvSpPr>
      <xdr:spPr>
        <a:xfrm>
          <a:off x="12763500" y="65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5795</xdr:rowOff>
    </xdr:from>
    <xdr:ext cx="469744" cy="259045"/>
    <xdr:sp macro="" textlink="">
      <xdr:nvSpPr>
        <xdr:cNvPr id="521" name="テキスト ボックス 520"/>
        <xdr:cNvSpPr txBox="1"/>
      </xdr:nvSpPr>
      <xdr:spPr>
        <a:xfrm>
          <a:off x="12579427" y="66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82055</xdr:rowOff>
    </xdr:from>
    <xdr:to>
      <xdr:col>23</xdr:col>
      <xdr:colOff>517525</xdr:colOff>
      <xdr:row>77</xdr:row>
      <xdr:rowOff>89942</xdr:rowOff>
    </xdr:to>
    <xdr:cxnSp macro="">
      <xdr:nvCxnSpPr>
        <xdr:cNvPr id="599" name="直線コネクタ 598"/>
        <xdr:cNvCxnSpPr/>
      </xdr:nvCxnSpPr>
      <xdr:spPr>
        <a:xfrm flipV="1">
          <a:off x="15481300" y="13283705"/>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89942</xdr:rowOff>
    </xdr:from>
    <xdr:to>
      <xdr:col>22</xdr:col>
      <xdr:colOff>365125</xdr:colOff>
      <xdr:row>77</xdr:row>
      <xdr:rowOff>105631</xdr:rowOff>
    </xdr:to>
    <xdr:cxnSp macro="">
      <xdr:nvCxnSpPr>
        <xdr:cNvPr id="602" name="直線コネクタ 601"/>
        <xdr:cNvCxnSpPr/>
      </xdr:nvCxnSpPr>
      <xdr:spPr>
        <a:xfrm flipV="1">
          <a:off x="14592300" y="13291592"/>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45929</xdr:rowOff>
    </xdr:from>
    <xdr:to>
      <xdr:col>21</xdr:col>
      <xdr:colOff>161925</xdr:colOff>
      <xdr:row>77</xdr:row>
      <xdr:rowOff>105631</xdr:rowOff>
    </xdr:to>
    <xdr:cxnSp macro="">
      <xdr:nvCxnSpPr>
        <xdr:cNvPr id="605" name="直線コネクタ 604"/>
        <xdr:cNvCxnSpPr/>
      </xdr:nvCxnSpPr>
      <xdr:spPr>
        <a:xfrm>
          <a:off x="13703300" y="13247579"/>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135268</xdr:rowOff>
    </xdr:from>
    <xdr:to>
      <xdr:col>21</xdr:col>
      <xdr:colOff>212725</xdr:colOff>
      <xdr:row>77</xdr:row>
      <xdr:rowOff>65418</xdr:rowOff>
    </xdr:to>
    <xdr:sp macro="" textlink="">
      <xdr:nvSpPr>
        <xdr:cNvPr id="606" name="フローチャート : 判断 605"/>
        <xdr:cNvSpPr/>
      </xdr:nvSpPr>
      <xdr:spPr>
        <a:xfrm>
          <a:off x="14541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81945</xdr:rowOff>
    </xdr:from>
    <xdr:ext cx="534377" cy="259045"/>
    <xdr:sp macro="" textlink="">
      <xdr:nvSpPr>
        <xdr:cNvPr id="607" name="テキスト ボックス 606"/>
        <xdr:cNvSpPr txBox="1"/>
      </xdr:nvSpPr>
      <xdr:spPr>
        <a:xfrm>
          <a:off x="14325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4727</xdr:rowOff>
    </xdr:from>
    <xdr:to>
      <xdr:col>19</xdr:col>
      <xdr:colOff>644525</xdr:colOff>
      <xdr:row>77</xdr:row>
      <xdr:rowOff>45929</xdr:rowOff>
    </xdr:to>
    <xdr:cxnSp macro="">
      <xdr:nvCxnSpPr>
        <xdr:cNvPr id="608" name="直線コネクタ 607"/>
        <xdr:cNvCxnSpPr/>
      </xdr:nvCxnSpPr>
      <xdr:spPr>
        <a:xfrm>
          <a:off x="12814300" y="13206377"/>
          <a:ext cx="889000" cy="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122154</xdr:rowOff>
    </xdr:from>
    <xdr:to>
      <xdr:col>20</xdr:col>
      <xdr:colOff>9525</xdr:colOff>
      <xdr:row>77</xdr:row>
      <xdr:rowOff>52304</xdr:rowOff>
    </xdr:to>
    <xdr:sp macro="" textlink="">
      <xdr:nvSpPr>
        <xdr:cNvPr id="609" name="フローチャート : 判断 608"/>
        <xdr:cNvSpPr/>
      </xdr:nvSpPr>
      <xdr:spPr>
        <a:xfrm>
          <a:off x="13652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68831</xdr:rowOff>
    </xdr:from>
    <xdr:ext cx="534377" cy="259045"/>
    <xdr:sp macro="" textlink="">
      <xdr:nvSpPr>
        <xdr:cNvPr id="610" name="テキスト ボックス 609"/>
        <xdr:cNvSpPr txBox="1"/>
      </xdr:nvSpPr>
      <xdr:spPr>
        <a:xfrm>
          <a:off x="13436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114213</xdr:rowOff>
    </xdr:from>
    <xdr:to>
      <xdr:col>18</xdr:col>
      <xdr:colOff>492125</xdr:colOff>
      <xdr:row>77</xdr:row>
      <xdr:rowOff>44363</xdr:rowOff>
    </xdr:to>
    <xdr:sp macro="" textlink="">
      <xdr:nvSpPr>
        <xdr:cNvPr id="611" name="フローチャート : 判断 610"/>
        <xdr:cNvSpPr/>
      </xdr:nvSpPr>
      <xdr:spPr>
        <a:xfrm>
          <a:off x="12763500" y="131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60891</xdr:rowOff>
    </xdr:from>
    <xdr:ext cx="534377" cy="259045"/>
    <xdr:sp macro="" textlink="">
      <xdr:nvSpPr>
        <xdr:cNvPr id="612" name="テキスト ボックス 611"/>
        <xdr:cNvSpPr txBox="1"/>
      </xdr:nvSpPr>
      <xdr:spPr>
        <a:xfrm>
          <a:off x="12547111" y="1291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31255</xdr:rowOff>
    </xdr:from>
    <xdr:to>
      <xdr:col>23</xdr:col>
      <xdr:colOff>568325</xdr:colOff>
      <xdr:row>77</xdr:row>
      <xdr:rowOff>132855</xdr:rowOff>
    </xdr:to>
    <xdr:sp macro="" textlink="">
      <xdr:nvSpPr>
        <xdr:cNvPr id="618" name="円/楕円 617"/>
        <xdr:cNvSpPr/>
      </xdr:nvSpPr>
      <xdr:spPr>
        <a:xfrm>
          <a:off x="16268700" y="132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9682</xdr:rowOff>
    </xdr:from>
    <xdr:ext cx="534377" cy="259045"/>
    <xdr:sp macro="" textlink="">
      <xdr:nvSpPr>
        <xdr:cNvPr id="619" name="公債費該当値テキスト"/>
        <xdr:cNvSpPr txBox="1"/>
      </xdr:nvSpPr>
      <xdr:spPr>
        <a:xfrm>
          <a:off x="16370300" y="1321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39142</xdr:rowOff>
    </xdr:from>
    <xdr:to>
      <xdr:col>22</xdr:col>
      <xdr:colOff>415925</xdr:colOff>
      <xdr:row>77</xdr:row>
      <xdr:rowOff>140742</xdr:rowOff>
    </xdr:to>
    <xdr:sp macro="" textlink="">
      <xdr:nvSpPr>
        <xdr:cNvPr id="620" name="円/楕円 619"/>
        <xdr:cNvSpPr/>
      </xdr:nvSpPr>
      <xdr:spPr>
        <a:xfrm>
          <a:off x="15430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131869</xdr:rowOff>
    </xdr:from>
    <xdr:ext cx="534377" cy="259045"/>
    <xdr:sp macro="" textlink="">
      <xdr:nvSpPr>
        <xdr:cNvPr id="621" name="テキスト ボックス 620"/>
        <xdr:cNvSpPr txBox="1"/>
      </xdr:nvSpPr>
      <xdr:spPr>
        <a:xfrm>
          <a:off x="15214111" y="133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54831</xdr:rowOff>
    </xdr:from>
    <xdr:to>
      <xdr:col>21</xdr:col>
      <xdr:colOff>212725</xdr:colOff>
      <xdr:row>77</xdr:row>
      <xdr:rowOff>156431</xdr:rowOff>
    </xdr:to>
    <xdr:sp macro="" textlink="">
      <xdr:nvSpPr>
        <xdr:cNvPr id="622" name="円/楕円 621"/>
        <xdr:cNvSpPr/>
      </xdr:nvSpPr>
      <xdr:spPr>
        <a:xfrm>
          <a:off x="14541500" y="132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147558</xdr:rowOff>
    </xdr:from>
    <xdr:ext cx="534377" cy="259045"/>
    <xdr:sp macro="" textlink="">
      <xdr:nvSpPr>
        <xdr:cNvPr id="623" name="テキスト ボックス 622"/>
        <xdr:cNvSpPr txBox="1"/>
      </xdr:nvSpPr>
      <xdr:spPr>
        <a:xfrm>
          <a:off x="14325111" y="133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166579</xdr:rowOff>
    </xdr:from>
    <xdr:to>
      <xdr:col>20</xdr:col>
      <xdr:colOff>9525</xdr:colOff>
      <xdr:row>77</xdr:row>
      <xdr:rowOff>96729</xdr:rowOff>
    </xdr:to>
    <xdr:sp macro="" textlink="">
      <xdr:nvSpPr>
        <xdr:cNvPr id="624" name="円/楕円 623"/>
        <xdr:cNvSpPr/>
      </xdr:nvSpPr>
      <xdr:spPr>
        <a:xfrm>
          <a:off x="13652500" y="131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87856</xdr:rowOff>
    </xdr:from>
    <xdr:ext cx="534377" cy="259045"/>
    <xdr:sp macro="" textlink="">
      <xdr:nvSpPr>
        <xdr:cNvPr id="625" name="テキスト ボックス 624"/>
        <xdr:cNvSpPr txBox="1"/>
      </xdr:nvSpPr>
      <xdr:spPr>
        <a:xfrm>
          <a:off x="13436111" y="132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125377</xdr:rowOff>
    </xdr:from>
    <xdr:to>
      <xdr:col>18</xdr:col>
      <xdr:colOff>492125</xdr:colOff>
      <xdr:row>77</xdr:row>
      <xdr:rowOff>55527</xdr:rowOff>
    </xdr:to>
    <xdr:sp macro="" textlink="">
      <xdr:nvSpPr>
        <xdr:cNvPr id="626" name="円/楕円 625"/>
        <xdr:cNvSpPr/>
      </xdr:nvSpPr>
      <xdr:spPr>
        <a:xfrm>
          <a:off x="12763500" y="131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46654</xdr:rowOff>
    </xdr:from>
    <xdr:ext cx="534377" cy="259045"/>
    <xdr:sp macro="" textlink="">
      <xdr:nvSpPr>
        <xdr:cNvPr id="627" name="テキスト ボックス 626"/>
        <xdr:cNvSpPr txBox="1"/>
      </xdr:nvSpPr>
      <xdr:spPr>
        <a:xfrm>
          <a:off x="12547111" y="132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73689</xdr:rowOff>
    </xdr:from>
    <xdr:to>
      <xdr:col>23</xdr:col>
      <xdr:colOff>517525</xdr:colOff>
      <xdr:row>99</xdr:row>
      <xdr:rowOff>17766</xdr:rowOff>
    </xdr:to>
    <xdr:cxnSp macro="">
      <xdr:nvCxnSpPr>
        <xdr:cNvPr id="658" name="直線コネクタ 657"/>
        <xdr:cNvCxnSpPr/>
      </xdr:nvCxnSpPr>
      <xdr:spPr>
        <a:xfrm flipV="1">
          <a:off x="15481300" y="16875789"/>
          <a:ext cx="838200" cy="1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17766</xdr:rowOff>
    </xdr:from>
    <xdr:to>
      <xdr:col>22</xdr:col>
      <xdr:colOff>365125</xdr:colOff>
      <xdr:row>99</xdr:row>
      <xdr:rowOff>49405</xdr:rowOff>
    </xdr:to>
    <xdr:cxnSp macro="">
      <xdr:nvCxnSpPr>
        <xdr:cNvPr id="661" name="直線コネクタ 660"/>
        <xdr:cNvCxnSpPr/>
      </xdr:nvCxnSpPr>
      <xdr:spPr>
        <a:xfrm flipV="1">
          <a:off x="14592300" y="16991316"/>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40418</xdr:rowOff>
    </xdr:from>
    <xdr:to>
      <xdr:col>21</xdr:col>
      <xdr:colOff>161925</xdr:colOff>
      <xdr:row>99</xdr:row>
      <xdr:rowOff>49405</xdr:rowOff>
    </xdr:to>
    <xdr:cxnSp macro="">
      <xdr:nvCxnSpPr>
        <xdr:cNvPr id="664" name="直線コネクタ 663"/>
        <xdr:cNvCxnSpPr/>
      </xdr:nvCxnSpPr>
      <xdr:spPr>
        <a:xfrm>
          <a:off x="13703300" y="17013968"/>
          <a:ext cx="889000" cy="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14830</xdr:rowOff>
    </xdr:from>
    <xdr:to>
      <xdr:col>21</xdr:col>
      <xdr:colOff>212725</xdr:colOff>
      <xdr:row>99</xdr:row>
      <xdr:rowOff>116430</xdr:rowOff>
    </xdr:to>
    <xdr:sp macro="" textlink="">
      <xdr:nvSpPr>
        <xdr:cNvPr id="665" name="フローチャート : 判断 664"/>
        <xdr:cNvSpPr/>
      </xdr:nvSpPr>
      <xdr:spPr>
        <a:xfrm>
          <a:off x="14541500" y="169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107557</xdr:rowOff>
    </xdr:from>
    <xdr:ext cx="534377" cy="259045"/>
    <xdr:sp macro="" textlink="">
      <xdr:nvSpPr>
        <xdr:cNvPr id="666" name="テキスト ボックス 665"/>
        <xdr:cNvSpPr txBox="1"/>
      </xdr:nvSpPr>
      <xdr:spPr>
        <a:xfrm>
          <a:off x="14325111" y="170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40418</xdr:rowOff>
    </xdr:from>
    <xdr:to>
      <xdr:col>19</xdr:col>
      <xdr:colOff>644525</xdr:colOff>
      <xdr:row>99</xdr:row>
      <xdr:rowOff>71796</xdr:rowOff>
    </xdr:to>
    <xdr:cxnSp macro="">
      <xdr:nvCxnSpPr>
        <xdr:cNvPr id="667" name="直線コネクタ 666"/>
        <xdr:cNvCxnSpPr/>
      </xdr:nvCxnSpPr>
      <xdr:spPr>
        <a:xfrm flipV="1">
          <a:off x="12814300" y="17013968"/>
          <a:ext cx="889000" cy="3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10407</xdr:rowOff>
    </xdr:from>
    <xdr:to>
      <xdr:col>20</xdr:col>
      <xdr:colOff>9525</xdr:colOff>
      <xdr:row>99</xdr:row>
      <xdr:rowOff>112007</xdr:rowOff>
    </xdr:to>
    <xdr:sp macro="" textlink="">
      <xdr:nvSpPr>
        <xdr:cNvPr id="668" name="フローチャート : 判断 667"/>
        <xdr:cNvSpPr/>
      </xdr:nvSpPr>
      <xdr:spPr>
        <a:xfrm>
          <a:off x="13652500" y="169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103134</xdr:rowOff>
    </xdr:from>
    <xdr:ext cx="534377" cy="259045"/>
    <xdr:sp macro="" textlink="">
      <xdr:nvSpPr>
        <xdr:cNvPr id="669" name="テキスト ボックス 668"/>
        <xdr:cNvSpPr txBox="1"/>
      </xdr:nvSpPr>
      <xdr:spPr>
        <a:xfrm>
          <a:off x="13436111" y="170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23,071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96531</xdr:rowOff>
    </xdr:from>
    <xdr:to>
      <xdr:col>18</xdr:col>
      <xdr:colOff>492125</xdr:colOff>
      <xdr:row>98</xdr:row>
      <xdr:rowOff>26681</xdr:rowOff>
    </xdr:to>
    <xdr:sp macro="" textlink="">
      <xdr:nvSpPr>
        <xdr:cNvPr id="670" name="フローチャート : 判断 669"/>
        <xdr:cNvSpPr/>
      </xdr:nvSpPr>
      <xdr:spPr>
        <a:xfrm>
          <a:off x="12763500" y="167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43208</xdr:rowOff>
    </xdr:from>
    <xdr:ext cx="599010" cy="259045"/>
    <xdr:sp macro="" textlink="">
      <xdr:nvSpPr>
        <xdr:cNvPr id="671" name="テキスト ボックス 670"/>
        <xdr:cNvSpPr txBox="1"/>
      </xdr:nvSpPr>
      <xdr:spPr>
        <a:xfrm>
          <a:off x="12514794" y="165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180,327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22889</xdr:rowOff>
    </xdr:from>
    <xdr:to>
      <xdr:col>23</xdr:col>
      <xdr:colOff>568325</xdr:colOff>
      <xdr:row>98</xdr:row>
      <xdr:rowOff>124489</xdr:rowOff>
    </xdr:to>
    <xdr:sp macro="" textlink="">
      <xdr:nvSpPr>
        <xdr:cNvPr id="677" name="円/楕円 676"/>
        <xdr:cNvSpPr/>
      </xdr:nvSpPr>
      <xdr:spPr>
        <a:xfrm>
          <a:off x="16268700" y="1682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45766</xdr:rowOff>
    </xdr:from>
    <xdr:ext cx="599010" cy="259045"/>
    <xdr:sp macro="" textlink="">
      <xdr:nvSpPr>
        <xdr:cNvPr id="678" name="積立金該当値テキスト"/>
        <xdr:cNvSpPr txBox="1"/>
      </xdr:nvSpPr>
      <xdr:spPr>
        <a:xfrm>
          <a:off x="16370300" y="1667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138416</xdr:rowOff>
    </xdr:from>
    <xdr:to>
      <xdr:col>22</xdr:col>
      <xdr:colOff>415925</xdr:colOff>
      <xdr:row>99</xdr:row>
      <xdr:rowOff>68566</xdr:rowOff>
    </xdr:to>
    <xdr:sp macro="" textlink="">
      <xdr:nvSpPr>
        <xdr:cNvPr id="679" name="円/楕円 678"/>
        <xdr:cNvSpPr/>
      </xdr:nvSpPr>
      <xdr:spPr>
        <a:xfrm>
          <a:off x="15430500" y="1694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59693</xdr:rowOff>
    </xdr:from>
    <xdr:ext cx="534377" cy="259045"/>
    <xdr:sp macro="" textlink="">
      <xdr:nvSpPr>
        <xdr:cNvPr id="680" name="テキスト ボックス 679"/>
        <xdr:cNvSpPr txBox="1"/>
      </xdr:nvSpPr>
      <xdr:spPr>
        <a:xfrm>
          <a:off x="15214111" y="1703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170055</xdr:rowOff>
    </xdr:from>
    <xdr:to>
      <xdr:col>21</xdr:col>
      <xdr:colOff>212725</xdr:colOff>
      <xdr:row>99</xdr:row>
      <xdr:rowOff>100205</xdr:rowOff>
    </xdr:to>
    <xdr:sp macro="" textlink="">
      <xdr:nvSpPr>
        <xdr:cNvPr id="681" name="円/楕円 680"/>
        <xdr:cNvSpPr/>
      </xdr:nvSpPr>
      <xdr:spPr>
        <a:xfrm>
          <a:off x="14541500" y="169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116732</xdr:rowOff>
    </xdr:from>
    <xdr:ext cx="534377" cy="259045"/>
    <xdr:sp macro="" textlink="">
      <xdr:nvSpPr>
        <xdr:cNvPr id="682" name="テキスト ボックス 681"/>
        <xdr:cNvSpPr txBox="1"/>
      </xdr:nvSpPr>
      <xdr:spPr>
        <a:xfrm>
          <a:off x="14325111" y="1674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161068</xdr:rowOff>
    </xdr:from>
    <xdr:to>
      <xdr:col>20</xdr:col>
      <xdr:colOff>9525</xdr:colOff>
      <xdr:row>99</xdr:row>
      <xdr:rowOff>91218</xdr:rowOff>
    </xdr:to>
    <xdr:sp macro="" textlink="">
      <xdr:nvSpPr>
        <xdr:cNvPr id="683" name="円/楕円 682"/>
        <xdr:cNvSpPr/>
      </xdr:nvSpPr>
      <xdr:spPr>
        <a:xfrm>
          <a:off x="13652500" y="169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107745</xdr:rowOff>
    </xdr:from>
    <xdr:ext cx="534377" cy="259045"/>
    <xdr:sp macro="" textlink="">
      <xdr:nvSpPr>
        <xdr:cNvPr id="684" name="テキスト ボックス 683"/>
        <xdr:cNvSpPr txBox="1"/>
      </xdr:nvSpPr>
      <xdr:spPr>
        <a:xfrm>
          <a:off x="13436111" y="1673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20996</xdr:rowOff>
    </xdr:from>
    <xdr:to>
      <xdr:col>18</xdr:col>
      <xdr:colOff>492125</xdr:colOff>
      <xdr:row>99</xdr:row>
      <xdr:rowOff>122596</xdr:rowOff>
    </xdr:to>
    <xdr:sp macro="" textlink="">
      <xdr:nvSpPr>
        <xdr:cNvPr id="685" name="円/楕円 684"/>
        <xdr:cNvSpPr/>
      </xdr:nvSpPr>
      <xdr:spPr>
        <a:xfrm>
          <a:off x="12763500" y="169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113723</xdr:rowOff>
    </xdr:from>
    <xdr:ext cx="534377" cy="259045"/>
    <xdr:sp macro="" textlink="">
      <xdr:nvSpPr>
        <xdr:cNvPr id="686" name="テキスト ボックス 685"/>
        <xdr:cNvSpPr txBox="1"/>
      </xdr:nvSpPr>
      <xdr:spPr>
        <a:xfrm>
          <a:off x="12547111" y="1708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5207</xdr:rowOff>
    </xdr:from>
    <xdr:to>
      <xdr:col>32</xdr:col>
      <xdr:colOff>187325</xdr:colOff>
      <xdr:row>37</xdr:row>
      <xdr:rowOff>99390</xdr:rowOff>
    </xdr:to>
    <xdr:cxnSp macro="">
      <xdr:nvCxnSpPr>
        <xdr:cNvPr id="715" name="直線コネクタ 714"/>
        <xdr:cNvCxnSpPr/>
      </xdr:nvCxnSpPr>
      <xdr:spPr>
        <a:xfrm>
          <a:off x="21323300" y="6348857"/>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37914</xdr:rowOff>
    </xdr:from>
    <xdr:ext cx="469744" cy="259045"/>
    <xdr:sp macro="" textlink="">
      <xdr:nvSpPr>
        <xdr:cNvPr id="716" name="投資及び出資金平均値テキスト"/>
        <xdr:cNvSpPr txBox="1"/>
      </xdr:nvSpPr>
      <xdr:spPr>
        <a:xfrm>
          <a:off x="22212300" y="655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112954</xdr:rowOff>
    </xdr:from>
    <xdr:to>
      <xdr:col>31</xdr:col>
      <xdr:colOff>34925</xdr:colOff>
      <xdr:row>37</xdr:row>
      <xdr:rowOff>5207</xdr:rowOff>
    </xdr:to>
    <xdr:cxnSp macro="">
      <xdr:nvCxnSpPr>
        <xdr:cNvPr id="718" name="直線コネクタ 717"/>
        <xdr:cNvCxnSpPr/>
      </xdr:nvCxnSpPr>
      <xdr:spPr>
        <a:xfrm>
          <a:off x="20434300" y="6285154"/>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6558</xdr:rowOff>
    </xdr:from>
    <xdr:ext cx="469744" cy="259045"/>
    <xdr:sp macro="" textlink="">
      <xdr:nvSpPr>
        <xdr:cNvPr id="720" name="テキスト ボックス 719"/>
        <xdr:cNvSpPr txBox="1"/>
      </xdr:nvSpPr>
      <xdr:spPr>
        <a:xfrm>
          <a:off x="21088427" y="669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112954</xdr:rowOff>
    </xdr:from>
    <xdr:to>
      <xdr:col>29</xdr:col>
      <xdr:colOff>517525</xdr:colOff>
      <xdr:row>37</xdr:row>
      <xdr:rowOff>101409</xdr:rowOff>
    </xdr:to>
    <xdr:cxnSp macro="">
      <xdr:nvCxnSpPr>
        <xdr:cNvPr id="721" name="直線コネクタ 720"/>
        <xdr:cNvCxnSpPr/>
      </xdr:nvCxnSpPr>
      <xdr:spPr>
        <a:xfrm flipV="1">
          <a:off x="19545300" y="6285154"/>
          <a:ext cx="889000" cy="15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106273</xdr:rowOff>
    </xdr:from>
    <xdr:to>
      <xdr:col>29</xdr:col>
      <xdr:colOff>568325</xdr:colOff>
      <xdr:row>39</xdr:row>
      <xdr:rowOff>36423</xdr:rowOff>
    </xdr:to>
    <xdr:sp macro="" textlink="">
      <xdr:nvSpPr>
        <xdr:cNvPr id="722" name="フローチャート : 判断 721"/>
        <xdr:cNvSpPr/>
      </xdr:nvSpPr>
      <xdr:spPr>
        <a:xfrm>
          <a:off x="20383500" y="662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27550</xdr:rowOff>
    </xdr:from>
    <xdr:ext cx="469744" cy="259045"/>
    <xdr:sp macro="" textlink="">
      <xdr:nvSpPr>
        <xdr:cNvPr id="723" name="テキスト ボックス 722"/>
        <xdr:cNvSpPr txBox="1"/>
      </xdr:nvSpPr>
      <xdr:spPr>
        <a:xfrm>
          <a:off x="20199427" y="671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101409</xdr:rowOff>
    </xdr:from>
    <xdr:to>
      <xdr:col>28</xdr:col>
      <xdr:colOff>314325</xdr:colOff>
      <xdr:row>38</xdr:row>
      <xdr:rowOff>1435</xdr:rowOff>
    </xdr:to>
    <xdr:cxnSp macro="">
      <xdr:nvCxnSpPr>
        <xdr:cNvPr id="724" name="直線コネクタ 723"/>
        <xdr:cNvCxnSpPr/>
      </xdr:nvCxnSpPr>
      <xdr:spPr>
        <a:xfrm flipV="1">
          <a:off x="18656300" y="6445059"/>
          <a:ext cx="889000" cy="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109398</xdr:rowOff>
    </xdr:from>
    <xdr:to>
      <xdr:col>28</xdr:col>
      <xdr:colOff>365125</xdr:colOff>
      <xdr:row>39</xdr:row>
      <xdr:rowOff>39548</xdr:rowOff>
    </xdr:to>
    <xdr:sp macro="" textlink="">
      <xdr:nvSpPr>
        <xdr:cNvPr id="725" name="フローチャート : 判断 724"/>
        <xdr:cNvSpPr/>
      </xdr:nvSpPr>
      <xdr:spPr>
        <a:xfrm>
          <a:off x="19494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30675</xdr:rowOff>
    </xdr:from>
    <xdr:ext cx="469744" cy="259045"/>
    <xdr:sp macro="" textlink="">
      <xdr:nvSpPr>
        <xdr:cNvPr id="726" name="テキスト ボックス 725"/>
        <xdr:cNvSpPr txBox="1"/>
      </xdr:nvSpPr>
      <xdr:spPr>
        <a:xfrm>
          <a:off x="19310427" y="67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99492</xdr:rowOff>
    </xdr:from>
    <xdr:to>
      <xdr:col>27</xdr:col>
      <xdr:colOff>161925</xdr:colOff>
      <xdr:row>39</xdr:row>
      <xdr:rowOff>29642</xdr:rowOff>
    </xdr:to>
    <xdr:sp macro="" textlink="">
      <xdr:nvSpPr>
        <xdr:cNvPr id="727" name="フローチャート : 判断 726"/>
        <xdr:cNvSpPr/>
      </xdr:nvSpPr>
      <xdr:spPr>
        <a:xfrm>
          <a:off x="18605500" y="661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20769</xdr:rowOff>
    </xdr:from>
    <xdr:ext cx="469744" cy="259045"/>
    <xdr:sp macro="" textlink="">
      <xdr:nvSpPr>
        <xdr:cNvPr id="728" name="テキスト ボックス 727"/>
        <xdr:cNvSpPr txBox="1"/>
      </xdr:nvSpPr>
      <xdr:spPr>
        <a:xfrm>
          <a:off x="18421427" y="67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48590</xdr:rowOff>
    </xdr:from>
    <xdr:to>
      <xdr:col>32</xdr:col>
      <xdr:colOff>238125</xdr:colOff>
      <xdr:row>37</xdr:row>
      <xdr:rowOff>150190</xdr:rowOff>
    </xdr:to>
    <xdr:sp macro="" textlink="">
      <xdr:nvSpPr>
        <xdr:cNvPr id="734" name="円/楕円 733"/>
        <xdr:cNvSpPr/>
      </xdr:nvSpPr>
      <xdr:spPr>
        <a:xfrm>
          <a:off x="22110700" y="63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71467</xdr:rowOff>
    </xdr:from>
    <xdr:ext cx="469744" cy="259045"/>
    <xdr:sp macro="" textlink="">
      <xdr:nvSpPr>
        <xdr:cNvPr id="735" name="投資及び出資金該当値テキスト"/>
        <xdr:cNvSpPr txBox="1"/>
      </xdr:nvSpPr>
      <xdr:spPr>
        <a:xfrm>
          <a:off x="22212300"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125857</xdr:rowOff>
    </xdr:from>
    <xdr:to>
      <xdr:col>31</xdr:col>
      <xdr:colOff>85725</xdr:colOff>
      <xdr:row>37</xdr:row>
      <xdr:rowOff>56007</xdr:rowOff>
    </xdr:to>
    <xdr:sp macro="" textlink="">
      <xdr:nvSpPr>
        <xdr:cNvPr id="736" name="円/楕円 735"/>
        <xdr:cNvSpPr/>
      </xdr:nvSpPr>
      <xdr:spPr>
        <a:xfrm>
          <a:off x="21272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72534</xdr:rowOff>
    </xdr:from>
    <xdr:ext cx="534377" cy="259045"/>
    <xdr:sp macro="" textlink="">
      <xdr:nvSpPr>
        <xdr:cNvPr id="737" name="テキスト ボックス 736"/>
        <xdr:cNvSpPr txBox="1"/>
      </xdr:nvSpPr>
      <xdr:spPr>
        <a:xfrm>
          <a:off x="21056111" y="607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62154</xdr:rowOff>
    </xdr:from>
    <xdr:to>
      <xdr:col>29</xdr:col>
      <xdr:colOff>568325</xdr:colOff>
      <xdr:row>36</xdr:row>
      <xdr:rowOff>163754</xdr:rowOff>
    </xdr:to>
    <xdr:sp macro="" textlink="">
      <xdr:nvSpPr>
        <xdr:cNvPr id="738" name="円/楕円 737"/>
        <xdr:cNvSpPr/>
      </xdr:nvSpPr>
      <xdr:spPr>
        <a:xfrm>
          <a:off x="20383500" y="62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8831</xdr:rowOff>
    </xdr:from>
    <xdr:ext cx="534377" cy="259045"/>
    <xdr:sp macro="" textlink="">
      <xdr:nvSpPr>
        <xdr:cNvPr id="739" name="テキスト ボックス 738"/>
        <xdr:cNvSpPr txBox="1"/>
      </xdr:nvSpPr>
      <xdr:spPr>
        <a:xfrm>
          <a:off x="20167111" y="60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50609</xdr:rowOff>
    </xdr:from>
    <xdr:to>
      <xdr:col>28</xdr:col>
      <xdr:colOff>365125</xdr:colOff>
      <xdr:row>37</xdr:row>
      <xdr:rowOff>152209</xdr:rowOff>
    </xdr:to>
    <xdr:sp macro="" textlink="">
      <xdr:nvSpPr>
        <xdr:cNvPr id="740" name="円/楕円 739"/>
        <xdr:cNvSpPr/>
      </xdr:nvSpPr>
      <xdr:spPr>
        <a:xfrm>
          <a:off x="19494500" y="639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168736</xdr:rowOff>
    </xdr:from>
    <xdr:ext cx="469744" cy="259045"/>
    <xdr:sp macro="" textlink="">
      <xdr:nvSpPr>
        <xdr:cNvPr id="741" name="テキスト ボックス 740"/>
        <xdr:cNvSpPr txBox="1"/>
      </xdr:nvSpPr>
      <xdr:spPr>
        <a:xfrm>
          <a:off x="19310427" y="616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122085</xdr:rowOff>
    </xdr:from>
    <xdr:to>
      <xdr:col>27</xdr:col>
      <xdr:colOff>161925</xdr:colOff>
      <xdr:row>38</xdr:row>
      <xdr:rowOff>52236</xdr:rowOff>
    </xdr:to>
    <xdr:sp macro="" textlink="">
      <xdr:nvSpPr>
        <xdr:cNvPr id="742" name="円/楕円 741"/>
        <xdr:cNvSpPr/>
      </xdr:nvSpPr>
      <xdr:spPr>
        <a:xfrm>
          <a:off x="18605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68762</xdr:rowOff>
    </xdr:from>
    <xdr:ext cx="469744" cy="259045"/>
    <xdr:sp macro="" textlink="">
      <xdr:nvSpPr>
        <xdr:cNvPr id="743" name="テキスト ボックス 742"/>
        <xdr:cNvSpPr txBox="1"/>
      </xdr:nvSpPr>
      <xdr:spPr>
        <a:xfrm>
          <a:off x="18421427" y="624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45909</xdr:rowOff>
    </xdr:from>
    <xdr:to>
      <xdr:col>32</xdr:col>
      <xdr:colOff>187325</xdr:colOff>
      <xdr:row>59</xdr:row>
      <xdr:rowOff>56490</xdr:rowOff>
    </xdr:to>
    <xdr:cxnSp macro="">
      <xdr:nvCxnSpPr>
        <xdr:cNvPr id="774" name="直線コネクタ 773"/>
        <xdr:cNvCxnSpPr/>
      </xdr:nvCxnSpPr>
      <xdr:spPr>
        <a:xfrm>
          <a:off x="21323300" y="10161459"/>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45909</xdr:rowOff>
    </xdr:from>
    <xdr:to>
      <xdr:col>31</xdr:col>
      <xdr:colOff>34925</xdr:colOff>
      <xdr:row>59</xdr:row>
      <xdr:rowOff>46595</xdr:rowOff>
    </xdr:to>
    <xdr:cxnSp macro="">
      <xdr:nvCxnSpPr>
        <xdr:cNvPr id="777" name="直線コネクタ 776"/>
        <xdr:cNvCxnSpPr/>
      </xdr:nvCxnSpPr>
      <xdr:spPr>
        <a:xfrm flipV="1">
          <a:off x="20434300" y="1016145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46595</xdr:rowOff>
    </xdr:from>
    <xdr:to>
      <xdr:col>29</xdr:col>
      <xdr:colOff>517525</xdr:colOff>
      <xdr:row>59</xdr:row>
      <xdr:rowOff>47117</xdr:rowOff>
    </xdr:to>
    <xdr:cxnSp macro="">
      <xdr:nvCxnSpPr>
        <xdr:cNvPr id="780" name="直線コネクタ 779"/>
        <xdr:cNvCxnSpPr/>
      </xdr:nvCxnSpPr>
      <xdr:spPr>
        <a:xfrm flipV="1">
          <a:off x="19545300" y="1016214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50103</xdr:rowOff>
    </xdr:from>
    <xdr:to>
      <xdr:col>29</xdr:col>
      <xdr:colOff>568325</xdr:colOff>
      <xdr:row>58</xdr:row>
      <xdr:rowOff>151703</xdr:rowOff>
    </xdr:to>
    <xdr:sp macro="" textlink="">
      <xdr:nvSpPr>
        <xdr:cNvPr id="781" name="フローチャート : 判断 780"/>
        <xdr:cNvSpPr/>
      </xdr:nvSpPr>
      <xdr:spPr>
        <a:xfrm>
          <a:off x="20383500" y="99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168230</xdr:rowOff>
    </xdr:from>
    <xdr:ext cx="469744" cy="259045"/>
    <xdr:sp macro="" textlink="">
      <xdr:nvSpPr>
        <xdr:cNvPr id="782" name="テキスト ボックス 781"/>
        <xdr:cNvSpPr txBox="1"/>
      </xdr:nvSpPr>
      <xdr:spPr>
        <a:xfrm>
          <a:off x="20199427" y="97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43263</xdr:rowOff>
    </xdr:from>
    <xdr:to>
      <xdr:col>28</xdr:col>
      <xdr:colOff>314325</xdr:colOff>
      <xdr:row>59</xdr:row>
      <xdr:rowOff>47117</xdr:rowOff>
    </xdr:to>
    <xdr:cxnSp macro="">
      <xdr:nvCxnSpPr>
        <xdr:cNvPr id="783" name="直線コネクタ 782"/>
        <xdr:cNvCxnSpPr/>
      </xdr:nvCxnSpPr>
      <xdr:spPr>
        <a:xfrm>
          <a:off x="18656300" y="10158813"/>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38869</xdr:rowOff>
    </xdr:from>
    <xdr:to>
      <xdr:col>28</xdr:col>
      <xdr:colOff>365125</xdr:colOff>
      <xdr:row>58</xdr:row>
      <xdr:rowOff>140469</xdr:rowOff>
    </xdr:to>
    <xdr:sp macro="" textlink="">
      <xdr:nvSpPr>
        <xdr:cNvPr id="784" name="フローチャート : 判断 783"/>
        <xdr:cNvSpPr/>
      </xdr:nvSpPr>
      <xdr:spPr>
        <a:xfrm>
          <a:off x="19494500" y="99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156996</xdr:rowOff>
    </xdr:from>
    <xdr:ext cx="469744" cy="259045"/>
    <xdr:sp macro="" textlink="">
      <xdr:nvSpPr>
        <xdr:cNvPr id="785" name="テキスト ボックス 784"/>
        <xdr:cNvSpPr txBox="1"/>
      </xdr:nvSpPr>
      <xdr:spPr>
        <a:xfrm>
          <a:off x="19310427" y="97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170543</xdr:rowOff>
    </xdr:from>
    <xdr:to>
      <xdr:col>27</xdr:col>
      <xdr:colOff>161925</xdr:colOff>
      <xdr:row>58</xdr:row>
      <xdr:rowOff>100693</xdr:rowOff>
    </xdr:to>
    <xdr:sp macro="" textlink="">
      <xdr:nvSpPr>
        <xdr:cNvPr id="786" name="フローチャート : 判断 785"/>
        <xdr:cNvSpPr/>
      </xdr:nvSpPr>
      <xdr:spPr>
        <a:xfrm>
          <a:off x="18605500" y="994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117220</xdr:rowOff>
    </xdr:from>
    <xdr:ext cx="469744" cy="259045"/>
    <xdr:sp macro="" textlink="">
      <xdr:nvSpPr>
        <xdr:cNvPr id="787" name="テキスト ボックス 786"/>
        <xdr:cNvSpPr txBox="1"/>
      </xdr:nvSpPr>
      <xdr:spPr>
        <a:xfrm>
          <a:off x="18421427" y="971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5690</xdr:rowOff>
    </xdr:from>
    <xdr:to>
      <xdr:col>32</xdr:col>
      <xdr:colOff>238125</xdr:colOff>
      <xdr:row>59</xdr:row>
      <xdr:rowOff>107290</xdr:rowOff>
    </xdr:to>
    <xdr:sp macro="" textlink="">
      <xdr:nvSpPr>
        <xdr:cNvPr id="793" name="円/楕円 792"/>
        <xdr:cNvSpPr/>
      </xdr:nvSpPr>
      <xdr:spPr>
        <a:xfrm>
          <a:off x="22110700" y="101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92067</xdr:rowOff>
    </xdr:from>
    <xdr:ext cx="469744" cy="259045"/>
    <xdr:sp macro="" textlink="">
      <xdr:nvSpPr>
        <xdr:cNvPr id="794" name="貸付金該当値テキスト"/>
        <xdr:cNvSpPr txBox="1"/>
      </xdr:nvSpPr>
      <xdr:spPr>
        <a:xfrm>
          <a:off x="22212300" y="100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166559</xdr:rowOff>
    </xdr:from>
    <xdr:to>
      <xdr:col>31</xdr:col>
      <xdr:colOff>85725</xdr:colOff>
      <xdr:row>59</xdr:row>
      <xdr:rowOff>96709</xdr:rowOff>
    </xdr:to>
    <xdr:sp macro="" textlink="">
      <xdr:nvSpPr>
        <xdr:cNvPr id="795" name="円/楕円 794"/>
        <xdr:cNvSpPr/>
      </xdr:nvSpPr>
      <xdr:spPr>
        <a:xfrm>
          <a:off x="21272500" y="101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87836</xdr:rowOff>
    </xdr:from>
    <xdr:ext cx="469744" cy="259045"/>
    <xdr:sp macro="" textlink="">
      <xdr:nvSpPr>
        <xdr:cNvPr id="796" name="テキスト ボックス 795"/>
        <xdr:cNvSpPr txBox="1"/>
      </xdr:nvSpPr>
      <xdr:spPr>
        <a:xfrm>
          <a:off x="21088427" y="102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167245</xdr:rowOff>
    </xdr:from>
    <xdr:to>
      <xdr:col>29</xdr:col>
      <xdr:colOff>568325</xdr:colOff>
      <xdr:row>59</xdr:row>
      <xdr:rowOff>97395</xdr:rowOff>
    </xdr:to>
    <xdr:sp macro="" textlink="">
      <xdr:nvSpPr>
        <xdr:cNvPr id="797" name="円/楕円 796"/>
        <xdr:cNvSpPr/>
      </xdr:nvSpPr>
      <xdr:spPr>
        <a:xfrm>
          <a:off x="20383500" y="10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88522</xdr:rowOff>
    </xdr:from>
    <xdr:ext cx="469744" cy="259045"/>
    <xdr:sp macro="" textlink="">
      <xdr:nvSpPr>
        <xdr:cNvPr id="798" name="テキスト ボックス 797"/>
        <xdr:cNvSpPr txBox="1"/>
      </xdr:nvSpPr>
      <xdr:spPr>
        <a:xfrm>
          <a:off x="20199427" y="1020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167767</xdr:rowOff>
    </xdr:from>
    <xdr:to>
      <xdr:col>28</xdr:col>
      <xdr:colOff>365125</xdr:colOff>
      <xdr:row>59</xdr:row>
      <xdr:rowOff>97917</xdr:rowOff>
    </xdr:to>
    <xdr:sp macro="" textlink="">
      <xdr:nvSpPr>
        <xdr:cNvPr id="799" name="円/楕円 798"/>
        <xdr:cNvSpPr/>
      </xdr:nvSpPr>
      <xdr:spPr>
        <a:xfrm>
          <a:off x="19494500" y="1011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89044</xdr:rowOff>
    </xdr:from>
    <xdr:ext cx="469744" cy="259045"/>
    <xdr:sp macro="" textlink="">
      <xdr:nvSpPr>
        <xdr:cNvPr id="800" name="テキスト ボックス 799"/>
        <xdr:cNvSpPr txBox="1"/>
      </xdr:nvSpPr>
      <xdr:spPr>
        <a:xfrm>
          <a:off x="19310427" y="1020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163913</xdr:rowOff>
    </xdr:from>
    <xdr:to>
      <xdr:col>27</xdr:col>
      <xdr:colOff>161925</xdr:colOff>
      <xdr:row>59</xdr:row>
      <xdr:rowOff>94063</xdr:rowOff>
    </xdr:to>
    <xdr:sp macro="" textlink="">
      <xdr:nvSpPr>
        <xdr:cNvPr id="801" name="円/楕円 800"/>
        <xdr:cNvSpPr/>
      </xdr:nvSpPr>
      <xdr:spPr>
        <a:xfrm>
          <a:off x="18605500" y="101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85190</xdr:rowOff>
    </xdr:from>
    <xdr:ext cx="469744" cy="259045"/>
    <xdr:sp macro="" textlink="">
      <xdr:nvSpPr>
        <xdr:cNvPr id="802" name="テキスト ボックス 801"/>
        <xdr:cNvSpPr txBox="1"/>
      </xdr:nvSpPr>
      <xdr:spPr>
        <a:xfrm>
          <a:off x="18421427" y="1020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70726</xdr:rowOff>
    </xdr:from>
    <xdr:to>
      <xdr:col>32</xdr:col>
      <xdr:colOff>187325</xdr:colOff>
      <xdr:row>75</xdr:row>
      <xdr:rowOff>106287</xdr:rowOff>
    </xdr:to>
    <xdr:cxnSp macro="">
      <xdr:nvCxnSpPr>
        <xdr:cNvPr id="832" name="直線コネクタ 831"/>
        <xdr:cNvCxnSpPr/>
      </xdr:nvCxnSpPr>
      <xdr:spPr>
        <a:xfrm flipV="1">
          <a:off x="21323300" y="12929476"/>
          <a:ext cx="8382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106287</xdr:rowOff>
    </xdr:from>
    <xdr:to>
      <xdr:col>31</xdr:col>
      <xdr:colOff>34925</xdr:colOff>
      <xdr:row>76</xdr:row>
      <xdr:rowOff>5080</xdr:rowOff>
    </xdr:to>
    <xdr:cxnSp macro="">
      <xdr:nvCxnSpPr>
        <xdr:cNvPr id="835" name="直線コネクタ 834"/>
        <xdr:cNvCxnSpPr/>
      </xdr:nvCxnSpPr>
      <xdr:spPr>
        <a:xfrm flipV="1">
          <a:off x="20434300" y="12965037"/>
          <a:ext cx="889000" cy="7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5080</xdr:rowOff>
    </xdr:from>
    <xdr:to>
      <xdr:col>29</xdr:col>
      <xdr:colOff>517525</xdr:colOff>
      <xdr:row>76</xdr:row>
      <xdr:rowOff>23470</xdr:rowOff>
    </xdr:to>
    <xdr:cxnSp macro="">
      <xdr:nvCxnSpPr>
        <xdr:cNvPr id="838" name="直線コネクタ 837"/>
        <xdr:cNvCxnSpPr/>
      </xdr:nvCxnSpPr>
      <xdr:spPr>
        <a:xfrm flipV="1">
          <a:off x="19545300" y="13035280"/>
          <a:ext cx="889000" cy="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168923</xdr:rowOff>
    </xdr:from>
    <xdr:to>
      <xdr:col>29</xdr:col>
      <xdr:colOff>568325</xdr:colOff>
      <xdr:row>77</xdr:row>
      <xdr:rowOff>99073</xdr:rowOff>
    </xdr:to>
    <xdr:sp macro="" textlink="">
      <xdr:nvSpPr>
        <xdr:cNvPr id="839" name="フローチャート : 判断 838"/>
        <xdr:cNvSpPr/>
      </xdr:nvSpPr>
      <xdr:spPr>
        <a:xfrm>
          <a:off x="20383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90200</xdr:rowOff>
    </xdr:from>
    <xdr:ext cx="534377" cy="259045"/>
    <xdr:sp macro="" textlink="">
      <xdr:nvSpPr>
        <xdr:cNvPr id="840" name="テキスト ボックス 839"/>
        <xdr:cNvSpPr txBox="1"/>
      </xdr:nvSpPr>
      <xdr:spPr>
        <a:xfrm>
          <a:off x="20167111" y="132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23470</xdr:rowOff>
    </xdr:from>
    <xdr:to>
      <xdr:col>28</xdr:col>
      <xdr:colOff>314325</xdr:colOff>
      <xdr:row>76</xdr:row>
      <xdr:rowOff>68148</xdr:rowOff>
    </xdr:to>
    <xdr:cxnSp macro="">
      <xdr:nvCxnSpPr>
        <xdr:cNvPr id="841" name="直線コネクタ 840"/>
        <xdr:cNvCxnSpPr/>
      </xdr:nvCxnSpPr>
      <xdr:spPr>
        <a:xfrm flipV="1">
          <a:off x="18656300" y="13053670"/>
          <a:ext cx="889000" cy="4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19355</xdr:rowOff>
    </xdr:from>
    <xdr:to>
      <xdr:col>28</xdr:col>
      <xdr:colOff>365125</xdr:colOff>
      <xdr:row>77</xdr:row>
      <xdr:rowOff>120955</xdr:rowOff>
    </xdr:to>
    <xdr:sp macro="" textlink="">
      <xdr:nvSpPr>
        <xdr:cNvPr id="842" name="フローチャート : 判断 841"/>
        <xdr:cNvSpPr/>
      </xdr:nvSpPr>
      <xdr:spPr>
        <a:xfrm>
          <a:off x="19494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112082</xdr:rowOff>
    </xdr:from>
    <xdr:ext cx="534377" cy="259045"/>
    <xdr:sp macro="" textlink="">
      <xdr:nvSpPr>
        <xdr:cNvPr id="843" name="テキスト ボックス 842"/>
        <xdr:cNvSpPr txBox="1"/>
      </xdr:nvSpPr>
      <xdr:spPr>
        <a:xfrm>
          <a:off x="19278111" y="133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54,976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22237</xdr:rowOff>
    </xdr:from>
    <xdr:to>
      <xdr:col>27</xdr:col>
      <xdr:colOff>161925</xdr:colOff>
      <xdr:row>77</xdr:row>
      <xdr:rowOff>123837</xdr:rowOff>
    </xdr:to>
    <xdr:sp macro="" textlink="">
      <xdr:nvSpPr>
        <xdr:cNvPr id="844" name="フローチャート : 判断 843"/>
        <xdr:cNvSpPr/>
      </xdr:nvSpPr>
      <xdr:spPr>
        <a:xfrm>
          <a:off x="18605500" y="13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114964</xdr:rowOff>
    </xdr:from>
    <xdr:ext cx="534377" cy="259045"/>
    <xdr:sp macro="" textlink="">
      <xdr:nvSpPr>
        <xdr:cNvPr id="845" name="テキスト ボックス 844"/>
        <xdr:cNvSpPr txBox="1"/>
      </xdr:nvSpPr>
      <xdr:spPr>
        <a:xfrm>
          <a:off x="18389111" y="133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19926</xdr:rowOff>
    </xdr:from>
    <xdr:to>
      <xdr:col>32</xdr:col>
      <xdr:colOff>238125</xdr:colOff>
      <xdr:row>75</xdr:row>
      <xdr:rowOff>121526</xdr:rowOff>
    </xdr:to>
    <xdr:sp macro="" textlink="">
      <xdr:nvSpPr>
        <xdr:cNvPr id="851" name="円/楕円 850"/>
        <xdr:cNvSpPr/>
      </xdr:nvSpPr>
      <xdr:spPr>
        <a:xfrm>
          <a:off x="22110700" y="128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42803</xdr:rowOff>
    </xdr:from>
    <xdr:ext cx="534377" cy="259045"/>
    <xdr:sp macro="" textlink="">
      <xdr:nvSpPr>
        <xdr:cNvPr id="852" name="繰出金該当値テキスト"/>
        <xdr:cNvSpPr txBox="1"/>
      </xdr:nvSpPr>
      <xdr:spPr>
        <a:xfrm>
          <a:off x="22212300" y="1273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55487</xdr:rowOff>
    </xdr:from>
    <xdr:to>
      <xdr:col>31</xdr:col>
      <xdr:colOff>85725</xdr:colOff>
      <xdr:row>75</xdr:row>
      <xdr:rowOff>157087</xdr:rowOff>
    </xdr:to>
    <xdr:sp macro="" textlink="">
      <xdr:nvSpPr>
        <xdr:cNvPr id="853" name="円/楕円 852"/>
        <xdr:cNvSpPr/>
      </xdr:nvSpPr>
      <xdr:spPr>
        <a:xfrm>
          <a:off x="21272500" y="12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2164</xdr:rowOff>
    </xdr:from>
    <xdr:ext cx="534377" cy="259045"/>
    <xdr:sp macro="" textlink="">
      <xdr:nvSpPr>
        <xdr:cNvPr id="854" name="テキスト ボックス 853"/>
        <xdr:cNvSpPr txBox="1"/>
      </xdr:nvSpPr>
      <xdr:spPr>
        <a:xfrm>
          <a:off x="21056111" y="126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125730</xdr:rowOff>
    </xdr:from>
    <xdr:to>
      <xdr:col>29</xdr:col>
      <xdr:colOff>568325</xdr:colOff>
      <xdr:row>76</xdr:row>
      <xdr:rowOff>55880</xdr:rowOff>
    </xdr:to>
    <xdr:sp macro="" textlink="">
      <xdr:nvSpPr>
        <xdr:cNvPr id="855" name="円/楕円 854"/>
        <xdr:cNvSpPr/>
      </xdr:nvSpPr>
      <xdr:spPr>
        <a:xfrm>
          <a:off x="20383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72407</xdr:rowOff>
    </xdr:from>
    <xdr:ext cx="534377" cy="259045"/>
    <xdr:sp macro="" textlink="">
      <xdr:nvSpPr>
        <xdr:cNvPr id="856" name="テキスト ボックス 855"/>
        <xdr:cNvSpPr txBox="1"/>
      </xdr:nvSpPr>
      <xdr:spPr>
        <a:xfrm>
          <a:off x="20167111" y="1275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144120</xdr:rowOff>
    </xdr:from>
    <xdr:to>
      <xdr:col>28</xdr:col>
      <xdr:colOff>365125</xdr:colOff>
      <xdr:row>76</xdr:row>
      <xdr:rowOff>74270</xdr:rowOff>
    </xdr:to>
    <xdr:sp macro="" textlink="">
      <xdr:nvSpPr>
        <xdr:cNvPr id="857" name="円/楕円 856"/>
        <xdr:cNvSpPr/>
      </xdr:nvSpPr>
      <xdr:spPr>
        <a:xfrm>
          <a:off x="19494500" y="130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90797</xdr:rowOff>
    </xdr:from>
    <xdr:ext cx="534377" cy="259045"/>
    <xdr:sp macro="" textlink="">
      <xdr:nvSpPr>
        <xdr:cNvPr id="858" name="テキスト ボックス 857"/>
        <xdr:cNvSpPr txBox="1"/>
      </xdr:nvSpPr>
      <xdr:spPr>
        <a:xfrm>
          <a:off x="19278111" y="127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17348</xdr:rowOff>
    </xdr:from>
    <xdr:to>
      <xdr:col>27</xdr:col>
      <xdr:colOff>161925</xdr:colOff>
      <xdr:row>76</xdr:row>
      <xdr:rowOff>118948</xdr:rowOff>
    </xdr:to>
    <xdr:sp macro="" textlink="">
      <xdr:nvSpPr>
        <xdr:cNvPr id="859" name="円/楕円 858"/>
        <xdr:cNvSpPr/>
      </xdr:nvSpPr>
      <xdr:spPr>
        <a:xfrm>
          <a:off x="18605500" y="130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135476</xdr:rowOff>
    </xdr:from>
    <xdr:ext cx="534377" cy="259045"/>
    <xdr:sp macro="" textlink="">
      <xdr:nvSpPr>
        <xdr:cNvPr id="860" name="テキスト ボックス 859"/>
        <xdr:cNvSpPr txBox="1"/>
      </xdr:nvSpPr>
      <xdr:spPr>
        <a:xfrm>
          <a:off x="18389111" y="128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歳出総額は、住民</a:t>
          </a:r>
          <a:r>
            <a:rPr kumimoji="1" lang="en-US" altLang="ja-JP" sz="1300">
              <a:latin typeface="ＭＳ Ｐゴシック"/>
            </a:rPr>
            <a:t>1</a:t>
          </a:r>
          <a:r>
            <a:rPr kumimoji="1" lang="ja-JP" altLang="en-US" sz="1300">
              <a:latin typeface="ＭＳ Ｐゴシック"/>
            </a:rPr>
            <a:t>人当たり約</a:t>
          </a:r>
          <a:r>
            <a:rPr kumimoji="1" lang="en-US" altLang="ja-JP" sz="1300">
              <a:latin typeface="ＭＳ Ｐゴシック"/>
            </a:rPr>
            <a:t>632</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　住民</a:t>
          </a:r>
          <a:r>
            <a:rPr kumimoji="1" lang="en-US" altLang="ja-JP" sz="1300">
              <a:latin typeface="ＭＳ Ｐゴシック"/>
            </a:rPr>
            <a:t>1</a:t>
          </a:r>
          <a:r>
            <a:rPr kumimoji="1" lang="ja-JP" altLang="en-US" sz="1300">
              <a:latin typeface="ＭＳ Ｐゴシック"/>
            </a:rPr>
            <a:t>人当たりコストを性質別で見た場合、類似団体との比較では人件費と公債費が低く、補助費等、投資・出資金、繰出金が高くなっている。（各要因は前シートのとおり。投資・出資金については公営企業である水道事業、病院事業への繰出金が大きいことによる。）また、前年度との比較では、扶助費、補助費等、普通建設事業費（うち更新整備）の伸びが大きくなっている。普通建設事業費（うち更新整備）については、大型の道路改良事業の実施に伴い増となったものである。さらに平成</a:t>
          </a:r>
          <a:r>
            <a:rPr kumimoji="1" lang="en-US" altLang="ja-JP" sz="1300">
              <a:latin typeface="ＭＳ Ｐゴシック"/>
            </a:rPr>
            <a:t>28</a:t>
          </a:r>
          <a:r>
            <a:rPr kumimoji="1" lang="ja-JP" altLang="en-US" sz="1300">
              <a:latin typeface="ＭＳ Ｐゴシック"/>
            </a:rPr>
            <a:t>年度は、現在町が力を入れている子育て施策と賑わい創出施策の将来的な財源を確保するため、財政調整基金を取り崩し、両施策のための基金を新たに設置しそれぞれ</a:t>
          </a:r>
          <a:r>
            <a:rPr kumimoji="1" lang="en-US" altLang="ja-JP" sz="1300">
              <a:latin typeface="ＭＳ Ｐゴシック"/>
            </a:rPr>
            <a:t>5</a:t>
          </a:r>
          <a:r>
            <a:rPr kumimoji="1" lang="ja-JP" altLang="en-US" sz="1300">
              <a:latin typeface="ＭＳ Ｐゴシック"/>
            </a:rPr>
            <a:t>億円を積み立てたことから、積立金支出が大幅に増加している。</a:t>
          </a:r>
          <a:endParaRPr kumimoji="1" lang="en-US" altLang="ja-JP" sz="1300">
            <a:latin typeface="ＭＳ Ｐゴシック"/>
          </a:endParaRPr>
        </a:p>
        <a:p>
          <a:r>
            <a:rPr kumimoji="1" lang="ja-JP" altLang="en-US" sz="1300">
              <a:latin typeface="ＭＳ Ｐゴシック"/>
            </a:rPr>
            <a:t>　全体的に見ると、類似団体と比較して人件費や公債費といった義務的経費を抑え、町の推進する施策や住民サービスに効果的に重点的に支出しており、引き続き住民福祉の向上のため選択と集中により、適切な財政運営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岡山県矢掛町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14,637
14,377
90.62
9,684,302
9,250,536
386,723
4,675,000
8,803,219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46137</xdr:rowOff>
    </xdr:from>
    <xdr:to>
      <xdr:col>6</xdr:col>
      <xdr:colOff>511175</xdr:colOff>
      <xdr:row>37</xdr:row>
      <xdr:rowOff>103777</xdr:rowOff>
    </xdr:to>
    <xdr:cxnSp macro="">
      <xdr:nvCxnSpPr>
        <xdr:cNvPr id="63" name="直線コネクタ 62"/>
        <xdr:cNvCxnSpPr/>
      </xdr:nvCxnSpPr>
      <xdr:spPr>
        <a:xfrm>
          <a:off x="3797300" y="6389787"/>
          <a:ext cx="8382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46137</xdr:rowOff>
    </xdr:from>
    <xdr:to>
      <xdr:col>5</xdr:col>
      <xdr:colOff>358775</xdr:colOff>
      <xdr:row>37</xdr:row>
      <xdr:rowOff>105573</xdr:rowOff>
    </xdr:to>
    <xdr:cxnSp macro="">
      <xdr:nvCxnSpPr>
        <xdr:cNvPr id="66" name="直線コネクタ 65"/>
        <xdr:cNvCxnSpPr/>
      </xdr:nvCxnSpPr>
      <xdr:spPr>
        <a:xfrm flipV="1">
          <a:off x="2908300" y="638978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105573</xdr:rowOff>
    </xdr:from>
    <xdr:to>
      <xdr:col>4</xdr:col>
      <xdr:colOff>155575</xdr:colOff>
      <xdr:row>37</xdr:row>
      <xdr:rowOff>114391</xdr:rowOff>
    </xdr:to>
    <xdr:cxnSp macro="">
      <xdr:nvCxnSpPr>
        <xdr:cNvPr id="69" name="直線コネクタ 68"/>
        <xdr:cNvCxnSpPr/>
      </xdr:nvCxnSpPr>
      <xdr:spPr>
        <a:xfrm flipV="1">
          <a:off x="2019300" y="644922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45629</xdr:rowOff>
    </xdr:from>
    <xdr:to>
      <xdr:col>4</xdr:col>
      <xdr:colOff>206375</xdr:colOff>
      <xdr:row>37</xdr:row>
      <xdr:rowOff>147229</xdr:rowOff>
    </xdr:to>
    <xdr:sp macro="" textlink="">
      <xdr:nvSpPr>
        <xdr:cNvPr id="70" name="フローチャート : 判断 69"/>
        <xdr:cNvSpPr/>
      </xdr:nvSpPr>
      <xdr:spPr>
        <a:xfrm>
          <a:off x="2857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163756</xdr:rowOff>
    </xdr:from>
    <xdr:ext cx="469744" cy="259045"/>
    <xdr:sp macro="" textlink="">
      <xdr:nvSpPr>
        <xdr:cNvPr id="71" name="テキスト ボックス 70"/>
        <xdr:cNvSpPr txBox="1"/>
      </xdr:nvSpPr>
      <xdr:spPr>
        <a:xfrm>
          <a:off x="2673427"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32911</xdr:rowOff>
    </xdr:from>
    <xdr:to>
      <xdr:col>2</xdr:col>
      <xdr:colOff>638175</xdr:colOff>
      <xdr:row>37</xdr:row>
      <xdr:rowOff>114391</xdr:rowOff>
    </xdr:to>
    <xdr:cxnSp macro="">
      <xdr:nvCxnSpPr>
        <xdr:cNvPr id="72" name="直線コネクタ 71"/>
        <xdr:cNvCxnSpPr/>
      </xdr:nvCxnSpPr>
      <xdr:spPr>
        <a:xfrm>
          <a:off x="1130300" y="6376561"/>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75184</xdr:rowOff>
    </xdr:from>
    <xdr:to>
      <xdr:col>3</xdr:col>
      <xdr:colOff>3175</xdr:colOff>
      <xdr:row>38</xdr:row>
      <xdr:rowOff>5335</xdr:rowOff>
    </xdr:to>
    <xdr:sp macro="" textlink="">
      <xdr:nvSpPr>
        <xdr:cNvPr id="73" name="フローチャート : 判断 72"/>
        <xdr:cNvSpPr/>
      </xdr:nvSpPr>
      <xdr:spPr>
        <a:xfrm>
          <a:off x="1968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167911</xdr:rowOff>
    </xdr:from>
    <xdr:ext cx="469744" cy="259045"/>
    <xdr:sp macro="" textlink="">
      <xdr:nvSpPr>
        <xdr:cNvPr id="74" name="テキスト ボックス 73"/>
        <xdr:cNvSpPr txBox="1"/>
      </xdr:nvSpPr>
      <xdr:spPr>
        <a:xfrm>
          <a:off x="1784427" y="651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39914</xdr:rowOff>
    </xdr:from>
    <xdr:to>
      <xdr:col>1</xdr:col>
      <xdr:colOff>485775</xdr:colOff>
      <xdr:row>37</xdr:row>
      <xdr:rowOff>141514</xdr:rowOff>
    </xdr:to>
    <xdr:sp macro="" textlink="">
      <xdr:nvSpPr>
        <xdr:cNvPr id="75" name="フローチャート : 判断 74"/>
        <xdr:cNvSpPr/>
      </xdr:nvSpPr>
      <xdr:spPr>
        <a:xfrm>
          <a:off x="1079500" y="638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132642</xdr:rowOff>
    </xdr:from>
    <xdr:ext cx="469744" cy="259045"/>
    <xdr:sp macro="" textlink="">
      <xdr:nvSpPr>
        <xdr:cNvPr id="76" name="テキスト ボックス 75"/>
        <xdr:cNvSpPr txBox="1"/>
      </xdr:nvSpPr>
      <xdr:spPr>
        <a:xfrm>
          <a:off x="895427"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52977</xdr:rowOff>
    </xdr:from>
    <xdr:to>
      <xdr:col>6</xdr:col>
      <xdr:colOff>561975</xdr:colOff>
      <xdr:row>37</xdr:row>
      <xdr:rowOff>154577</xdr:rowOff>
    </xdr:to>
    <xdr:sp macro="" textlink="">
      <xdr:nvSpPr>
        <xdr:cNvPr id="82" name="円/楕円 81"/>
        <xdr:cNvSpPr/>
      </xdr:nvSpPr>
      <xdr:spPr>
        <a:xfrm>
          <a:off x="4584700" y="63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31404</xdr:rowOff>
    </xdr:from>
    <xdr:ext cx="469744" cy="259045"/>
    <xdr:sp macro="" textlink="">
      <xdr:nvSpPr>
        <xdr:cNvPr id="83" name="議会費該当値テキスト"/>
        <xdr:cNvSpPr txBox="1"/>
      </xdr:nvSpPr>
      <xdr:spPr>
        <a:xfrm>
          <a:off x="4686300" y="63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166787</xdr:rowOff>
    </xdr:from>
    <xdr:to>
      <xdr:col>5</xdr:col>
      <xdr:colOff>409575</xdr:colOff>
      <xdr:row>37</xdr:row>
      <xdr:rowOff>96937</xdr:rowOff>
    </xdr:to>
    <xdr:sp macro="" textlink="">
      <xdr:nvSpPr>
        <xdr:cNvPr id="84" name="円/楕円 83"/>
        <xdr:cNvSpPr/>
      </xdr:nvSpPr>
      <xdr:spPr>
        <a:xfrm>
          <a:off x="3746500" y="63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88064</xdr:rowOff>
    </xdr:from>
    <xdr:ext cx="469744" cy="259045"/>
    <xdr:sp macro="" textlink="">
      <xdr:nvSpPr>
        <xdr:cNvPr id="85" name="テキスト ボックス 84"/>
        <xdr:cNvSpPr txBox="1"/>
      </xdr:nvSpPr>
      <xdr:spPr>
        <a:xfrm>
          <a:off x="3562427" y="64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54773</xdr:rowOff>
    </xdr:from>
    <xdr:to>
      <xdr:col>4</xdr:col>
      <xdr:colOff>206375</xdr:colOff>
      <xdr:row>37</xdr:row>
      <xdr:rowOff>156373</xdr:rowOff>
    </xdr:to>
    <xdr:sp macro="" textlink="">
      <xdr:nvSpPr>
        <xdr:cNvPr id="86" name="円/楕円 85"/>
        <xdr:cNvSpPr/>
      </xdr:nvSpPr>
      <xdr:spPr>
        <a:xfrm>
          <a:off x="2857500" y="639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147500</xdr:rowOff>
    </xdr:from>
    <xdr:ext cx="469744" cy="259045"/>
    <xdr:sp macro="" textlink="">
      <xdr:nvSpPr>
        <xdr:cNvPr id="87" name="テキスト ボックス 86"/>
        <xdr:cNvSpPr txBox="1"/>
      </xdr:nvSpPr>
      <xdr:spPr>
        <a:xfrm>
          <a:off x="2673427" y="649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63591</xdr:rowOff>
    </xdr:from>
    <xdr:to>
      <xdr:col>3</xdr:col>
      <xdr:colOff>3175</xdr:colOff>
      <xdr:row>37</xdr:row>
      <xdr:rowOff>165191</xdr:rowOff>
    </xdr:to>
    <xdr:sp macro="" textlink="">
      <xdr:nvSpPr>
        <xdr:cNvPr id="88" name="円/楕円 87"/>
        <xdr:cNvSpPr/>
      </xdr:nvSpPr>
      <xdr:spPr>
        <a:xfrm>
          <a:off x="1968500" y="64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10268</xdr:rowOff>
    </xdr:from>
    <xdr:ext cx="469744" cy="259045"/>
    <xdr:sp macro="" textlink="">
      <xdr:nvSpPr>
        <xdr:cNvPr id="89" name="テキスト ボックス 88"/>
        <xdr:cNvSpPr txBox="1"/>
      </xdr:nvSpPr>
      <xdr:spPr>
        <a:xfrm>
          <a:off x="1784427" y="618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153561</xdr:rowOff>
    </xdr:from>
    <xdr:to>
      <xdr:col>1</xdr:col>
      <xdr:colOff>485775</xdr:colOff>
      <xdr:row>37</xdr:row>
      <xdr:rowOff>83711</xdr:rowOff>
    </xdr:to>
    <xdr:sp macro="" textlink="">
      <xdr:nvSpPr>
        <xdr:cNvPr id="90" name="円/楕円 89"/>
        <xdr:cNvSpPr/>
      </xdr:nvSpPr>
      <xdr:spPr>
        <a:xfrm>
          <a:off x="1079500" y="632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100238</xdr:rowOff>
    </xdr:from>
    <xdr:ext cx="469744" cy="259045"/>
    <xdr:sp macro="" textlink="">
      <xdr:nvSpPr>
        <xdr:cNvPr id="91" name="テキスト ボックス 90"/>
        <xdr:cNvSpPr txBox="1"/>
      </xdr:nvSpPr>
      <xdr:spPr>
        <a:xfrm>
          <a:off x="895427" y="610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76297</xdr:rowOff>
    </xdr:from>
    <xdr:to>
      <xdr:col>6</xdr:col>
      <xdr:colOff>511175</xdr:colOff>
      <xdr:row>58</xdr:row>
      <xdr:rowOff>103619</xdr:rowOff>
    </xdr:to>
    <xdr:cxnSp macro="">
      <xdr:nvCxnSpPr>
        <xdr:cNvPr id="120" name="直線コネクタ 119"/>
        <xdr:cNvCxnSpPr/>
      </xdr:nvCxnSpPr>
      <xdr:spPr>
        <a:xfrm flipV="1">
          <a:off x="3797300" y="10020397"/>
          <a:ext cx="838200" cy="2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103619</xdr:rowOff>
    </xdr:from>
    <xdr:to>
      <xdr:col>5</xdr:col>
      <xdr:colOff>358775</xdr:colOff>
      <xdr:row>58</xdr:row>
      <xdr:rowOff>107880</xdr:rowOff>
    </xdr:to>
    <xdr:cxnSp macro="">
      <xdr:nvCxnSpPr>
        <xdr:cNvPr id="123" name="直線コネクタ 122"/>
        <xdr:cNvCxnSpPr/>
      </xdr:nvCxnSpPr>
      <xdr:spPr>
        <a:xfrm flipV="1">
          <a:off x="2908300" y="10047719"/>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107880</xdr:rowOff>
    </xdr:from>
    <xdr:to>
      <xdr:col>4</xdr:col>
      <xdr:colOff>155575</xdr:colOff>
      <xdr:row>58</xdr:row>
      <xdr:rowOff>125675</xdr:rowOff>
    </xdr:to>
    <xdr:cxnSp macro="">
      <xdr:nvCxnSpPr>
        <xdr:cNvPr id="126" name="直線コネクタ 125"/>
        <xdr:cNvCxnSpPr/>
      </xdr:nvCxnSpPr>
      <xdr:spPr>
        <a:xfrm flipV="1">
          <a:off x="2019300" y="10051980"/>
          <a:ext cx="889000" cy="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66715</xdr:rowOff>
    </xdr:from>
    <xdr:to>
      <xdr:col>4</xdr:col>
      <xdr:colOff>206375</xdr:colOff>
      <xdr:row>58</xdr:row>
      <xdr:rowOff>168315</xdr:rowOff>
    </xdr:to>
    <xdr:sp macro="" textlink="">
      <xdr:nvSpPr>
        <xdr:cNvPr id="127" name="フローチャート : 判断 126"/>
        <xdr:cNvSpPr/>
      </xdr:nvSpPr>
      <xdr:spPr>
        <a:xfrm>
          <a:off x="2857500" y="10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159442</xdr:rowOff>
    </xdr:from>
    <xdr:ext cx="534377" cy="259045"/>
    <xdr:sp macro="" textlink="">
      <xdr:nvSpPr>
        <xdr:cNvPr id="128" name="テキスト ボックス 127"/>
        <xdr:cNvSpPr txBox="1"/>
      </xdr:nvSpPr>
      <xdr:spPr>
        <a:xfrm>
          <a:off x="2641111" y="1010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77,469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125675</xdr:rowOff>
    </xdr:from>
    <xdr:to>
      <xdr:col>2</xdr:col>
      <xdr:colOff>638175</xdr:colOff>
      <xdr:row>58</xdr:row>
      <xdr:rowOff>138590</xdr:rowOff>
    </xdr:to>
    <xdr:cxnSp macro="">
      <xdr:nvCxnSpPr>
        <xdr:cNvPr id="129" name="直線コネクタ 128"/>
        <xdr:cNvCxnSpPr/>
      </xdr:nvCxnSpPr>
      <xdr:spPr>
        <a:xfrm flipV="1">
          <a:off x="1130300" y="10069775"/>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64630</xdr:rowOff>
    </xdr:from>
    <xdr:to>
      <xdr:col>3</xdr:col>
      <xdr:colOff>3175</xdr:colOff>
      <xdr:row>58</xdr:row>
      <xdr:rowOff>166230</xdr:rowOff>
    </xdr:to>
    <xdr:sp macro="" textlink="">
      <xdr:nvSpPr>
        <xdr:cNvPr id="130" name="フローチャート : 判断 129"/>
        <xdr:cNvSpPr/>
      </xdr:nvSpPr>
      <xdr:spPr>
        <a:xfrm>
          <a:off x="1968500" y="100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11307</xdr:rowOff>
    </xdr:from>
    <xdr:ext cx="534377" cy="259045"/>
    <xdr:sp macro="" textlink="">
      <xdr:nvSpPr>
        <xdr:cNvPr id="131" name="テキスト ボックス 130"/>
        <xdr:cNvSpPr txBox="1"/>
      </xdr:nvSpPr>
      <xdr:spPr>
        <a:xfrm>
          <a:off x="1752111" y="97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38153</xdr:rowOff>
    </xdr:from>
    <xdr:to>
      <xdr:col>1</xdr:col>
      <xdr:colOff>485775</xdr:colOff>
      <xdr:row>57</xdr:row>
      <xdr:rowOff>139753</xdr:rowOff>
    </xdr:to>
    <xdr:sp macro="" textlink="">
      <xdr:nvSpPr>
        <xdr:cNvPr id="132" name="フローチャート : 判断 131"/>
        <xdr:cNvSpPr/>
      </xdr:nvSpPr>
      <xdr:spPr>
        <a:xfrm>
          <a:off x="1079500" y="981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156280</xdr:rowOff>
    </xdr:from>
    <xdr:ext cx="599010" cy="259045"/>
    <xdr:sp macro="" textlink="">
      <xdr:nvSpPr>
        <xdr:cNvPr id="133" name="テキスト ボックス 132"/>
        <xdr:cNvSpPr txBox="1"/>
      </xdr:nvSpPr>
      <xdr:spPr>
        <a:xfrm>
          <a:off x="830794" y="958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25497</xdr:rowOff>
    </xdr:from>
    <xdr:to>
      <xdr:col>6</xdr:col>
      <xdr:colOff>561975</xdr:colOff>
      <xdr:row>58</xdr:row>
      <xdr:rowOff>127097</xdr:rowOff>
    </xdr:to>
    <xdr:sp macro="" textlink="">
      <xdr:nvSpPr>
        <xdr:cNvPr id="139" name="円/楕円 138"/>
        <xdr:cNvSpPr/>
      </xdr:nvSpPr>
      <xdr:spPr>
        <a:xfrm>
          <a:off x="4584700" y="996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156324</xdr:rowOff>
    </xdr:from>
    <xdr:ext cx="599010" cy="259045"/>
    <xdr:sp macro="" textlink="">
      <xdr:nvSpPr>
        <xdr:cNvPr id="140" name="総務費該当値テキスト"/>
        <xdr:cNvSpPr txBox="1"/>
      </xdr:nvSpPr>
      <xdr:spPr>
        <a:xfrm>
          <a:off x="4686300" y="975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52819</xdr:rowOff>
    </xdr:from>
    <xdr:to>
      <xdr:col>5</xdr:col>
      <xdr:colOff>409575</xdr:colOff>
      <xdr:row>58</xdr:row>
      <xdr:rowOff>154419</xdr:rowOff>
    </xdr:to>
    <xdr:sp macro="" textlink="">
      <xdr:nvSpPr>
        <xdr:cNvPr id="141" name="円/楕円 140"/>
        <xdr:cNvSpPr/>
      </xdr:nvSpPr>
      <xdr:spPr>
        <a:xfrm>
          <a:off x="3746500" y="99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145546</xdr:rowOff>
    </xdr:from>
    <xdr:ext cx="534377" cy="259045"/>
    <xdr:sp macro="" textlink="">
      <xdr:nvSpPr>
        <xdr:cNvPr id="142" name="テキスト ボックス 141"/>
        <xdr:cNvSpPr txBox="1"/>
      </xdr:nvSpPr>
      <xdr:spPr>
        <a:xfrm>
          <a:off x="3530111" y="100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57080</xdr:rowOff>
    </xdr:from>
    <xdr:to>
      <xdr:col>4</xdr:col>
      <xdr:colOff>206375</xdr:colOff>
      <xdr:row>58</xdr:row>
      <xdr:rowOff>158680</xdr:rowOff>
    </xdr:to>
    <xdr:sp macro="" textlink="">
      <xdr:nvSpPr>
        <xdr:cNvPr id="143" name="円/楕円 142"/>
        <xdr:cNvSpPr/>
      </xdr:nvSpPr>
      <xdr:spPr>
        <a:xfrm>
          <a:off x="2857500" y="100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3757</xdr:rowOff>
    </xdr:from>
    <xdr:ext cx="534377" cy="259045"/>
    <xdr:sp macro="" textlink="">
      <xdr:nvSpPr>
        <xdr:cNvPr id="144" name="テキスト ボックス 143"/>
        <xdr:cNvSpPr txBox="1"/>
      </xdr:nvSpPr>
      <xdr:spPr>
        <a:xfrm>
          <a:off x="2641111" y="97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85,055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74875</xdr:rowOff>
    </xdr:from>
    <xdr:to>
      <xdr:col>3</xdr:col>
      <xdr:colOff>3175</xdr:colOff>
      <xdr:row>59</xdr:row>
      <xdr:rowOff>5025</xdr:rowOff>
    </xdr:to>
    <xdr:sp macro="" textlink="">
      <xdr:nvSpPr>
        <xdr:cNvPr id="145" name="円/楕円 144"/>
        <xdr:cNvSpPr/>
      </xdr:nvSpPr>
      <xdr:spPr>
        <a:xfrm>
          <a:off x="1968500" y="100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167602</xdr:rowOff>
    </xdr:from>
    <xdr:ext cx="534377" cy="259045"/>
    <xdr:sp macro="" textlink="">
      <xdr:nvSpPr>
        <xdr:cNvPr id="146" name="テキスト ボックス 145"/>
        <xdr:cNvSpPr txBox="1"/>
      </xdr:nvSpPr>
      <xdr:spPr>
        <a:xfrm>
          <a:off x="1752111" y="1011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87790</xdr:rowOff>
    </xdr:from>
    <xdr:to>
      <xdr:col>1</xdr:col>
      <xdr:colOff>485775</xdr:colOff>
      <xdr:row>59</xdr:row>
      <xdr:rowOff>17940</xdr:rowOff>
    </xdr:to>
    <xdr:sp macro="" textlink="">
      <xdr:nvSpPr>
        <xdr:cNvPr id="147" name="円/楕円 146"/>
        <xdr:cNvSpPr/>
      </xdr:nvSpPr>
      <xdr:spPr>
        <a:xfrm>
          <a:off x="1079500" y="100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9067</xdr:rowOff>
    </xdr:from>
    <xdr:ext cx="534377" cy="259045"/>
    <xdr:sp macro="" textlink="">
      <xdr:nvSpPr>
        <xdr:cNvPr id="148" name="テキスト ボックス 147"/>
        <xdr:cNvSpPr txBox="1"/>
      </xdr:nvSpPr>
      <xdr:spPr>
        <a:xfrm>
          <a:off x="863111" y="101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160759</xdr:rowOff>
    </xdr:from>
    <xdr:to>
      <xdr:col>6</xdr:col>
      <xdr:colOff>511175</xdr:colOff>
      <xdr:row>77</xdr:row>
      <xdr:rowOff>50495</xdr:rowOff>
    </xdr:to>
    <xdr:cxnSp macro="">
      <xdr:nvCxnSpPr>
        <xdr:cNvPr id="174" name="直線コネクタ 173"/>
        <xdr:cNvCxnSpPr/>
      </xdr:nvCxnSpPr>
      <xdr:spPr>
        <a:xfrm flipV="1">
          <a:off x="3797300" y="13019509"/>
          <a:ext cx="838200" cy="2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50495</xdr:rowOff>
    </xdr:from>
    <xdr:to>
      <xdr:col>5</xdr:col>
      <xdr:colOff>358775</xdr:colOff>
      <xdr:row>77</xdr:row>
      <xdr:rowOff>65405</xdr:rowOff>
    </xdr:to>
    <xdr:cxnSp macro="">
      <xdr:nvCxnSpPr>
        <xdr:cNvPr id="177" name="直線コネクタ 176"/>
        <xdr:cNvCxnSpPr/>
      </xdr:nvCxnSpPr>
      <xdr:spPr>
        <a:xfrm flipV="1">
          <a:off x="2908300" y="13252145"/>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65405</xdr:rowOff>
    </xdr:from>
    <xdr:to>
      <xdr:col>4</xdr:col>
      <xdr:colOff>155575</xdr:colOff>
      <xdr:row>77</xdr:row>
      <xdr:rowOff>137237</xdr:rowOff>
    </xdr:to>
    <xdr:cxnSp macro="">
      <xdr:nvCxnSpPr>
        <xdr:cNvPr id="180" name="直線コネクタ 179"/>
        <xdr:cNvCxnSpPr/>
      </xdr:nvCxnSpPr>
      <xdr:spPr>
        <a:xfrm flipV="1">
          <a:off x="2019300" y="13267055"/>
          <a:ext cx="889000" cy="7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35722</xdr:rowOff>
    </xdr:from>
    <xdr:to>
      <xdr:col>4</xdr:col>
      <xdr:colOff>206375</xdr:colOff>
      <xdr:row>74</xdr:row>
      <xdr:rowOff>137322</xdr:rowOff>
    </xdr:to>
    <xdr:sp macro="" textlink="">
      <xdr:nvSpPr>
        <xdr:cNvPr id="181" name="フローチャート : 判断 180"/>
        <xdr:cNvSpPr/>
      </xdr:nvSpPr>
      <xdr:spPr>
        <a:xfrm>
          <a:off x="2857500" y="1272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153849</xdr:rowOff>
    </xdr:from>
    <xdr:ext cx="599010" cy="259045"/>
    <xdr:sp macro="" textlink="">
      <xdr:nvSpPr>
        <xdr:cNvPr id="182" name="テキスト ボックス 181"/>
        <xdr:cNvSpPr txBox="1"/>
      </xdr:nvSpPr>
      <xdr:spPr>
        <a:xfrm>
          <a:off x="2608794" y="1249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209,305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132671</xdr:rowOff>
    </xdr:from>
    <xdr:to>
      <xdr:col>2</xdr:col>
      <xdr:colOff>638175</xdr:colOff>
      <xdr:row>77</xdr:row>
      <xdr:rowOff>137237</xdr:rowOff>
    </xdr:to>
    <xdr:cxnSp macro="">
      <xdr:nvCxnSpPr>
        <xdr:cNvPr id="183" name="直線コネクタ 182"/>
        <xdr:cNvCxnSpPr/>
      </xdr:nvCxnSpPr>
      <xdr:spPr>
        <a:xfrm>
          <a:off x="1130300" y="13334321"/>
          <a:ext cx="889000" cy="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63612</xdr:rowOff>
    </xdr:from>
    <xdr:to>
      <xdr:col>3</xdr:col>
      <xdr:colOff>3175</xdr:colOff>
      <xdr:row>76</xdr:row>
      <xdr:rowOff>165212</xdr:rowOff>
    </xdr:to>
    <xdr:sp macro="" textlink="">
      <xdr:nvSpPr>
        <xdr:cNvPr id="184" name="フローチャート : 判断 183"/>
        <xdr:cNvSpPr/>
      </xdr:nvSpPr>
      <xdr:spPr>
        <a:xfrm>
          <a:off x="1968500" y="130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10288</xdr:rowOff>
    </xdr:from>
    <xdr:ext cx="599010" cy="259045"/>
    <xdr:sp macro="" textlink="">
      <xdr:nvSpPr>
        <xdr:cNvPr id="185" name="テキスト ボックス 184"/>
        <xdr:cNvSpPr txBox="1"/>
      </xdr:nvSpPr>
      <xdr:spPr>
        <a:xfrm>
          <a:off x="1719794" y="1286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65360</xdr:rowOff>
    </xdr:from>
    <xdr:to>
      <xdr:col>1</xdr:col>
      <xdr:colOff>485775</xdr:colOff>
      <xdr:row>76</xdr:row>
      <xdr:rowOff>166960</xdr:rowOff>
    </xdr:to>
    <xdr:sp macro="" textlink="">
      <xdr:nvSpPr>
        <xdr:cNvPr id="186" name="フローチャート : 判断 185"/>
        <xdr:cNvSpPr/>
      </xdr:nvSpPr>
      <xdr:spPr>
        <a:xfrm>
          <a:off x="1079500" y="130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12037</xdr:rowOff>
    </xdr:from>
    <xdr:ext cx="599010" cy="259045"/>
    <xdr:sp macro="" textlink="">
      <xdr:nvSpPr>
        <xdr:cNvPr id="187" name="テキスト ボックス 186"/>
        <xdr:cNvSpPr txBox="1"/>
      </xdr:nvSpPr>
      <xdr:spPr>
        <a:xfrm>
          <a:off x="830794" y="1287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144,119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109960</xdr:rowOff>
    </xdr:from>
    <xdr:to>
      <xdr:col>6</xdr:col>
      <xdr:colOff>561975</xdr:colOff>
      <xdr:row>76</xdr:row>
      <xdr:rowOff>40109</xdr:rowOff>
    </xdr:to>
    <xdr:sp macro="" textlink="">
      <xdr:nvSpPr>
        <xdr:cNvPr id="193" name="円/楕円 192"/>
        <xdr:cNvSpPr/>
      </xdr:nvSpPr>
      <xdr:spPr>
        <a:xfrm>
          <a:off x="4584700" y="12968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132837</xdr:rowOff>
    </xdr:from>
    <xdr:ext cx="599010" cy="259045"/>
    <xdr:sp macro="" textlink="">
      <xdr:nvSpPr>
        <xdr:cNvPr id="194" name="民生費該当値テキスト"/>
        <xdr:cNvSpPr txBox="1"/>
      </xdr:nvSpPr>
      <xdr:spPr>
        <a:xfrm>
          <a:off x="4686300" y="1282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171145</xdr:rowOff>
    </xdr:from>
    <xdr:to>
      <xdr:col>5</xdr:col>
      <xdr:colOff>409575</xdr:colOff>
      <xdr:row>77</xdr:row>
      <xdr:rowOff>101295</xdr:rowOff>
    </xdr:to>
    <xdr:sp macro="" textlink="">
      <xdr:nvSpPr>
        <xdr:cNvPr id="195" name="円/楕円 194"/>
        <xdr:cNvSpPr/>
      </xdr:nvSpPr>
      <xdr:spPr>
        <a:xfrm>
          <a:off x="3746500" y="132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92422</xdr:rowOff>
    </xdr:from>
    <xdr:ext cx="599010" cy="259045"/>
    <xdr:sp macro="" textlink="">
      <xdr:nvSpPr>
        <xdr:cNvPr id="196" name="テキスト ボックス 195"/>
        <xdr:cNvSpPr txBox="1"/>
      </xdr:nvSpPr>
      <xdr:spPr>
        <a:xfrm>
          <a:off x="3497794" y="1329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14605</xdr:rowOff>
    </xdr:from>
    <xdr:to>
      <xdr:col>4</xdr:col>
      <xdr:colOff>206375</xdr:colOff>
      <xdr:row>77</xdr:row>
      <xdr:rowOff>116205</xdr:rowOff>
    </xdr:to>
    <xdr:sp macro="" textlink="">
      <xdr:nvSpPr>
        <xdr:cNvPr id="197" name="円/楕円 196"/>
        <xdr:cNvSpPr/>
      </xdr:nvSpPr>
      <xdr:spPr>
        <a:xfrm>
          <a:off x="2857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107332</xdr:rowOff>
    </xdr:from>
    <xdr:ext cx="599010" cy="259045"/>
    <xdr:sp macro="" textlink="">
      <xdr:nvSpPr>
        <xdr:cNvPr id="198" name="テキスト ボックス 197"/>
        <xdr:cNvSpPr txBox="1"/>
      </xdr:nvSpPr>
      <xdr:spPr>
        <a:xfrm>
          <a:off x="2608794" y="1330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86437</xdr:rowOff>
    </xdr:from>
    <xdr:to>
      <xdr:col>3</xdr:col>
      <xdr:colOff>3175</xdr:colOff>
      <xdr:row>78</xdr:row>
      <xdr:rowOff>16587</xdr:rowOff>
    </xdr:to>
    <xdr:sp macro="" textlink="">
      <xdr:nvSpPr>
        <xdr:cNvPr id="199" name="円/楕円 198"/>
        <xdr:cNvSpPr/>
      </xdr:nvSpPr>
      <xdr:spPr>
        <a:xfrm>
          <a:off x="1968500" y="132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7714</xdr:rowOff>
    </xdr:from>
    <xdr:ext cx="599010" cy="259045"/>
    <xdr:sp macro="" textlink="">
      <xdr:nvSpPr>
        <xdr:cNvPr id="200" name="テキスト ボックス 199"/>
        <xdr:cNvSpPr txBox="1"/>
      </xdr:nvSpPr>
      <xdr:spPr>
        <a:xfrm>
          <a:off x="1719794" y="13380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110,431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81871</xdr:rowOff>
    </xdr:from>
    <xdr:to>
      <xdr:col>1</xdr:col>
      <xdr:colOff>485775</xdr:colOff>
      <xdr:row>78</xdr:row>
      <xdr:rowOff>12021</xdr:rowOff>
    </xdr:to>
    <xdr:sp macro="" textlink="">
      <xdr:nvSpPr>
        <xdr:cNvPr id="201" name="円/楕円 200"/>
        <xdr:cNvSpPr/>
      </xdr:nvSpPr>
      <xdr:spPr>
        <a:xfrm>
          <a:off x="1079500" y="132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3148</xdr:rowOff>
    </xdr:from>
    <xdr:ext cx="599010" cy="259045"/>
    <xdr:sp macro="" textlink="">
      <xdr:nvSpPr>
        <xdr:cNvPr id="202" name="テキスト ボックス 201"/>
        <xdr:cNvSpPr txBox="1"/>
      </xdr:nvSpPr>
      <xdr:spPr>
        <a:xfrm>
          <a:off x="830794" y="1337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124318</xdr:rowOff>
    </xdr:from>
    <xdr:to>
      <xdr:col>6</xdr:col>
      <xdr:colOff>511175</xdr:colOff>
      <xdr:row>97</xdr:row>
      <xdr:rowOff>47036</xdr:rowOff>
    </xdr:to>
    <xdr:cxnSp macro="">
      <xdr:nvCxnSpPr>
        <xdr:cNvPr id="234" name="直線コネクタ 233"/>
        <xdr:cNvCxnSpPr/>
      </xdr:nvCxnSpPr>
      <xdr:spPr>
        <a:xfrm>
          <a:off x="3797300" y="16583518"/>
          <a:ext cx="838200" cy="9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86550</xdr:rowOff>
    </xdr:from>
    <xdr:to>
      <xdr:col>5</xdr:col>
      <xdr:colOff>358775</xdr:colOff>
      <xdr:row>96</xdr:row>
      <xdr:rowOff>124318</xdr:rowOff>
    </xdr:to>
    <xdr:cxnSp macro="">
      <xdr:nvCxnSpPr>
        <xdr:cNvPr id="237" name="直線コネクタ 236"/>
        <xdr:cNvCxnSpPr/>
      </xdr:nvCxnSpPr>
      <xdr:spPr>
        <a:xfrm>
          <a:off x="2908300" y="16545750"/>
          <a:ext cx="8890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86550</xdr:rowOff>
    </xdr:from>
    <xdr:to>
      <xdr:col>4</xdr:col>
      <xdr:colOff>155575</xdr:colOff>
      <xdr:row>97</xdr:row>
      <xdr:rowOff>61649</xdr:rowOff>
    </xdr:to>
    <xdr:cxnSp macro="">
      <xdr:nvCxnSpPr>
        <xdr:cNvPr id="240" name="直線コネクタ 239"/>
        <xdr:cNvCxnSpPr/>
      </xdr:nvCxnSpPr>
      <xdr:spPr>
        <a:xfrm flipV="1">
          <a:off x="2019300" y="16545750"/>
          <a:ext cx="889000" cy="14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151226</xdr:rowOff>
    </xdr:from>
    <xdr:to>
      <xdr:col>4</xdr:col>
      <xdr:colOff>206375</xdr:colOff>
      <xdr:row>97</xdr:row>
      <xdr:rowOff>81376</xdr:rowOff>
    </xdr:to>
    <xdr:sp macro="" textlink="">
      <xdr:nvSpPr>
        <xdr:cNvPr id="241" name="フローチャート : 判断 240"/>
        <xdr:cNvSpPr/>
      </xdr:nvSpPr>
      <xdr:spPr>
        <a:xfrm>
          <a:off x="2857500" y="1661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72503</xdr:rowOff>
    </xdr:from>
    <xdr:ext cx="534377" cy="259045"/>
    <xdr:sp macro="" textlink="">
      <xdr:nvSpPr>
        <xdr:cNvPr id="242" name="テキスト ボックス 241"/>
        <xdr:cNvSpPr txBox="1"/>
      </xdr:nvSpPr>
      <xdr:spPr>
        <a:xfrm>
          <a:off x="2641111" y="167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61649</xdr:rowOff>
    </xdr:from>
    <xdr:to>
      <xdr:col>2</xdr:col>
      <xdr:colOff>638175</xdr:colOff>
      <xdr:row>97</xdr:row>
      <xdr:rowOff>116187</xdr:rowOff>
    </xdr:to>
    <xdr:cxnSp macro="">
      <xdr:nvCxnSpPr>
        <xdr:cNvPr id="243" name="直線コネクタ 242"/>
        <xdr:cNvCxnSpPr/>
      </xdr:nvCxnSpPr>
      <xdr:spPr>
        <a:xfrm flipV="1">
          <a:off x="1130300" y="16692299"/>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154801</xdr:rowOff>
    </xdr:from>
    <xdr:to>
      <xdr:col>3</xdr:col>
      <xdr:colOff>3175</xdr:colOff>
      <xdr:row>97</xdr:row>
      <xdr:rowOff>84951</xdr:rowOff>
    </xdr:to>
    <xdr:sp macro="" textlink="">
      <xdr:nvSpPr>
        <xdr:cNvPr id="244" name="フローチャート : 判断 243"/>
        <xdr:cNvSpPr/>
      </xdr:nvSpPr>
      <xdr:spPr>
        <a:xfrm>
          <a:off x="1968500" y="166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101478</xdr:rowOff>
    </xdr:from>
    <xdr:ext cx="534377" cy="259045"/>
    <xdr:sp macro="" textlink="">
      <xdr:nvSpPr>
        <xdr:cNvPr id="245" name="テキスト ボックス 244"/>
        <xdr:cNvSpPr txBox="1"/>
      </xdr:nvSpPr>
      <xdr:spPr>
        <a:xfrm>
          <a:off x="1752111" y="163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32468</xdr:rowOff>
    </xdr:from>
    <xdr:to>
      <xdr:col>1</xdr:col>
      <xdr:colOff>485775</xdr:colOff>
      <xdr:row>97</xdr:row>
      <xdr:rowOff>134068</xdr:rowOff>
    </xdr:to>
    <xdr:sp macro="" textlink="">
      <xdr:nvSpPr>
        <xdr:cNvPr id="246" name="フローチャート : 判断 245"/>
        <xdr:cNvSpPr/>
      </xdr:nvSpPr>
      <xdr:spPr>
        <a:xfrm>
          <a:off x="1079500" y="1666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150595</xdr:rowOff>
    </xdr:from>
    <xdr:ext cx="534377" cy="259045"/>
    <xdr:sp macro="" textlink="">
      <xdr:nvSpPr>
        <xdr:cNvPr id="247" name="テキスト ボックス 246"/>
        <xdr:cNvSpPr txBox="1"/>
      </xdr:nvSpPr>
      <xdr:spPr>
        <a:xfrm>
          <a:off x="863111" y="1643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167686</xdr:rowOff>
    </xdr:from>
    <xdr:to>
      <xdr:col>6</xdr:col>
      <xdr:colOff>561975</xdr:colOff>
      <xdr:row>97</xdr:row>
      <xdr:rowOff>97836</xdr:rowOff>
    </xdr:to>
    <xdr:sp macro="" textlink="">
      <xdr:nvSpPr>
        <xdr:cNvPr id="253" name="円/楕円 252"/>
        <xdr:cNvSpPr/>
      </xdr:nvSpPr>
      <xdr:spPr>
        <a:xfrm>
          <a:off x="4584700" y="166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146113</xdr:rowOff>
    </xdr:from>
    <xdr:ext cx="534377" cy="259045"/>
    <xdr:sp macro="" textlink="">
      <xdr:nvSpPr>
        <xdr:cNvPr id="254" name="衛生費該当値テキスト"/>
        <xdr:cNvSpPr txBox="1"/>
      </xdr:nvSpPr>
      <xdr:spPr>
        <a:xfrm>
          <a:off x="4686300" y="166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73518</xdr:rowOff>
    </xdr:from>
    <xdr:to>
      <xdr:col>5</xdr:col>
      <xdr:colOff>409575</xdr:colOff>
      <xdr:row>97</xdr:row>
      <xdr:rowOff>3668</xdr:rowOff>
    </xdr:to>
    <xdr:sp macro="" textlink="">
      <xdr:nvSpPr>
        <xdr:cNvPr id="255" name="円/楕円 254"/>
        <xdr:cNvSpPr/>
      </xdr:nvSpPr>
      <xdr:spPr>
        <a:xfrm>
          <a:off x="3746500" y="165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20195</xdr:rowOff>
    </xdr:from>
    <xdr:ext cx="534377" cy="259045"/>
    <xdr:sp macro="" textlink="">
      <xdr:nvSpPr>
        <xdr:cNvPr id="256" name="テキスト ボックス 255"/>
        <xdr:cNvSpPr txBox="1"/>
      </xdr:nvSpPr>
      <xdr:spPr>
        <a:xfrm>
          <a:off x="3530111" y="163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35750</xdr:rowOff>
    </xdr:from>
    <xdr:to>
      <xdr:col>4</xdr:col>
      <xdr:colOff>206375</xdr:colOff>
      <xdr:row>96</xdr:row>
      <xdr:rowOff>137350</xdr:rowOff>
    </xdr:to>
    <xdr:sp macro="" textlink="">
      <xdr:nvSpPr>
        <xdr:cNvPr id="257" name="円/楕円 256"/>
        <xdr:cNvSpPr/>
      </xdr:nvSpPr>
      <xdr:spPr>
        <a:xfrm>
          <a:off x="2857500" y="164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153877</xdr:rowOff>
    </xdr:from>
    <xdr:ext cx="534377" cy="259045"/>
    <xdr:sp macro="" textlink="">
      <xdr:nvSpPr>
        <xdr:cNvPr id="258" name="テキスト ボックス 257"/>
        <xdr:cNvSpPr txBox="1"/>
      </xdr:nvSpPr>
      <xdr:spPr>
        <a:xfrm>
          <a:off x="2641111" y="1627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10849</xdr:rowOff>
    </xdr:from>
    <xdr:to>
      <xdr:col>3</xdr:col>
      <xdr:colOff>3175</xdr:colOff>
      <xdr:row>97</xdr:row>
      <xdr:rowOff>112449</xdr:rowOff>
    </xdr:to>
    <xdr:sp macro="" textlink="">
      <xdr:nvSpPr>
        <xdr:cNvPr id="259" name="円/楕円 258"/>
        <xdr:cNvSpPr/>
      </xdr:nvSpPr>
      <xdr:spPr>
        <a:xfrm>
          <a:off x="1968500" y="166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103576</xdr:rowOff>
    </xdr:from>
    <xdr:ext cx="534377" cy="259045"/>
    <xdr:sp macro="" textlink="">
      <xdr:nvSpPr>
        <xdr:cNvPr id="260" name="テキスト ボックス 259"/>
        <xdr:cNvSpPr txBox="1"/>
      </xdr:nvSpPr>
      <xdr:spPr>
        <a:xfrm>
          <a:off x="1752111" y="1673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65387</xdr:rowOff>
    </xdr:from>
    <xdr:to>
      <xdr:col>1</xdr:col>
      <xdr:colOff>485775</xdr:colOff>
      <xdr:row>97</xdr:row>
      <xdr:rowOff>166987</xdr:rowOff>
    </xdr:to>
    <xdr:sp macro="" textlink="">
      <xdr:nvSpPr>
        <xdr:cNvPr id="261" name="円/楕円 260"/>
        <xdr:cNvSpPr/>
      </xdr:nvSpPr>
      <xdr:spPr>
        <a:xfrm>
          <a:off x="1079500" y="166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158114</xdr:rowOff>
    </xdr:from>
    <xdr:ext cx="534377" cy="259045"/>
    <xdr:sp macro="" textlink="">
      <xdr:nvSpPr>
        <xdr:cNvPr id="262" name="テキスト ボックス 261"/>
        <xdr:cNvSpPr txBox="1"/>
      </xdr:nvSpPr>
      <xdr:spPr>
        <a:xfrm>
          <a:off x="863111" y="1678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26924</xdr:rowOff>
    </xdr:from>
    <xdr:to>
      <xdr:col>15</xdr:col>
      <xdr:colOff>180975</xdr:colOff>
      <xdr:row>39</xdr:row>
      <xdr:rowOff>44450</xdr:rowOff>
    </xdr:to>
    <xdr:cxnSp macro="">
      <xdr:nvCxnSpPr>
        <xdr:cNvPr id="291" name="直線コネクタ 290"/>
        <xdr:cNvCxnSpPr/>
      </xdr:nvCxnSpPr>
      <xdr:spPr>
        <a:xfrm>
          <a:off x="9639300" y="671347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46927</xdr:rowOff>
    </xdr:from>
    <xdr:to>
      <xdr:col>14</xdr:col>
      <xdr:colOff>28575</xdr:colOff>
      <xdr:row>39</xdr:row>
      <xdr:rowOff>26924</xdr:rowOff>
    </xdr:to>
    <xdr:cxnSp macro="">
      <xdr:nvCxnSpPr>
        <xdr:cNvPr id="294" name="直線コネクタ 293"/>
        <xdr:cNvCxnSpPr/>
      </xdr:nvCxnSpPr>
      <xdr:spPr>
        <a:xfrm>
          <a:off x="8750300" y="6390577"/>
          <a:ext cx="889000" cy="3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144082</xdr:rowOff>
    </xdr:from>
    <xdr:to>
      <xdr:col>12</xdr:col>
      <xdr:colOff>511175</xdr:colOff>
      <xdr:row>37</xdr:row>
      <xdr:rowOff>46927</xdr:rowOff>
    </xdr:to>
    <xdr:cxnSp macro="">
      <xdr:nvCxnSpPr>
        <xdr:cNvPr id="297" name="直線コネクタ 296"/>
        <xdr:cNvCxnSpPr/>
      </xdr:nvCxnSpPr>
      <xdr:spPr>
        <a:xfrm>
          <a:off x="7861300" y="6316282"/>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2222</xdr:rowOff>
    </xdr:from>
    <xdr:to>
      <xdr:col>12</xdr:col>
      <xdr:colOff>561975</xdr:colOff>
      <xdr:row>37</xdr:row>
      <xdr:rowOff>103822</xdr:rowOff>
    </xdr:to>
    <xdr:sp macro="" textlink="">
      <xdr:nvSpPr>
        <xdr:cNvPr id="298" name="フローチャート : 判断 297"/>
        <xdr:cNvSpPr/>
      </xdr:nvSpPr>
      <xdr:spPr>
        <a:xfrm>
          <a:off x="8699500" y="63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94949</xdr:rowOff>
    </xdr:from>
    <xdr:ext cx="469744" cy="259045"/>
    <xdr:sp macro="" textlink="">
      <xdr:nvSpPr>
        <xdr:cNvPr id="299" name="テキスト ボックス 298"/>
        <xdr:cNvSpPr txBox="1"/>
      </xdr:nvSpPr>
      <xdr:spPr>
        <a:xfrm>
          <a:off x="8515427" y="64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144082</xdr:rowOff>
    </xdr:from>
    <xdr:to>
      <xdr:col>11</xdr:col>
      <xdr:colOff>307975</xdr:colOff>
      <xdr:row>38</xdr:row>
      <xdr:rowOff>40449</xdr:rowOff>
    </xdr:to>
    <xdr:cxnSp macro="">
      <xdr:nvCxnSpPr>
        <xdr:cNvPr id="300" name="直線コネクタ 299"/>
        <xdr:cNvCxnSpPr/>
      </xdr:nvCxnSpPr>
      <xdr:spPr>
        <a:xfrm flipV="1">
          <a:off x="6972300" y="6316282"/>
          <a:ext cx="889000" cy="23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18986</xdr:rowOff>
    </xdr:from>
    <xdr:to>
      <xdr:col>11</xdr:col>
      <xdr:colOff>358775</xdr:colOff>
      <xdr:row>36</xdr:row>
      <xdr:rowOff>120586</xdr:rowOff>
    </xdr:to>
    <xdr:sp macro="" textlink="">
      <xdr:nvSpPr>
        <xdr:cNvPr id="301" name="フローチャート : 判断 300"/>
        <xdr:cNvSpPr/>
      </xdr:nvSpPr>
      <xdr:spPr>
        <a:xfrm>
          <a:off x="7810500" y="619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137113</xdr:rowOff>
    </xdr:from>
    <xdr:ext cx="469744" cy="259045"/>
    <xdr:sp macro="" textlink="">
      <xdr:nvSpPr>
        <xdr:cNvPr id="302" name="テキスト ボックス 301"/>
        <xdr:cNvSpPr txBox="1"/>
      </xdr:nvSpPr>
      <xdr:spPr>
        <a:xfrm>
          <a:off x="7626427" y="59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2413</xdr:rowOff>
    </xdr:from>
    <xdr:to>
      <xdr:col>10</xdr:col>
      <xdr:colOff>155575</xdr:colOff>
      <xdr:row>36</xdr:row>
      <xdr:rowOff>104013</xdr:rowOff>
    </xdr:to>
    <xdr:sp macro="" textlink="">
      <xdr:nvSpPr>
        <xdr:cNvPr id="303" name="フローチャート : 判断 302"/>
        <xdr:cNvSpPr/>
      </xdr:nvSpPr>
      <xdr:spPr>
        <a:xfrm>
          <a:off x="6921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120540</xdr:rowOff>
    </xdr:from>
    <xdr:ext cx="469744" cy="259045"/>
    <xdr:sp macro="" textlink="">
      <xdr:nvSpPr>
        <xdr:cNvPr id="304" name="テキスト ボックス 303"/>
        <xdr:cNvSpPr txBox="1"/>
      </xdr:nvSpPr>
      <xdr:spPr>
        <a:xfrm>
          <a:off x="6737427"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147574</xdr:rowOff>
    </xdr:from>
    <xdr:to>
      <xdr:col>14</xdr:col>
      <xdr:colOff>79375</xdr:colOff>
      <xdr:row>39</xdr:row>
      <xdr:rowOff>77724</xdr:rowOff>
    </xdr:to>
    <xdr:sp macro="" textlink="">
      <xdr:nvSpPr>
        <xdr:cNvPr id="312" name="円/楕円 311"/>
        <xdr:cNvSpPr/>
      </xdr:nvSpPr>
      <xdr:spPr>
        <a:xfrm>
          <a:off x="9588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68851</xdr:rowOff>
    </xdr:from>
    <xdr:ext cx="313932" cy="259045"/>
    <xdr:sp macro="" textlink="">
      <xdr:nvSpPr>
        <xdr:cNvPr id="313" name="テキスト ボックス 312"/>
        <xdr:cNvSpPr txBox="1"/>
      </xdr:nvSpPr>
      <xdr:spPr>
        <a:xfrm>
          <a:off x="9482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167577</xdr:rowOff>
    </xdr:from>
    <xdr:to>
      <xdr:col>12</xdr:col>
      <xdr:colOff>561975</xdr:colOff>
      <xdr:row>37</xdr:row>
      <xdr:rowOff>97727</xdr:rowOff>
    </xdr:to>
    <xdr:sp macro="" textlink="">
      <xdr:nvSpPr>
        <xdr:cNvPr id="314" name="円/楕円 313"/>
        <xdr:cNvSpPr/>
      </xdr:nvSpPr>
      <xdr:spPr>
        <a:xfrm>
          <a:off x="8699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114254</xdr:rowOff>
    </xdr:from>
    <xdr:ext cx="469744" cy="259045"/>
    <xdr:sp macro="" textlink="">
      <xdr:nvSpPr>
        <xdr:cNvPr id="315" name="テキスト ボックス 314"/>
        <xdr:cNvSpPr txBox="1"/>
      </xdr:nvSpPr>
      <xdr:spPr>
        <a:xfrm>
          <a:off x="8515427" y="611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93282</xdr:rowOff>
    </xdr:from>
    <xdr:to>
      <xdr:col>11</xdr:col>
      <xdr:colOff>358775</xdr:colOff>
      <xdr:row>37</xdr:row>
      <xdr:rowOff>23432</xdr:rowOff>
    </xdr:to>
    <xdr:sp macro="" textlink="">
      <xdr:nvSpPr>
        <xdr:cNvPr id="316" name="円/楕円 315"/>
        <xdr:cNvSpPr/>
      </xdr:nvSpPr>
      <xdr:spPr>
        <a:xfrm>
          <a:off x="7810500" y="626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14559</xdr:rowOff>
    </xdr:from>
    <xdr:ext cx="469744" cy="259045"/>
    <xdr:sp macro="" textlink="">
      <xdr:nvSpPr>
        <xdr:cNvPr id="317" name="テキスト ボックス 316"/>
        <xdr:cNvSpPr txBox="1"/>
      </xdr:nvSpPr>
      <xdr:spPr>
        <a:xfrm>
          <a:off x="7626427" y="635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161099</xdr:rowOff>
    </xdr:from>
    <xdr:to>
      <xdr:col>10</xdr:col>
      <xdr:colOff>155575</xdr:colOff>
      <xdr:row>38</xdr:row>
      <xdr:rowOff>91249</xdr:rowOff>
    </xdr:to>
    <xdr:sp macro="" textlink="">
      <xdr:nvSpPr>
        <xdr:cNvPr id="318" name="円/楕円 317"/>
        <xdr:cNvSpPr/>
      </xdr:nvSpPr>
      <xdr:spPr>
        <a:xfrm>
          <a:off x="6921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82376</xdr:rowOff>
    </xdr:from>
    <xdr:ext cx="378565" cy="259045"/>
    <xdr:sp macro="" textlink="">
      <xdr:nvSpPr>
        <xdr:cNvPr id="319" name="テキスト ボックス 318"/>
        <xdr:cNvSpPr txBox="1"/>
      </xdr:nvSpPr>
      <xdr:spPr>
        <a:xfrm>
          <a:off x="6783017" y="659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105383</xdr:rowOff>
    </xdr:from>
    <xdr:to>
      <xdr:col>15</xdr:col>
      <xdr:colOff>180975</xdr:colOff>
      <xdr:row>57</xdr:row>
      <xdr:rowOff>107060</xdr:rowOff>
    </xdr:to>
    <xdr:cxnSp macro="">
      <xdr:nvCxnSpPr>
        <xdr:cNvPr id="346" name="直線コネクタ 345"/>
        <xdr:cNvCxnSpPr/>
      </xdr:nvCxnSpPr>
      <xdr:spPr>
        <a:xfrm flipV="1">
          <a:off x="9639300" y="9878033"/>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107060</xdr:rowOff>
    </xdr:from>
    <xdr:to>
      <xdr:col>14</xdr:col>
      <xdr:colOff>28575</xdr:colOff>
      <xdr:row>57</xdr:row>
      <xdr:rowOff>138932</xdr:rowOff>
    </xdr:to>
    <xdr:cxnSp macro="">
      <xdr:nvCxnSpPr>
        <xdr:cNvPr id="349" name="直線コネクタ 348"/>
        <xdr:cNvCxnSpPr/>
      </xdr:nvCxnSpPr>
      <xdr:spPr>
        <a:xfrm flipV="1">
          <a:off x="8750300" y="9879710"/>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2419</xdr:rowOff>
    </xdr:from>
    <xdr:ext cx="534377" cy="259045"/>
    <xdr:sp macro="" textlink="">
      <xdr:nvSpPr>
        <xdr:cNvPr id="351" name="テキスト ボックス 350"/>
        <xdr:cNvSpPr txBox="1"/>
      </xdr:nvSpPr>
      <xdr:spPr>
        <a:xfrm>
          <a:off x="9372111" y="9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138932</xdr:rowOff>
    </xdr:from>
    <xdr:to>
      <xdr:col>12</xdr:col>
      <xdr:colOff>511175</xdr:colOff>
      <xdr:row>57</xdr:row>
      <xdr:rowOff>139216</xdr:rowOff>
    </xdr:to>
    <xdr:cxnSp macro="">
      <xdr:nvCxnSpPr>
        <xdr:cNvPr id="352" name="直線コネクタ 351"/>
        <xdr:cNvCxnSpPr/>
      </xdr:nvCxnSpPr>
      <xdr:spPr>
        <a:xfrm flipV="1">
          <a:off x="7861300" y="9911582"/>
          <a:ext cx="8890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107480</xdr:rowOff>
    </xdr:from>
    <xdr:to>
      <xdr:col>12</xdr:col>
      <xdr:colOff>561975</xdr:colOff>
      <xdr:row>58</xdr:row>
      <xdr:rowOff>37630</xdr:rowOff>
    </xdr:to>
    <xdr:sp macro="" textlink="">
      <xdr:nvSpPr>
        <xdr:cNvPr id="353" name="フローチャート : 判断 352"/>
        <xdr:cNvSpPr/>
      </xdr:nvSpPr>
      <xdr:spPr>
        <a:xfrm>
          <a:off x="8699500" y="988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28757</xdr:rowOff>
    </xdr:from>
    <xdr:ext cx="534377" cy="259045"/>
    <xdr:sp macro="" textlink="">
      <xdr:nvSpPr>
        <xdr:cNvPr id="354" name="テキスト ボックス 353"/>
        <xdr:cNvSpPr txBox="1"/>
      </xdr:nvSpPr>
      <xdr:spPr>
        <a:xfrm>
          <a:off x="8483111" y="99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117585</xdr:rowOff>
    </xdr:from>
    <xdr:to>
      <xdr:col>11</xdr:col>
      <xdr:colOff>307975</xdr:colOff>
      <xdr:row>57</xdr:row>
      <xdr:rowOff>139216</xdr:rowOff>
    </xdr:to>
    <xdr:cxnSp macro="">
      <xdr:nvCxnSpPr>
        <xdr:cNvPr id="355" name="直線コネクタ 354"/>
        <xdr:cNvCxnSpPr/>
      </xdr:nvCxnSpPr>
      <xdr:spPr>
        <a:xfrm>
          <a:off x="6972300" y="9890235"/>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98310</xdr:rowOff>
    </xdr:from>
    <xdr:to>
      <xdr:col>11</xdr:col>
      <xdr:colOff>358775</xdr:colOff>
      <xdr:row>58</xdr:row>
      <xdr:rowOff>28460</xdr:rowOff>
    </xdr:to>
    <xdr:sp macro="" textlink="">
      <xdr:nvSpPr>
        <xdr:cNvPr id="356" name="フローチャート : 判断 355"/>
        <xdr:cNvSpPr/>
      </xdr:nvSpPr>
      <xdr:spPr>
        <a:xfrm>
          <a:off x="7810500" y="98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19587</xdr:rowOff>
    </xdr:from>
    <xdr:ext cx="534377" cy="259045"/>
    <xdr:sp macro="" textlink="">
      <xdr:nvSpPr>
        <xdr:cNvPr id="357" name="テキスト ボックス 356"/>
        <xdr:cNvSpPr txBox="1"/>
      </xdr:nvSpPr>
      <xdr:spPr>
        <a:xfrm>
          <a:off x="7594111" y="996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35,442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131428</xdr:rowOff>
    </xdr:from>
    <xdr:to>
      <xdr:col>10</xdr:col>
      <xdr:colOff>155575</xdr:colOff>
      <xdr:row>58</xdr:row>
      <xdr:rowOff>61578</xdr:rowOff>
    </xdr:to>
    <xdr:sp macro="" textlink="">
      <xdr:nvSpPr>
        <xdr:cNvPr id="358" name="フローチャート : 判断 357"/>
        <xdr:cNvSpPr/>
      </xdr:nvSpPr>
      <xdr:spPr>
        <a:xfrm>
          <a:off x="6921500" y="990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52705</xdr:rowOff>
    </xdr:from>
    <xdr:ext cx="534377" cy="259045"/>
    <xdr:sp macro="" textlink="">
      <xdr:nvSpPr>
        <xdr:cNvPr id="359" name="テキスト ボックス 358"/>
        <xdr:cNvSpPr txBox="1"/>
      </xdr:nvSpPr>
      <xdr:spPr>
        <a:xfrm>
          <a:off x="6705111" y="99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28,198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54583</xdr:rowOff>
    </xdr:from>
    <xdr:to>
      <xdr:col>15</xdr:col>
      <xdr:colOff>231775</xdr:colOff>
      <xdr:row>57</xdr:row>
      <xdr:rowOff>156183</xdr:rowOff>
    </xdr:to>
    <xdr:sp macro="" textlink="">
      <xdr:nvSpPr>
        <xdr:cNvPr id="365" name="円/楕円 364"/>
        <xdr:cNvSpPr/>
      </xdr:nvSpPr>
      <xdr:spPr>
        <a:xfrm>
          <a:off x="10426700" y="98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77460</xdr:rowOff>
    </xdr:from>
    <xdr:ext cx="534377" cy="259045"/>
    <xdr:sp macro="" textlink="">
      <xdr:nvSpPr>
        <xdr:cNvPr id="366" name="農林水産業費該当値テキスト"/>
        <xdr:cNvSpPr txBox="1"/>
      </xdr:nvSpPr>
      <xdr:spPr>
        <a:xfrm>
          <a:off x="10528300" y="96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56260</xdr:rowOff>
    </xdr:from>
    <xdr:to>
      <xdr:col>14</xdr:col>
      <xdr:colOff>79375</xdr:colOff>
      <xdr:row>57</xdr:row>
      <xdr:rowOff>157860</xdr:rowOff>
    </xdr:to>
    <xdr:sp macro="" textlink="">
      <xdr:nvSpPr>
        <xdr:cNvPr id="367" name="円/楕円 366"/>
        <xdr:cNvSpPr/>
      </xdr:nvSpPr>
      <xdr:spPr>
        <a:xfrm>
          <a:off x="9588500" y="98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2937</xdr:rowOff>
    </xdr:from>
    <xdr:ext cx="534377" cy="259045"/>
    <xdr:sp macro="" textlink="">
      <xdr:nvSpPr>
        <xdr:cNvPr id="368" name="テキスト ボックス 367"/>
        <xdr:cNvSpPr txBox="1"/>
      </xdr:nvSpPr>
      <xdr:spPr>
        <a:xfrm>
          <a:off x="9372111" y="96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88132</xdr:rowOff>
    </xdr:from>
    <xdr:to>
      <xdr:col>12</xdr:col>
      <xdr:colOff>561975</xdr:colOff>
      <xdr:row>58</xdr:row>
      <xdr:rowOff>18282</xdr:rowOff>
    </xdr:to>
    <xdr:sp macro="" textlink="">
      <xdr:nvSpPr>
        <xdr:cNvPr id="369" name="円/楕円 368"/>
        <xdr:cNvSpPr/>
      </xdr:nvSpPr>
      <xdr:spPr>
        <a:xfrm>
          <a:off x="8699500" y="9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34809</xdr:rowOff>
    </xdr:from>
    <xdr:ext cx="534377" cy="259045"/>
    <xdr:sp macro="" textlink="">
      <xdr:nvSpPr>
        <xdr:cNvPr id="370" name="テキスト ボックス 369"/>
        <xdr:cNvSpPr txBox="1"/>
      </xdr:nvSpPr>
      <xdr:spPr>
        <a:xfrm>
          <a:off x="8483111" y="96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88416</xdr:rowOff>
    </xdr:from>
    <xdr:to>
      <xdr:col>11</xdr:col>
      <xdr:colOff>358775</xdr:colOff>
      <xdr:row>58</xdr:row>
      <xdr:rowOff>18566</xdr:rowOff>
    </xdr:to>
    <xdr:sp macro="" textlink="">
      <xdr:nvSpPr>
        <xdr:cNvPr id="371" name="円/楕円 370"/>
        <xdr:cNvSpPr/>
      </xdr:nvSpPr>
      <xdr:spPr>
        <a:xfrm>
          <a:off x="7810500" y="98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35093</xdr:rowOff>
    </xdr:from>
    <xdr:ext cx="534377" cy="259045"/>
    <xdr:sp macro="" textlink="">
      <xdr:nvSpPr>
        <xdr:cNvPr id="372" name="テキスト ボックス 371"/>
        <xdr:cNvSpPr txBox="1"/>
      </xdr:nvSpPr>
      <xdr:spPr>
        <a:xfrm>
          <a:off x="7594111" y="96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66785</xdr:rowOff>
    </xdr:from>
    <xdr:to>
      <xdr:col>10</xdr:col>
      <xdr:colOff>155575</xdr:colOff>
      <xdr:row>57</xdr:row>
      <xdr:rowOff>168385</xdr:rowOff>
    </xdr:to>
    <xdr:sp macro="" textlink="">
      <xdr:nvSpPr>
        <xdr:cNvPr id="373" name="円/楕円 372"/>
        <xdr:cNvSpPr/>
      </xdr:nvSpPr>
      <xdr:spPr>
        <a:xfrm>
          <a:off x="6921500" y="98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13462</xdr:rowOff>
    </xdr:from>
    <xdr:ext cx="534377" cy="259045"/>
    <xdr:sp macro="" textlink="">
      <xdr:nvSpPr>
        <xdr:cNvPr id="374" name="テキスト ボックス 373"/>
        <xdr:cNvSpPr txBox="1"/>
      </xdr:nvSpPr>
      <xdr:spPr>
        <a:xfrm>
          <a:off x="6705111" y="96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135389</xdr:rowOff>
    </xdr:from>
    <xdr:to>
      <xdr:col>15</xdr:col>
      <xdr:colOff>180975</xdr:colOff>
      <xdr:row>77</xdr:row>
      <xdr:rowOff>96625</xdr:rowOff>
    </xdr:to>
    <xdr:cxnSp macro="">
      <xdr:nvCxnSpPr>
        <xdr:cNvPr id="405" name="直線コネクタ 404"/>
        <xdr:cNvCxnSpPr/>
      </xdr:nvCxnSpPr>
      <xdr:spPr>
        <a:xfrm flipV="1">
          <a:off x="9639300" y="12136889"/>
          <a:ext cx="838200" cy="116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154816</xdr:rowOff>
    </xdr:from>
    <xdr:ext cx="534377" cy="259045"/>
    <xdr:sp macro="" textlink="">
      <xdr:nvSpPr>
        <xdr:cNvPr id="406" name="商工費平均値テキスト"/>
        <xdr:cNvSpPr txBox="1"/>
      </xdr:nvSpPr>
      <xdr:spPr>
        <a:xfrm>
          <a:off x="10528300" y="13013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96625</xdr:rowOff>
    </xdr:from>
    <xdr:to>
      <xdr:col>14</xdr:col>
      <xdr:colOff>28575</xdr:colOff>
      <xdr:row>77</xdr:row>
      <xdr:rowOff>146166</xdr:rowOff>
    </xdr:to>
    <xdr:cxnSp macro="">
      <xdr:nvCxnSpPr>
        <xdr:cNvPr id="408" name="直線コネクタ 407"/>
        <xdr:cNvCxnSpPr/>
      </xdr:nvCxnSpPr>
      <xdr:spPr>
        <a:xfrm flipV="1">
          <a:off x="8750300" y="13298275"/>
          <a:ext cx="889000" cy="4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146166</xdr:rowOff>
    </xdr:from>
    <xdr:to>
      <xdr:col>12</xdr:col>
      <xdr:colOff>511175</xdr:colOff>
      <xdr:row>79</xdr:row>
      <xdr:rowOff>19979</xdr:rowOff>
    </xdr:to>
    <xdr:cxnSp macro="">
      <xdr:nvCxnSpPr>
        <xdr:cNvPr id="411" name="直線コネクタ 410"/>
        <xdr:cNvCxnSpPr/>
      </xdr:nvCxnSpPr>
      <xdr:spPr>
        <a:xfrm flipV="1">
          <a:off x="7861300" y="13347816"/>
          <a:ext cx="8890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166004</xdr:rowOff>
    </xdr:from>
    <xdr:to>
      <xdr:col>12</xdr:col>
      <xdr:colOff>561975</xdr:colOff>
      <xdr:row>76</xdr:row>
      <xdr:rowOff>96154</xdr:rowOff>
    </xdr:to>
    <xdr:sp macro="" textlink="">
      <xdr:nvSpPr>
        <xdr:cNvPr id="412" name="フローチャート : 判断 411"/>
        <xdr:cNvSpPr/>
      </xdr:nvSpPr>
      <xdr:spPr>
        <a:xfrm>
          <a:off x="8699500" y="1302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112681</xdr:rowOff>
    </xdr:from>
    <xdr:ext cx="534377" cy="259045"/>
    <xdr:sp macro="" textlink="">
      <xdr:nvSpPr>
        <xdr:cNvPr id="413" name="テキスト ボックス 412"/>
        <xdr:cNvSpPr txBox="1"/>
      </xdr:nvSpPr>
      <xdr:spPr>
        <a:xfrm>
          <a:off x="8483111" y="127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133756</xdr:rowOff>
    </xdr:from>
    <xdr:to>
      <xdr:col>11</xdr:col>
      <xdr:colOff>307975</xdr:colOff>
      <xdr:row>79</xdr:row>
      <xdr:rowOff>19979</xdr:rowOff>
    </xdr:to>
    <xdr:cxnSp macro="">
      <xdr:nvCxnSpPr>
        <xdr:cNvPr id="414" name="直線コネクタ 413"/>
        <xdr:cNvCxnSpPr/>
      </xdr:nvCxnSpPr>
      <xdr:spPr>
        <a:xfrm>
          <a:off x="6972300" y="13506856"/>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109474</xdr:rowOff>
    </xdr:from>
    <xdr:to>
      <xdr:col>11</xdr:col>
      <xdr:colOff>358775</xdr:colOff>
      <xdr:row>77</xdr:row>
      <xdr:rowOff>39624</xdr:rowOff>
    </xdr:to>
    <xdr:sp macro="" textlink="">
      <xdr:nvSpPr>
        <xdr:cNvPr id="415" name="フローチャート : 判断 414"/>
        <xdr:cNvSpPr/>
      </xdr:nvSpPr>
      <xdr:spPr>
        <a:xfrm>
          <a:off x="7810500" y="131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56151</xdr:rowOff>
    </xdr:from>
    <xdr:ext cx="534377" cy="259045"/>
    <xdr:sp macro="" textlink="">
      <xdr:nvSpPr>
        <xdr:cNvPr id="416" name="テキスト ボックス 415"/>
        <xdr:cNvSpPr txBox="1"/>
      </xdr:nvSpPr>
      <xdr:spPr>
        <a:xfrm>
          <a:off x="7594111" y="129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13,870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105032</xdr:rowOff>
    </xdr:from>
    <xdr:to>
      <xdr:col>10</xdr:col>
      <xdr:colOff>155575</xdr:colOff>
      <xdr:row>77</xdr:row>
      <xdr:rowOff>35182</xdr:rowOff>
    </xdr:to>
    <xdr:sp macro="" textlink="">
      <xdr:nvSpPr>
        <xdr:cNvPr id="417" name="フローチャート : 判断 416"/>
        <xdr:cNvSpPr/>
      </xdr:nvSpPr>
      <xdr:spPr>
        <a:xfrm>
          <a:off x="6921500" y="131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51709</xdr:rowOff>
    </xdr:from>
    <xdr:ext cx="534377" cy="259045"/>
    <xdr:sp macro="" textlink="">
      <xdr:nvSpPr>
        <xdr:cNvPr id="418" name="テキスト ボックス 417"/>
        <xdr:cNvSpPr txBox="1"/>
      </xdr:nvSpPr>
      <xdr:spPr>
        <a:xfrm>
          <a:off x="6705111" y="129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70</xdr:row>
      <xdr:rowOff>84589</xdr:rowOff>
    </xdr:from>
    <xdr:to>
      <xdr:col>15</xdr:col>
      <xdr:colOff>231775</xdr:colOff>
      <xdr:row>71</xdr:row>
      <xdr:rowOff>14739</xdr:rowOff>
    </xdr:to>
    <xdr:sp macro="" textlink="">
      <xdr:nvSpPr>
        <xdr:cNvPr id="424" name="円/楕円 423"/>
        <xdr:cNvSpPr/>
      </xdr:nvSpPr>
      <xdr:spPr>
        <a:xfrm>
          <a:off x="10426700" y="120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37616</xdr:rowOff>
    </xdr:from>
    <xdr:ext cx="534377" cy="259045"/>
    <xdr:sp macro="" textlink="">
      <xdr:nvSpPr>
        <xdr:cNvPr id="425" name="商工費該当値テキスト"/>
        <xdr:cNvSpPr txBox="1"/>
      </xdr:nvSpPr>
      <xdr:spPr>
        <a:xfrm>
          <a:off x="10528300" y="1203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45825</xdr:rowOff>
    </xdr:from>
    <xdr:to>
      <xdr:col>14</xdr:col>
      <xdr:colOff>79375</xdr:colOff>
      <xdr:row>77</xdr:row>
      <xdr:rowOff>147425</xdr:rowOff>
    </xdr:to>
    <xdr:sp macro="" textlink="">
      <xdr:nvSpPr>
        <xdr:cNvPr id="426" name="円/楕円 425"/>
        <xdr:cNvSpPr/>
      </xdr:nvSpPr>
      <xdr:spPr>
        <a:xfrm>
          <a:off x="9588500" y="1324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138552</xdr:rowOff>
    </xdr:from>
    <xdr:ext cx="534377" cy="259045"/>
    <xdr:sp macro="" textlink="">
      <xdr:nvSpPr>
        <xdr:cNvPr id="427" name="テキスト ボックス 426"/>
        <xdr:cNvSpPr txBox="1"/>
      </xdr:nvSpPr>
      <xdr:spPr>
        <a:xfrm>
          <a:off x="9372111" y="133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95366</xdr:rowOff>
    </xdr:from>
    <xdr:to>
      <xdr:col>12</xdr:col>
      <xdr:colOff>561975</xdr:colOff>
      <xdr:row>78</xdr:row>
      <xdr:rowOff>25516</xdr:rowOff>
    </xdr:to>
    <xdr:sp macro="" textlink="">
      <xdr:nvSpPr>
        <xdr:cNvPr id="428" name="円/楕円 427"/>
        <xdr:cNvSpPr/>
      </xdr:nvSpPr>
      <xdr:spPr>
        <a:xfrm>
          <a:off x="8699500" y="132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16643</xdr:rowOff>
    </xdr:from>
    <xdr:ext cx="469744" cy="259045"/>
    <xdr:sp macro="" textlink="">
      <xdr:nvSpPr>
        <xdr:cNvPr id="429" name="テキスト ボックス 428"/>
        <xdr:cNvSpPr txBox="1"/>
      </xdr:nvSpPr>
      <xdr:spPr>
        <a:xfrm>
          <a:off x="8515427" y="133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140629</xdr:rowOff>
    </xdr:from>
    <xdr:to>
      <xdr:col>11</xdr:col>
      <xdr:colOff>358775</xdr:colOff>
      <xdr:row>79</xdr:row>
      <xdr:rowOff>70779</xdr:rowOff>
    </xdr:to>
    <xdr:sp macro="" textlink="">
      <xdr:nvSpPr>
        <xdr:cNvPr id="430" name="円/楕円 429"/>
        <xdr:cNvSpPr/>
      </xdr:nvSpPr>
      <xdr:spPr>
        <a:xfrm>
          <a:off x="7810500" y="135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61906</xdr:rowOff>
    </xdr:from>
    <xdr:ext cx="469744" cy="259045"/>
    <xdr:sp macro="" textlink="">
      <xdr:nvSpPr>
        <xdr:cNvPr id="431" name="テキスト ボックス 430"/>
        <xdr:cNvSpPr txBox="1"/>
      </xdr:nvSpPr>
      <xdr:spPr>
        <a:xfrm>
          <a:off x="7626427" y="136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82956</xdr:rowOff>
    </xdr:from>
    <xdr:to>
      <xdr:col>10</xdr:col>
      <xdr:colOff>155575</xdr:colOff>
      <xdr:row>79</xdr:row>
      <xdr:rowOff>13106</xdr:rowOff>
    </xdr:to>
    <xdr:sp macro="" textlink="">
      <xdr:nvSpPr>
        <xdr:cNvPr id="432" name="円/楕円 431"/>
        <xdr:cNvSpPr/>
      </xdr:nvSpPr>
      <xdr:spPr>
        <a:xfrm>
          <a:off x="6921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4233</xdr:rowOff>
    </xdr:from>
    <xdr:ext cx="469744" cy="259045"/>
    <xdr:sp macro="" textlink="">
      <xdr:nvSpPr>
        <xdr:cNvPr id="433" name="テキスト ボックス 432"/>
        <xdr:cNvSpPr txBox="1"/>
      </xdr:nvSpPr>
      <xdr:spPr>
        <a:xfrm>
          <a:off x="6737427"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154527</xdr:rowOff>
    </xdr:from>
    <xdr:to>
      <xdr:col>15</xdr:col>
      <xdr:colOff>180975</xdr:colOff>
      <xdr:row>98</xdr:row>
      <xdr:rowOff>165810</xdr:rowOff>
    </xdr:to>
    <xdr:cxnSp macro="">
      <xdr:nvCxnSpPr>
        <xdr:cNvPr id="462" name="直線コネクタ 461"/>
        <xdr:cNvCxnSpPr/>
      </xdr:nvCxnSpPr>
      <xdr:spPr>
        <a:xfrm flipV="1">
          <a:off x="9639300" y="16956627"/>
          <a:ext cx="8382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128067</xdr:rowOff>
    </xdr:from>
    <xdr:to>
      <xdr:col>14</xdr:col>
      <xdr:colOff>28575</xdr:colOff>
      <xdr:row>98</xdr:row>
      <xdr:rowOff>165810</xdr:rowOff>
    </xdr:to>
    <xdr:cxnSp macro="">
      <xdr:nvCxnSpPr>
        <xdr:cNvPr id="465" name="直線コネクタ 464"/>
        <xdr:cNvCxnSpPr/>
      </xdr:nvCxnSpPr>
      <xdr:spPr>
        <a:xfrm>
          <a:off x="8750300" y="16930167"/>
          <a:ext cx="889000" cy="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117522</xdr:rowOff>
    </xdr:from>
    <xdr:to>
      <xdr:col>12</xdr:col>
      <xdr:colOff>511175</xdr:colOff>
      <xdr:row>98</xdr:row>
      <xdr:rowOff>128067</xdr:rowOff>
    </xdr:to>
    <xdr:cxnSp macro="">
      <xdr:nvCxnSpPr>
        <xdr:cNvPr id="468" name="直線コネクタ 467"/>
        <xdr:cNvCxnSpPr/>
      </xdr:nvCxnSpPr>
      <xdr:spPr>
        <a:xfrm>
          <a:off x="7861300" y="16919622"/>
          <a:ext cx="889000" cy="1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120788</xdr:rowOff>
    </xdr:from>
    <xdr:to>
      <xdr:col>12</xdr:col>
      <xdr:colOff>561975</xdr:colOff>
      <xdr:row>99</xdr:row>
      <xdr:rowOff>50938</xdr:rowOff>
    </xdr:to>
    <xdr:sp macro="" textlink="">
      <xdr:nvSpPr>
        <xdr:cNvPr id="469" name="フローチャート : 判断 468"/>
        <xdr:cNvSpPr/>
      </xdr:nvSpPr>
      <xdr:spPr>
        <a:xfrm>
          <a:off x="8699500" y="1692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42065</xdr:rowOff>
    </xdr:from>
    <xdr:ext cx="534377" cy="259045"/>
    <xdr:sp macro="" textlink="">
      <xdr:nvSpPr>
        <xdr:cNvPr id="470" name="テキスト ボックス 469"/>
        <xdr:cNvSpPr txBox="1"/>
      </xdr:nvSpPr>
      <xdr:spPr>
        <a:xfrm>
          <a:off x="8483111" y="170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117522</xdr:rowOff>
    </xdr:from>
    <xdr:to>
      <xdr:col>11</xdr:col>
      <xdr:colOff>307975</xdr:colOff>
      <xdr:row>98</xdr:row>
      <xdr:rowOff>156192</xdr:rowOff>
    </xdr:to>
    <xdr:cxnSp macro="">
      <xdr:nvCxnSpPr>
        <xdr:cNvPr id="471" name="直線コネクタ 470"/>
        <xdr:cNvCxnSpPr/>
      </xdr:nvCxnSpPr>
      <xdr:spPr>
        <a:xfrm flipV="1">
          <a:off x="6972300" y="16919622"/>
          <a:ext cx="889000" cy="3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119120</xdr:rowOff>
    </xdr:from>
    <xdr:to>
      <xdr:col>11</xdr:col>
      <xdr:colOff>358775</xdr:colOff>
      <xdr:row>99</xdr:row>
      <xdr:rowOff>49270</xdr:rowOff>
    </xdr:to>
    <xdr:sp macro="" textlink="">
      <xdr:nvSpPr>
        <xdr:cNvPr id="472" name="フローチャート : 判断 471"/>
        <xdr:cNvSpPr/>
      </xdr:nvSpPr>
      <xdr:spPr>
        <a:xfrm>
          <a:off x="7810500" y="1692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40397</xdr:rowOff>
    </xdr:from>
    <xdr:ext cx="534377" cy="259045"/>
    <xdr:sp macro="" textlink="">
      <xdr:nvSpPr>
        <xdr:cNvPr id="473" name="テキスト ボックス 472"/>
        <xdr:cNvSpPr txBox="1"/>
      </xdr:nvSpPr>
      <xdr:spPr>
        <a:xfrm>
          <a:off x="7594111" y="1701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60,342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129423</xdr:rowOff>
    </xdr:from>
    <xdr:to>
      <xdr:col>10</xdr:col>
      <xdr:colOff>155575</xdr:colOff>
      <xdr:row>99</xdr:row>
      <xdr:rowOff>59573</xdr:rowOff>
    </xdr:to>
    <xdr:sp macro="" textlink="">
      <xdr:nvSpPr>
        <xdr:cNvPr id="474" name="フローチャート : 判断 473"/>
        <xdr:cNvSpPr/>
      </xdr:nvSpPr>
      <xdr:spPr>
        <a:xfrm>
          <a:off x="6921500" y="1693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50700</xdr:rowOff>
    </xdr:from>
    <xdr:ext cx="534377" cy="259045"/>
    <xdr:sp macro="" textlink="">
      <xdr:nvSpPr>
        <xdr:cNvPr id="475" name="テキスト ボックス 474"/>
        <xdr:cNvSpPr txBox="1"/>
      </xdr:nvSpPr>
      <xdr:spPr>
        <a:xfrm>
          <a:off x="6705111" y="17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103727</xdr:rowOff>
    </xdr:from>
    <xdr:to>
      <xdr:col>15</xdr:col>
      <xdr:colOff>231775</xdr:colOff>
      <xdr:row>99</xdr:row>
      <xdr:rowOff>33877</xdr:rowOff>
    </xdr:to>
    <xdr:sp macro="" textlink="">
      <xdr:nvSpPr>
        <xdr:cNvPr id="481" name="円/楕円 480"/>
        <xdr:cNvSpPr/>
      </xdr:nvSpPr>
      <xdr:spPr>
        <a:xfrm>
          <a:off x="10426700" y="169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63104</xdr:rowOff>
    </xdr:from>
    <xdr:ext cx="534377" cy="259045"/>
    <xdr:sp macro="" textlink="">
      <xdr:nvSpPr>
        <xdr:cNvPr id="482" name="土木費該当値テキスト"/>
        <xdr:cNvSpPr txBox="1"/>
      </xdr:nvSpPr>
      <xdr:spPr>
        <a:xfrm>
          <a:off x="10528300" y="166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115010</xdr:rowOff>
    </xdr:from>
    <xdr:to>
      <xdr:col>14</xdr:col>
      <xdr:colOff>79375</xdr:colOff>
      <xdr:row>99</xdr:row>
      <xdr:rowOff>45160</xdr:rowOff>
    </xdr:to>
    <xdr:sp macro="" textlink="">
      <xdr:nvSpPr>
        <xdr:cNvPr id="483" name="円/楕円 482"/>
        <xdr:cNvSpPr/>
      </xdr:nvSpPr>
      <xdr:spPr>
        <a:xfrm>
          <a:off x="9588500" y="169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36287</xdr:rowOff>
    </xdr:from>
    <xdr:ext cx="534377" cy="259045"/>
    <xdr:sp macro="" textlink="">
      <xdr:nvSpPr>
        <xdr:cNvPr id="484" name="テキスト ボックス 483"/>
        <xdr:cNvSpPr txBox="1"/>
      </xdr:nvSpPr>
      <xdr:spPr>
        <a:xfrm>
          <a:off x="9372111" y="1700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77267</xdr:rowOff>
    </xdr:from>
    <xdr:to>
      <xdr:col>12</xdr:col>
      <xdr:colOff>561975</xdr:colOff>
      <xdr:row>99</xdr:row>
      <xdr:rowOff>7417</xdr:rowOff>
    </xdr:to>
    <xdr:sp macro="" textlink="">
      <xdr:nvSpPr>
        <xdr:cNvPr id="485" name="円/楕円 484"/>
        <xdr:cNvSpPr/>
      </xdr:nvSpPr>
      <xdr:spPr>
        <a:xfrm>
          <a:off x="8699500" y="168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23944</xdr:rowOff>
    </xdr:from>
    <xdr:ext cx="599010" cy="259045"/>
    <xdr:sp macro="" textlink="">
      <xdr:nvSpPr>
        <xdr:cNvPr id="486" name="テキスト ボックス 485"/>
        <xdr:cNvSpPr txBox="1"/>
      </xdr:nvSpPr>
      <xdr:spPr>
        <a:xfrm>
          <a:off x="8450794" y="1665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66722</xdr:rowOff>
    </xdr:from>
    <xdr:to>
      <xdr:col>11</xdr:col>
      <xdr:colOff>358775</xdr:colOff>
      <xdr:row>98</xdr:row>
      <xdr:rowOff>168322</xdr:rowOff>
    </xdr:to>
    <xdr:sp macro="" textlink="">
      <xdr:nvSpPr>
        <xdr:cNvPr id="487" name="円/楕円 486"/>
        <xdr:cNvSpPr/>
      </xdr:nvSpPr>
      <xdr:spPr>
        <a:xfrm>
          <a:off x="7810500" y="16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13399</xdr:rowOff>
    </xdr:from>
    <xdr:ext cx="599010" cy="259045"/>
    <xdr:sp macro="" textlink="">
      <xdr:nvSpPr>
        <xdr:cNvPr id="488" name="テキスト ボックス 487"/>
        <xdr:cNvSpPr txBox="1"/>
      </xdr:nvSpPr>
      <xdr:spPr>
        <a:xfrm>
          <a:off x="7561794" y="1664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105392</xdr:rowOff>
    </xdr:from>
    <xdr:to>
      <xdr:col>10</xdr:col>
      <xdr:colOff>155575</xdr:colOff>
      <xdr:row>99</xdr:row>
      <xdr:rowOff>35542</xdr:rowOff>
    </xdr:to>
    <xdr:sp macro="" textlink="">
      <xdr:nvSpPr>
        <xdr:cNvPr id="489" name="円/楕円 488"/>
        <xdr:cNvSpPr/>
      </xdr:nvSpPr>
      <xdr:spPr>
        <a:xfrm>
          <a:off x="6921500" y="169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52069</xdr:rowOff>
    </xdr:from>
    <xdr:ext cx="534377" cy="259045"/>
    <xdr:sp macro="" textlink="">
      <xdr:nvSpPr>
        <xdr:cNvPr id="490" name="テキスト ボックス 489"/>
        <xdr:cNvSpPr txBox="1"/>
      </xdr:nvSpPr>
      <xdr:spPr>
        <a:xfrm>
          <a:off x="6705111" y="166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10737</xdr:rowOff>
    </xdr:from>
    <xdr:to>
      <xdr:col>23</xdr:col>
      <xdr:colOff>517525</xdr:colOff>
      <xdr:row>37</xdr:row>
      <xdr:rowOff>150411</xdr:rowOff>
    </xdr:to>
    <xdr:cxnSp macro="">
      <xdr:nvCxnSpPr>
        <xdr:cNvPr id="521" name="直線コネクタ 520"/>
        <xdr:cNvCxnSpPr/>
      </xdr:nvCxnSpPr>
      <xdr:spPr>
        <a:xfrm flipV="1">
          <a:off x="15481300" y="6011487"/>
          <a:ext cx="838200" cy="48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150411</xdr:rowOff>
    </xdr:from>
    <xdr:to>
      <xdr:col>22</xdr:col>
      <xdr:colOff>365125</xdr:colOff>
      <xdr:row>37</xdr:row>
      <xdr:rowOff>161172</xdr:rowOff>
    </xdr:to>
    <xdr:cxnSp macro="">
      <xdr:nvCxnSpPr>
        <xdr:cNvPr id="524" name="直線コネクタ 523"/>
        <xdr:cNvCxnSpPr/>
      </xdr:nvCxnSpPr>
      <xdr:spPr>
        <a:xfrm flipV="1">
          <a:off x="14592300" y="6494061"/>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146133</xdr:rowOff>
    </xdr:from>
    <xdr:to>
      <xdr:col>21</xdr:col>
      <xdr:colOff>161925</xdr:colOff>
      <xdr:row>37</xdr:row>
      <xdr:rowOff>161172</xdr:rowOff>
    </xdr:to>
    <xdr:cxnSp macro="">
      <xdr:nvCxnSpPr>
        <xdr:cNvPr id="527" name="直線コネクタ 526"/>
        <xdr:cNvCxnSpPr/>
      </xdr:nvCxnSpPr>
      <xdr:spPr>
        <a:xfrm>
          <a:off x="13703300" y="6318333"/>
          <a:ext cx="889000" cy="18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28794</xdr:rowOff>
    </xdr:from>
    <xdr:to>
      <xdr:col>21</xdr:col>
      <xdr:colOff>212725</xdr:colOff>
      <xdr:row>37</xdr:row>
      <xdr:rowOff>130394</xdr:rowOff>
    </xdr:to>
    <xdr:sp macro="" textlink="">
      <xdr:nvSpPr>
        <xdr:cNvPr id="528" name="フローチャート : 判断 527"/>
        <xdr:cNvSpPr/>
      </xdr:nvSpPr>
      <xdr:spPr>
        <a:xfrm>
          <a:off x="14541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146921</xdr:rowOff>
    </xdr:from>
    <xdr:ext cx="534377" cy="259045"/>
    <xdr:sp macro="" textlink="">
      <xdr:nvSpPr>
        <xdr:cNvPr id="529" name="テキスト ボックス 528"/>
        <xdr:cNvSpPr txBox="1"/>
      </xdr:nvSpPr>
      <xdr:spPr>
        <a:xfrm>
          <a:off x="14325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146133</xdr:rowOff>
    </xdr:from>
    <xdr:to>
      <xdr:col>19</xdr:col>
      <xdr:colOff>644525</xdr:colOff>
      <xdr:row>37</xdr:row>
      <xdr:rowOff>99254</xdr:rowOff>
    </xdr:to>
    <xdr:cxnSp macro="">
      <xdr:nvCxnSpPr>
        <xdr:cNvPr id="530" name="直線コネクタ 529"/>
        <xdr:cNvCxnSpPr/>
      </xdr:nvCxnSpPr>
      <xdr:spPr>
        <a:xfrm flipV="1">
          <a:off x="12814300" y="6318333"/>
          <a:ext cx="889000" cy="1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46772</xdr:rowOff>
    </xdr:from>
    <xdr:to>
      <xdr:col>20</xdr:col>
      <xdr:colOff>9525</xdr:colOff>
      <xdr:row>37</xdr:row>
      <xdr:rowOff>148372</xdr:rowOff>
    </xdr:to>
    <xdr:sp macro="" textlink="">
      <xdr:nvSpPr>
        <xdr:cNvPr id="531" name="フローチャート : 判断 530"/>
        <xdr:cNvSpPr/>
      </xdr:nvSpPr>
      <xdr:spPr>
        <a:xfrm>
          <a:off x="13652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139499</xdr:rowOff>
    </xdr:from>
    <xdr:ext cx="534377" cy="259045"/>
    <xdr:sp macro="" textlink="">
      <xdr:nvSpPr>
        <xdr:cNvPr id="532" name="テキスト ボックス 531"/>
        <xdr:cNvSpPr txBox="1"/>
      </xdr:nvSpPr>
      <xdr:spPr>
        <a:xfrm>
          <a:off x="13436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21,080</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11633</xdr:rowOff>
    </xdr:from>
    <xdr:to>
      <xdr:col>18</xdr:col>
      <xdr:colOff>492125</xdr:colOff>
      <xdr:row>37</xdr:row>
      <xdr:rowOff>113233</xdr:rowOff>
    </xdr:to>
    <xdr:sp macro="" textlink="">
      <xdr:nvSpPr>
        <xdr:cNvPr id="533" name="フローチャート : 判断 532"/>
        <xdr:cNvSpPr/>
      </xdr:nvSpPr>
      <xdr:spPr>
        <a:xfrm>
          <a:off x="12763500" y="63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129760</xdr:rowOff>
    </xdr:from>
    <xdr:ext cx="534377" cy="259045"/>
    <xdr:sp macro="" textlink="">
      <xdr:nvSpPr>
        <xdr:cNvPr id="534" name="テキスト ボックス 533"/>
        <xdr:cNvSpPr txBox="1"/>
      </xdr:nvSpPr>
      <xdr:spPr>
        <a:xfrm>
          <a:off x="12547111" y="61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131387</xdr:rowOff>
    </xdr:from>
    <xdr:to>
      <xdr:col>23</xdr:col>
      <xdr:colOff>568325</xdr:colOff>
      <xdr:row>35</xdr:row>
      <xdr:rowOff>61537</xdr:rowOff>
    </xdr:to>
    <xdr:sp macro="" textlink="">
      <xdr:nvSpPr>
        <xdr:cNvPr id="540" name="円/楕円 539"/>
        <xdr:cNvSpPr/>
      </xdr:nvSpPr>
      <xdr:spPr>
        <a:xfrm>
          <a:off x="16268700" y="59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154264</xdr:rowOff>
    </xdr:from>
    <xdr:ext cx="534377" cy="259045"/>
    <xdr:sp macro="" textlink="">
      <xdr:nvSpPr>
        <xdr:cNvPr id="541" name="消防費該当値テキスト"/>
        <xdr:cNvSpPr txBox="1"/>
      </xdr:nvSpPr>
      <xdr:spPr>
        <a:xfrm>
          <a:off x="16370300" y="58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99611</xdr:rowOff>
    </xdr:from>
    <xdr:to>
      <xdr:col>22</xdr:col>
      <xdr:colOff>415925</xdr:colOff>
      <xdr:row>38</xdr:row>
      <xdr:rowOff>29761</xdr:rowOff>
    </xdr:to>
    <xdr:sp macro="" textlink="">
      <xdr:nvSpPr>
        <xdr:cNvPr id="542" name="円/楕円 541"/>
        <xdr:cNvSpPr/>
      </xdr:nvSpPr>
      <xdr:spPr>
        <a:xfrm>
          <a:off x="15430500" y="64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20889</xdr:rowOff>
    </xdr:from>
    <xdr:ext cx="534377" cy="259045"/>
    <xdr:sp macro="" textlink="">
      <xdr:nvSpPr>
        <xdr:cNvPr id="543" name="テキスト ボックス 542"/>
        <xdr:cNvSpPr txBox="1"/>
      </xdr:nvSpPr>
      <xdr:spPr>
        <a:xfrm>
          <a:off x="15214111" y="65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110372</xdr:rowOff>
    </xdr:from>
    <xdr:to>
      <xdr:col>21</xdr:col>
      <xdr:colOff>212725</xdr:colOff>
      <xdr:row>38</xdr:row>
      <xdr:rowOff>40522</xdr:rowOff>
    </xdr:to>
    <xdr:sp macro="" textlink="">
      <xdr:nvSpPr>
        <xdr:cNvPr id="544" name="円/楕円 543"/>
        <xdr:cNvSpPr/>
      </xdr:nvSpPr>
      <xdr:spPr>
        <a:xfrm>
          <a:off x="14541500" y="6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31649</xdr:rowOff>
    </xdr:from>
    <xdr:ext cx="534377" cy="259045"/>
    <xdr:sp macro="" textlink="">
      <xdr:nvSpPr>
        <xdr:cNvPr id="545" name="テキスト ボックス 544"/>
        <xdr:cNvSpPr txBox="1"/>
      </xdr:nvSpPr>
      <xdr:spPr>
        <a:xfrm>
          <a:off x="14325111" y="654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95333</xdr:rowOff>
    </xdr:from>
    <xdr:to>
      <xdr:col>20</xdr:col>
      <xdr:colOff>9525</xdr:colOff>
      <xdr:row>37</xdr:row>
      <xdr:rowOff>25483</xdr:rowOff>
    </xdr:to>
    <xdr:sp macro="" textlink="">
      <xdr:nvSpPr>
        <xdr:cNvPr id="546" name="円/楕円 545"/>
        <xdr:cNvSpPr/>
      </xdr:nvSpPr>
      <xdr:spPr>
        <a:xfrm>
          <a:off x="13652500" y="626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42010</xdr:rowOff>
    </xdr:from>
    <xdr:ext cx="534377" cy="259045"/>
    <xdr:sp macro="" textlink="">
      <xdr:nvSpPr>
        <xdr:cNvPr id="547" name="テキスト ボックス 546"/>
        <xdr:cNvSpPr txBox="1"/>
      </xdr:nvSpPr>
      <xdr:spPr>
        <a:xfrm>
          <a:off x="13436111" y="604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48454</xdr:rowOff>
    </xdr:from>
    <xdr:to>
      <xdr:col>18</xdr:col>
      <xdr:colOff>492125</xdr:colOff>
      <xdr:row>37</xdr:row>
      <xdr:rowOff>150054</xdr:rowOff>
    </xdr:to>
    <xdr:sp macro="" textlink="">
      <xdr:nvSpPr>
        <xdr:cNvPr id="548" name="円/楕円 547"/>
        <xdr:cNvSpPr/>
      </xdr:nvSpPr>
      <xdr:spPr>
        <a:xfrm>
          <a:off x="12763500" y="639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141181</xdr:rowOff>
    </xdr:from>
    <xdr:ext cx="534377" cy="259045"/>
    <xdr:sp macro="" textlink="">
      <xdr:nvSpPr>
        <xdr:cNvPr id="549" name="テキスト ボックス 548"/>
        <xdr:cNvSpPr txBox="1"/>
      </xdr:nvSpPr>
      <xdr:spPr>
        <a:xfrm>
          <a:off x="12547111" y="648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23800</xdr:rowOff>
    </xdr:from>
    <xdr:to>
      <xdr:col>23</xdr:col>
      <xdr:colOff>517525</xdr:colOff>
      <xdr:row>57</xdr:row>
      <xdr:rowOff>112126</xdr:rowOff>
    </xdr:to>
    <xdr:cxnSp macro="">
      <xdr:nvCxnSpPr>
        <xdr:cNvPr id="576" name="直線コネクタ 575"/>
        <xdr:cNvCxnSpPr/>
      </xdr:nvCxnSpPr>
      <xdr:spPr>
        <a:xfrm>
          <a:off x="15481300" y="9796450"/>
          <a:ext cx="838200" cy="8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23800</xdr:rowOff>
    </xdr:from>
    <xdr:to>
      <xdr:col>22</xdr:col>
      <xdr:colOff>365125</xdr:colOff>
      <xdr:row>57</xdr:row>
      <xdr:rowOff>61546</xdr:rowOff>
    </xdr:to>
    <xdr:cxnSp macro="">
      <xdr:nvCxnSpPr>
        <xdr:cNvPr id="579" name="直線コネクタ 578"/>
        <xdr:cNvCxnSpPr/>
      </xdr:nvCxnSpPr>
      <xdr:spPr>
        <a:xfrm flipV="1">
          <a:off x="14592300" y="9796450"/>
          <a:ext cx="889000" cy="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61546</xdr:rowOff>
    </xdr:from>
    <xdr:to>
      <xdr:col>21</xdr:col>
      <xdr:colOff>161925</xdr:colOff>
      <xdr:row>57</xdr:row>
      <xdr:rowOff>136504</xdr:rowOff>
    </xdr:to>
    <xdr:cxnSp macro="">
      <xdr:nvCxnSpPr>
        <xdr:cNvPr id="582" name="直線コネクタ 581"/>
        <xdr:cNvCxnSpPr/>
      </xdr:nvCxnSpPr>
      <xdr:spPr>
        <a:xfrm flipV="1">
          <a:off x="13703300" y="9834196"/>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165646</xdr:rowOff>
    </xdr:from>
    <xdr:to>
      <xdr:col>21</xdr:col>
      <xdr:colOff>212725</xdr:colOff>
      <xdr:row>57</xdr:row>
      <xdr:rowOff>95796</xdr:rowOff>
    </xdr:to>
    <xdr:sp macro="" textlink="">
      <xdr:nvSpPr>
        <xdr:cNvPr id="583" name="フローチャート : 判断 582"/>
        <xdr:cNvSpPr/>
      </xdr:nvSpPr>
      <xdr:spPr>
        <a:xfrm>
          <a:off x="14541500" y="976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112323</xdr:rowOff>
    </xdr:from>
    <xdr:ext cx="534377" cy="259045"/>
    <xdr:sp macro="" textlink="">
      <xdr:nvSpPr>
        <xdr:cNvPr id="584" name="テキスト ボックス 583"/>
        <xdr:cNvSpPr txBox="1"/>
      </xdr:nvSpPr>
      <xdr:spPr>
        <a:xfrm>
          <a:off x="14325111" y="954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58,214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136504</xdr:rowOff>
    </xdr:from>
    <xdr:to>
      <xdr:col>19</xdr:col>
      <xdr:colOff>644525</xdr:colOff>
      <xdr:row>57</xdr:row>
      <xdr:rowOff>153429</xdr:rowOff>
    </xdr:to>
    <xdr:cxnSp macro="">
      <xdr:nvCxnSpPr>
        <xdr:cNvPr id="585" name="直線コネクタ 584"/>
        <xdr:cNvCxnSpPr/>
      </xdr:nvCxnSpPr>
      <xdr:spPr>
        <a:xfrm flipV="1">
          <a:off x="12814300" y="9909154"/>
          <a:ext cx="8890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170410</xdr:rowOff>
    </xdr:from>
    <xdr:to>
      <xdr:col>20</xdr:col>
      <xdr:colOff>9525</xdr:colOff>
      <xdr:row>57</xdr:row>
      <xdr:rowOff>100560</xdr:rowOff>
    </xdr:to>
    <xdr:sp macro="" textlink="">
      <xdr:nvSpPr>
        <xdr:cNvPr id="586" name="フローチャート : 判断 585"/>
        <xdr:cNvSpPr/>
      </xdr:nvSpPr>
      <xdr:spPr>
        <a:xfrm>
          <a:off x="13652500" y="977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117087</xdr:rowOff>
    </xdr:from>
    <xdr:ext cx="534377" cy="259045"/>
    <xdr:sp macro="" textlink="">
      <xdr:nvSpPr>
        <xdr:cNvPr id="587" name="テキスト ボックス 586"/>
        <xdr:cNvSpPr txBox="1"/>
      </xdr:nvSpPr>
      <xdr:spPr>
        <a:xfrm>
          <a:off x="13436111" y="95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57,172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22195</xdr:rowOff>
    </xdr:from>
    <xdr:to>
      <xdr:col>18</xdr:col>
      <xdr:colOff>492125</xdr:colOff>
      <xdr:row>57</xdr:row>
      <xdr:rowOff>123795</xdr:rowOff>
    </xdr:to>
    <xdr:sp macro="" textlink="">
      <xdr:nvSpPr>
        <xdr:cNvPr id="588" name="フローチャート : 判断 587"/>
        <xdr:cNvSpPr/>
      </xdr:nvSpPr>
      <xdr:spPr>
        <a:xfrm>
          <a:off x="12763500" y="979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140322</xdr:rowOff>
    </xdr:from>
    <xdr:ext cx="534377" cy="259045"/>
    <xdr:sp macro="" textlink="">
      <xdr:nvSpPr>
        <xdr:cNvPr id="589" name="テキスト ボックス 588"/>
        <xdr:cNvSpPr txBox="1"/>
      </xdr:nvSpPr>
      <xdr:spPr>
        <a:xfrm>
          <a:off x="12547111" y="957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52,090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61326</xdr:rowOff>
    </xdr:from>
    <xdr:to>
      <xdr:col>23</xdr:col>
      <xdr:colOff>568325</xdr:colOff>
      <xdr:row>57</xdr:row>
      <xdr:rowOff>162926</xdr:rowOff>
    </xdr:to>
    <xdr:sp macro="" textlink="">
      <xdr:nvSpPr>
        <xdr:cNvPr id="595" name="円/楕円 594"/>
        <xdr:cNvSpPr/>
      </xdr:nvSpPr>
      <xdr:spPr>
        <a:xfrm>
          <a:off x="16268700" y="98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147703</xdr:rowOff>
    </xdr:from>
    <xdr:ext cx="534377" cy="259045"/>
    <xdr:sp macro="" textlink="">
      <xdr:nvSpPr>
        <xdr:cNvPr id="596" name="教育費該当値テキスト"/>
        <xdr:cNvSpPr txBox="1"/>
      </xdr:nvSpPr>
      <xdr:spPr>
        <a:xfrm>
          <a:off x="16370300" y="974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43,531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144450</xdr:rowOff>
    </xdr:from>
    <xdr:to>
      <xdr:col>22</xdr:col>
      <xdr:colOff>415925</xdr:colOff>
      <xdr:row>57</xdr:row>
      <xdr:rowOff>74600</xdr:rowOff>
    </xdr:to>
    <xdr:sp macro="" textlink="">
      <xdr:nvSpPr>
        <xdr:cNvPr id="597" name="円/楕円 596"/>
        <xdr:cNvSpPr/>
      </xdr:nvSpPr>
      <xdr:spPr>
        <a:xfrm>
          <a:off x="15430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65727</xdr:rowOff>
    </xdr:from>
    <xdr:ext cx="534377" cy="259045"/>
    <xdr:sp macro="" textlink="">
      <xdr:nvSpPr>
        <xdr:cNvPr id="598" name="テキスト ボックス 597"/>
        <xdr:cNvSpPr txBox="1"/>
      </xdr:nvSpPr>
      <xdr:spPr>
        <a:xfrm>
          <a:off x="15214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10746</xdr:rowOff>
    </xdr:from>
    <xdr:to>
      <xdr:col>21</xdr:col>
      <xdr:colOff>212725</xdr:colOff>
      <xdr:row>57</xdr:row>
      <xdr:rowOff>112346</xdr:rowOff>
    </xdr:to>
    <xdr:sp macro="" textlink="">
      <xdr:nvSpPr>
        <xdr:cNvPr id="599" name="円/楕円 598"/>
        <xdr:cNvSpPr/>
      </xdr:nvSpPr>
      <xdr:spPr>
        <a:xfrm>
          <a:off x="14541500" y="97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103473</xdr:rowOff>
    </xdr:from>
    <xdr:ext cx="534377" cy="259045"/>
    <xdr:sp macro="" textlink="">
      <xdr:nvSpPr>
        <xdr:cNvPr id="600" name="テキスト ボックス 599"/>
        <xdr:cNvSpPr txBox="1"/>
      </xdr:nvSpPr>
      <xdr:spPr>
        <a:xfrm>
          <a:off x="14325111" y="98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85704</xdr:rowOff>
    </xdr:from>
    <xdr:to>
      <xdr:col>20</xdr:col>
      <xdr:colOff>9525</xdr:colOff>
      <xdr:row>58</xdr:row>
      <xdr:rowOff>15854</xdr:rowOff>
    </xdr:to>
    <xdr:sp macro="" textlink="">
      <xdr:nvSpPr>
        <xdr:cNvPr id="601" name="円/楕円 600"/>
        <xdr:cNvSpPr/>
      </xdr:nvSpPr>
      <xdr:spPr>
        <a:xfrm>
          <a:off x="13652500" y="98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6981</xdr:rowOff>
    </xdr:from>
    <xdr:ext cx="534377" cy="259045"/>
    <xdr:sp macro="" textlink="">
      <xdr:nvSpPr>
        <xdr:cNvPr id="602" name="テキスト ボックス 601"/>
        <xdr:cNvSpPr txBox="1"/>
      </xdr:nvSpPr>
      <xdr:spPr>
        <a:xfrm>
          <a:off x="13436111" y="995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102629</xdr:rowOff>
    </xdr:from>
    <xdr:to>
      <xdr:col>18</xdr:col>
      <xdr:colOff>492125</xdr:colOff>
      <xdr:row>58</xdr:row>
      <xdr:rowOff>32779</xdr:rowOff>
    </xdr:to>
    <xdr:sp macro="" textlink="">
      <xdr:nvSpPr>
        <xdr:cNvPr id="603" name="円/楕円 602"/>
        <xdr:cNvSpPr/>
      </xdr:nvSpPr>
      <xdr:spPr>
        <a:xfrm>
          <a:off x="12763500" y="987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23906</xdr:rowOff>
    </xdr:from>
    <xdr:ext cx="534377" cy="259045"/>
    <xdr:sp macro="" textlink="">
      <xdr:nvSpPr>
        <xdr:cNvPr id="604" name="テキスト ボックス 603"/>
        <xdr:cNvSpPr txBox="1"/>
      </xdr:nvSpPr>
      <xdr:spPr>
        <a:xfrm>
          <a:off x="12547111" y="99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133207</xdr:rowOff>
    </xdr:from>
    <xdr:to>
      <xdr:col>23</xdr:col>
      <xdr:colOff>517525</xdr:colOff>
      <xdr:row>78</xdr:row>
      <xdr:rowOff>139613</xdr:rowOff>
    </xdr:to>
    <xdr:cxnSp macro="">
      <xdr:nvCxnSpPr>
        <xdr:cNvPr id="631" name="直線コネクタ 630"/>
        <xdr:cNvCxnSpPr/>
      </xdr:nvCxnSpPr>
      <xdr:spPr>
        <a:xfrm flipV="1">
          <a:off x="15481300" y="13506307"/>
          <a:ext cx="838200" cy="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139060</xdr:rowOff>
    </xdr:from>
    <xdr:to>
      <xdr:col>22</xdr:col>
      <xdr:colOff>365125</xdr:colOff>
      <xdr:row>78</xdr:row>
      <xdr:rowOff>139613</xdr:rowOff>
    </xdr:to>
    <xdr:cxnSp macro="">
      <xdr:nvCxnSpPr>
        <xdr:cNvPr id="634" name="直線コネクタ 633"/>
        <xdr:cNvCxnSpPr/>
      </xdr:nvCxnSpPr>
      <xdr:spPr>
        <a:xfrm>
          <a:off x="14592300" y="13512160"/>
          <a:ext cx="8890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139001</xdr:rowOff>
    </xdr:from>
    <xdr:to>
      <xdr:col>21</xdr:col>
      <xdr:colOff>161925</xdr:colOff>
      <xdr:row>78</xdr:row>
      <xdr:rowOff>139060</xdr:rowOff>
    </xdr:to>
    <xdr:cxnSp macro="">
      <xdr:nvCxnSpPr>
        <xdr:cNvPr id="637" name="直線コネクタ 636"/>
        <xdr:cNvCxnSpPr/>
      </xdr:nvCxnSpPr>
      <xdr:spPr>
        <a:xfrm>
          <a:off x="13703300" y="13512101"/>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74151</xdr:rowOff>
    </xdr:from>
    <xdr:to>
      <xdr:col>21</xdr:col>
      <xdr:colOff>212725</xdr:colOff>
      <xdr:row>79</xdr:row>
      <xdr:rowOff>4301</xdr:rowOff>
    </xdr:to>
    <xdr:sp macro="" textlink="">
      <xdr:nvSpPr>
        <xdr:cNvPr id="638" name="フローチャート : 判断 637"/>
        <xdr:cNvSpPr/>
      </xdr:nvSpPr>
      <xdr:spPr>
        <a:xfrm>
          <a:off x="14541500" y="1344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20828</xdr:rowOff>
    </xdr:from>
    <xdr:ext cx="469744" cy="259045"/>
    <xdr:sp macro="" textlink="">
      <xdr:nvSpPr>
        <xdr:cNvPr id="639" name="テキスト ボックス 638"/>
        <xdr:cNvSpPr txBox="1"/>
      </xdr:nvSpPr>
      <xdr:spPr>
        <a:xfrm>
          <a:off x="14357427" y="1322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135317</xdr:rowOff>
    </xdr:from>
    <xdr:to>
      <xdr:col>19</xdr:col>
      <xdr:colOff>644525</xdr:colOff>
      <xdr:row>78</xdr:row>
      <xdr:rowOff>139001</xdr:rowOff>
    </xdr:to>
    <xdr:cxnSp macro="">
      <xdr:nvCxnSpPr>
        <xdr:cNvPr id="640" name="直線コネクタ 639"/>
        <xdr:cNvCxnSpPr/>
      </xdr:nvCxnSpPr>
      <xdr:spPr>
        <a:xfrm>
          <a:off x="12814300" y="13508417"/>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74180</xdr:rowOff>
    </xdr:from>
    <xdr:to>
      <xdr:col>20</xdr:col>
      <xdr:colOff>9525</xdr:colOff>
      <xdr:row>79</xdr:row>
      <xdr:rowOff>4330</xdr:rowOff>
    </xdr:to>
    <xdr:sp macro="" textlink="">
      <xdr:nvSpPr>
        <xdr:cNvPr id="641" name="フローチャート : 判断 640"/>
        <xdr:cNvSpPr/>
      </xdr:nvSpPr>
      <xdr:spPr>
        <a:xfrm>
          <a:off x="13652500" y="1344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20857</xdr:rowOff>
    </xdr:from>
    <xdr:ext cx="469744" cy="259045"/>
    <xdr:sp macro="" textlink="">
      <xdr:nvSpPr>
        <xdr:cNvPr id="642" name="テキスト ボックス 641"/>
        <xdr:cNvSpPr txBox="1"/>
      </xdr:nvSpPr>
      <xdr:spPr>
        <a:xfrm>
          <a:off x="13468427" y="13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26490</xdr:rowOff>
    </xdr:from>
    <xdr:to>
      <xdr:col>18</xdr:col>
      <xdr:colOff>492125</xdr:colOff>
      <xdr:row>78</xdr:row>
      <xdr:rowOff>128090</xdr:rowOff>
    </xdr:to>
    <xdr:sp macro="" textlink="">
      <xdr:nvSpPr>
        <xdr:cNvPr id="643" name="フローチャート : 判断 642"/>
        <xdr:cNvSpPr/>
      </xdr:nvSpPr>
      <xdr:spPr>
        <a:xfrm>
          <a:off x="12763500" y="1339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144617</xdr:rowOff>
    </xdr:from>
    <xdr:ext cx="534377" cy="259045"/>
    <xdr:sp macro="" textlink="">
      <xdr:nvSpPr>
        <xdr:cNvPr id="644" name="テキスト ボックス 643"/>
        <xdr:cNvSpPr txBox="1"/>
      </xdr:nvSpPr>
      <xdr:spPr>
        <a:xfrm>
          <a:off x="12547111" y="131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82407</xdr:rowOff>
    </xdr:from>
    <xdr:to>
      <xdr:col>23</xdr:col>
      <xdr:colOff>568325</xdr:colOff>
      <xdr:row>79</xdr:row>
      <xdr:rowOff>12557</xdr:rowOff>
    </xdr:to>
    <xdr:sp macro="" textlink="">
      <xdr:nvSpPr>
        <xdr:cNvPr id="650" name="円/楕円 649"/>
        <xdr:cNvSpPr/>
      </xdr:nvSpPr>
      <xdr:spPr>
        <a:xfrm>
          <a:off x="162687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469744" cy="259045"/>
    <xdr:sp macro="" textlink="">
      <xdr:nvSpPr>
        <xdr:cNvPr id="651" name="災害復旧費該当値テキスト"/>
        <xdr:cNvSpPr txBox="1"/>
      </xdr:nvSpPr>
      <xdr:spPr>
        <a:xfrm>
          <a:off x="16370300" y="134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88813</xdr:rowOff>
    </xdr:from>
    <xdr:to>
      <xdr:col>22</xdr:col>
      <xdr:colOff>415925</xdr:colOff>
      <xdr:row>79</xdr:row>
      <xdr:rowOff>18963</xdr:rowOff>
    </xdr:to>
    <xdr:sp macro="" textlink="">
      <xdr:nvSpPr>
        <xdr:cNvPr id="652" name="円/楕円 651"/>
        <xdr:cNvSpPr/>
      </xdr:nvSpPr>
      <xdr:spPr>
        <a:xfrm>
          <a:off x="15430500" y="134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10090</xdr:rowOff>
    </xdr:from>
    <xdr:ext cx="313932" cy="259045"/>
    <xdr:sp macro="" textlink="">
      <xdr:nvSpPr>
        <xdr:cNvPr id="653" name="テキスト ボックス 652"/>
        <xdr:cNvSpPr txBox="1"/>
      </xdr:nvSpPr>
      <xdr:spPr>
        <a:xfrm>
          <a:off x="15324333" y="13554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88260</xdr:rowOff>
    </xdr:from>
    <xdr:to>
      <xdr:col>21</xdr:col>
      <xdr:colOff>212725</xdr:colOff>
      <xdr:row>79</xdr:row>
      <xdr:rowOff>18410</xdr:rowOff>
    </xdr:to>
    <xdr:sp macro="" textlink="">
      <xdr:nvSpPr>
        <xdr:cNvPr id="654" name="円/楕円 653"/>
        <xdr:cNvSpPr/>
      </xdr:nvSpPr>
      <xdr:spPr>
        <a:xfrm>
          <a:off x="14541500" y="134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9537</xdr:rowOff>
    </xdr:from>
    <xdr:ext cx="378565" cy="259045"/>
    <xdr:sp macro="" textlink="">
      <xdr:nvSpPr>
        <xdr:cNvPr id="655" name="テキスト ボックス 654"/>
        <xdr:cNvSpPr txBox="1"/>
      </xdr:nvSpPr>
      <xdr:spPr>
        <a:xfrm>
          <a:off x="14403017" y="13554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88201</xdr:rowOff>
    </xdr:from>
    <xdr:to>
      <xdr:col>20</xdr:col>
      <xdr:colOff>9525</xdr:colOff>
      <xdr:row>79</xdr:row>
      <xdr:rowOff>18351</xdr:rowOff>
    </xdr:to>
    <xdr:sp macro="" textlink="">
      <xdr:nvSpPr>
        <xdr:cNvPr id="656" name="円/楕円 655"/>
        <xdr:cNvSpPr/>
      </xdr:nvSpPr>
      <xdr:spPr>
        <a:xfrm>
          <a:off x="13652500" y="134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9478</xdr:rowOff>
    </xdr:from>
    <xdr:ext cx="378565" cy="259045"/>
    <xdr:sp macro="" textlink="">
      <xdr:nvSpPr>
        <xdr:cNvPr id="657" name="テキスト ボックス 656"/>
        <xdr:cNvSpPr txBox="1"/>
      </xdr:nvSpPr>
      <xdr:spPr>
        <a:xfrm>
          <a:off x="13514017" y="1355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84517</xdr:rowOff>
    </xdr:from>
    <xdr:to>
      <xdr:col>18</xdr:col>
      <xdr:colOff>492125</xdr:colOff>
      <xdr:row>79</xdr:row>
      <xdr:rowOff>14667</xdr:rowOff>
    </xdr:to>
    <xdr:sp macro="" textlink="">
      <xdr:nvSpPr>
        <xdr:cNvPr id="658" name="円/楕円 657"/>
        <xdr:cNvSpPr/>
      </xdr:nvSpPr>
      <xdr:spPr>
        <a:xfrm>
          <a:off x="12763500" y="1345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5794</xdr:rowOff>
    </xdr:from>
    <xdr:ext cx="469744" cy="259045"/>
    <xdr:sp macro="" textlink="">
      <xdr:nvSpPr>
        <xdr:cNvPr id="659" name="テキスト ボックス 658"/>
        <xdr:cNvSpPr txBox="1"/>
      </xdr:nvSpPr>
      <xdr:spPr>
        <a:xfrm>
          <a:off x="12579427" y="1355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82055</xdr:rowOff>
    </xdr:from>
    <xdr:to>
      <xdr:col>23</xdr:col>
      <xdr:colOff>517525</xdr:colOff>
      <xdr:row>97</xdr:row>
      <xdr:rowOff>89942</xdr:rowOff>
    </xdr:to>
    <xdr:cxnSp macro="">
      <xdr:nvCxnSpPr>
        <xdr:cNvPr id="688" name="直線コネクタ 687"/>
        <xdr:cNvCxnSpPr/>
      </xdr:nvCxnSpPr>
      <xdr:spPr>
        <a:xfrm flipV="1">
          <a:off x="15481300" y="16712705"/>
          <a:ext cx="8382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89942</xdr:rowOff>
    </xdr:from>
    <xdr:to>
      <xdr:col>22</xdr:col>
      <xdr:colOff>365125</xdr:colOff>
      <xdr:row>97</xdr:row>
      <xdr:rowOff>105631</xdr:rowOff>
    </xdr:to>
    <xdr:cxnSp macro="">
      <xdr:nvCxnSpPr>
        <xdr:cNvPr id="691" name="直線コネクタ 690"/>
        <xdr:cNvCxnSpPr/>
      </xdr:nvCxnSpPr>
      <xdr:spPr>
        <a:xfrm flipV="1">
          <a:off x="14592300" y="16720592"/>
          <a:ext cx="889000" cy="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45929</xdr:rowOff>
    </xdr:from>
    <xdr:to>
      <xdr:col>21</xdr:col>
      <xdr:colOff>161925</xdr:colOff>
      <xdr:row>97</xdr:row>
      <xdr:rowOff>105631</xdr:rowOff>
    </xdr:to>
    <xdr:cxnSp macro="">
      <xdr:nvCxnSpPr>
        <xdr:cNvPr id="694" name="直線コネクタ 693"/>
        <xdr:cNvCxnSpPr/>
      </xdr:nvCxnSpPr>
      <xdr:spPr>
        <a:xfrm>
          <a:off x="13703300" y="16676579"/>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135268</xdr:rowOff>
    </xdr:from>
    <xdr:to>
      <xdr:col>21</xdr:col>
      <xdr:colOff>212725</xdr:colOff>
      <xdr:row>97</xdr:row>
      <xdr:rowOff>65418</xdr:rowOff>
    </xdr:to>
    <xdr:sp macro="" textlink="">
      <xdr:nvSpPr>
        <xdr:cNvPr id="695" name="フローチャート : 判断 694"/>
        <xdr:cNvSpPr/>
      </xdr:nvSpPr>
      <xdr:spPr>
        <a:xfrm>
          <a:off x="14541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81945</xdr:rowOff>
    </xdr:from>
    <xdr:ext cx="534377" cy="259045"/>
    <xdr:sp macro="" textlink="">
      <xdr:nvSpPr>
        <xdr:cNvPr id="696" name="テキスト ボックス 695"/>
        <xdr:cNvSpPr txBox="1"/>
      </xdr:nvSpPr>
      <xdr:spPr>
        <a:xfrm>
          <a:off x="14325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4727</xdr:rowOff>
    </xdr:from>
    <xdr:to>
      <xdr:col>19</xdr:col>
      <xdr:colOff>644525</xdr:colOff>
      <xdr:row>97</xdr:row>
      <xdr:rowOff>45929</xdr:rowOff>
    </xdr:to>
    <xdr:cxnSp macro="">
      <xdr:nvCxnSpPr>
        <xdr:cNvPr id="697" name="直線コネクタ 696"/>
        <xdr:cNvCxnSpPr/>
      </xdr:nvCxnSpPr>
      <xdr:spPr>
        <a:xfrm>
          <a:off x="12814300" y="16635377"/>
          <a:ext cx="889000" cy="4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122154</xdr:rowOff>
    </xdr:from>
    <xdr:to>
      <xdr:col>20</xdr:col>
      <xdr:colOff>9525</xdr:colOff>
      <xdr:row>97</xdr:row>
      <xdr:rowOff>52304</xdr:rowOff>
    </xdr:to>
    <xdr:sp macro="" textlink="">
      <xdr:nvSpPr>
        <xdr:cNvPr id="698" name="フローチャート : 判断 697"/>
        <xdr:cNvSpPr/>
      </xdr:nvSpPr>
      <xdr:spPr>
        <a:xfrm>
          <a:off x="13652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68831</xdr:rowOff>
    </xdr:from>
    <xdr:ext cx="534377" cy="259045"/>
    <xdr:sp macro="" textlink="">
      <xdr:nvSpPr>
        <xdr:cNvPr id="699" name="テキスト ボックス 698"/>
        <xdr:cNvSpPr txBox="1"/>
      </xdr:nvSpPr>
      <xdr:spPr>
        <a:xfrm>
          <a:off x="13436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50,636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114205</xdr:rowOff>
    </xdr:from>
    <xdr:to>
      <xdr:col>18</xdr:col>
      <xdr:colOff>492125</xdr:colOff>
      <xdr:row>97</xdr:row>
      <xdr:rowOff>44355</xdr:rowOff>
    </xdr:to>
    <xdr:sp macro="" textlink="">
      <xdr:nvSpPr>
        <xdr:cNvPr id="700" name="フローチャート : 判断 699"/>
        <xdr:cNvSpPr/>
      </xdr:nvSpPr>
      <xdr:spPr>
        <a:xfrm>
          <a:off x="12763500" y="165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60882</xdr:rowOff>
    </xdr:from>
    <xdr:ext cx="534377" cy="259045"/>
    <xdr:sp macro="" textlink="">
      <xdr:nvSpPr>
        <xdr:cNvPr id="701" name="テキスト ボックス 700"/>
        <xdr:cNvSpPr txBox="1"/>
      </xdr:nvSpPr>
      <xdr:spPr>
        <a:xfrm>
          <a:off x="12547111" y="163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51,679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31255</xdr:rowOff>
    </xdr:from>
    <xdr:to>
      <xdr:col>23</xdr:col>
      <xdr:colOff>568325</xdr:colOff>
      <xdr:row>97</xdr:row>
      <xdr:rowOff>132855</xdr:rowOff>
    </xdr:to>
    <xdr:sp macro="" textlink="">
      <xdr:nvSpPr>
        <xdr:cNvPr id="707" name="円/楕円 706"/>
        <xdr:cNvSpPr/>
      </xdr:nvSpPr>
      <xdr:spPr>
        <a:xfrm>
          <a:off x="16268700" y="166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9682</xdr:rowOff>
    </xdr:from>
    <xdr:ext cx="534377" cy="259045"/>
    <xdr:sp macro="" textlink="">
      <xdr:nvSpPr>
        <xdr:cNvPr id="708" name="公債費該当値テキスト"/>
        <xdr:cNvSpPr txBox="1"/>
      </xdr:nvSpPr>
      <xdr:spPr>
        <a:xfrm>
          <a:off x="16370300" y="166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39142</xdr:rowOff>
    </xdr:from>
    <xdr:to>
      <xdr:col>22</xdr:col>
      <xdr:colOff>415925</xdr:colOff>
      <xdr:row>97</xdr:row>
      <xdr:rowOff>140742</xdr:rowOff>
    </xdr:to>
    <xdr:sp macro="" textlink="">
      <xdr:nvSpPr>
        <xdr:cNvPr id="709" name="円/楕円 708"/>
        <xdr:cNvSpPr/>
      </xdr:nvSpPr>
      <xdr:spPr>
        <a:xfrm>
          <a:off x="15430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131869</xdr:rowOff>
    </xdr:from>
    <xdr:ext cx="534377" cy="259045"/>
    <xdr:sp macro="" textlink="">
      <xdr:nvSpPr>
        <xdr:cNvPr id="710" name="テキスト ボックス 709"/>
        <xdr:cNvSpPr txBox="1"/>
      </xdr:nvSpPr>
      <xdr:spPr>
        <a:xfrm>
          <a:off x="15214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54831</xdr:rowOff>
    </xdr:from>
    <xdr:to>
      <xdr:col>21</xdr:col>
      <xdr:colOff>212725</xdr:colOff>
      <xdr:row>97</xdr:row>
      <xdr:rowOff>156431</xdr:rowOff>
    </xdr:to>
    <xdr:sp macro="" textlink="">
      <xdr:nvSpPr>
        <xdr:cNvPr id="711" name="円/楕円 710"/>
        <xdr:cNvSpPr/>
      </xdr:nvSpPr>
      <xdr:spPr>
        <a:xfrm>
          <a:off x="14541500" y="1668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147558</xdr:rowOff>
    </xdr:from>
    <xdr:ext cx="534377" cy="259045"/>
    <xdr:sp macro="" textlink="">
      <xdr:nvSpPr>
        <xdr:cNvPr id="712" name="テキスト ボックス 711"/>
        <xdr:cNvSpPr txBox="1"/>
      </xdr:nvSpPr>
      <xdr:spPr>
        <a:xfrm>
          <a:off x="14325111" y="1677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166579</xdr:rowOff>
    </xdr:from>
    <xdr:to>
      <xdr:col>20</xdr:col>
      <xdr:colOff>9525</xdr:colOff>
      <xdr:row>97</xdr:row>
      <xdr:rowOff>96729</xdr:rowOff>
    </xdr:to>
    <xdr:sp macro="" textlink="">
      <xdr:nvSpPr>
        <xdr:cNvPr id="713" name="円/楕円 712"/>
        <xdr:cNvSpPr/>
      </xdr:nvSpPr>
      <xdr:spPr>
        <a:xfrm>
          <a:off x="13652500" y="166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87856</xdr:rowOff>
    </xdr:from>
    <xdr:ext cx="534377" cy="259045"/>
    <xdr:sp macro="" textlink="">
      <xdr:nvSpPr>
        <xdr:cNvPr id="714" name="テキスト ボックス 713"/>
        <xdr:cNvSpPr txBox="1"/>
      </xdr:nvSpPr>
      <xdr:spPr>
        <a:xfrm>
          <a:off x="13436111" y="1671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125377</xdr:rowOff>
    </xdr:from>
    <xdr:to>
      <xdr:col>18</xdr:col>
      <xdr:colOff>492125</xdr:colOff>
      <xdr:row>97</xdr:row>
      <xdr:rowOff>55527</xdr:rowOff>
    </xdr:to>
    <xdr:sp macro="" textlink="">
      <xdr:nvSpPr>
        <xdr:cNvPr id="715" name="円/楕円 714"/>
        <xdr:cNvSpPr/>
      </xdr:nvSpPr>
      <xdr:spPr>
        <a:xfrm>
          <a:off x="12763500" y="1658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46654</xdr:rowOff>
    </xdr:from>
    <xdr:ext cx="534377" cy="259045"/>
    <xdr:sp macro="" textlink="">
      <xdr:nvSpPr>
        <xdr:cNvPr id="716" name="テキスト ボックス 715"/>
        <xdr:cNvSpPr txBox="1"/>
      </xdr:nvSpPr>
      <xdr:spPr>
        <a:xfrm>
          <a:off x="12547111" y="166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156972</xdr:rowOff>
    </xdr:from>
    <xdr:to>
      <xdr:col>29</xdr:col>
      <xdr:colOff>568325</xdr:colOff>
      <xdr:row>39</xdr:row>
      <xdr:rowOff>87122</xdr:rowOff>
    </xdr:to>
    <xdr:sp macro="" textlink="">
      <xdr:nvSpPr>
        <xdr:cNvPr id="752" name="フローチャート : 判断 751"/>
        <xdr:cNvSpPr/>
      </xdr:nvSpPr>
      <xdr:spPr>
        <a:xfrm>
          <a:off x="20383500" y="66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103649</xdr:rowOff>
    </xdr:from>
    <xdr:ext cx="313932" cy="259045"/>
    <xdr:sp macro="" textlink="">
      <xdr:nvSpPr>
        <xdr:cNvPr id="753" name="テキスト ボックス 752"/>
        <xdr:cNvSpPr txBox="1"/>
      </xdr:nvSpPr>
      <xdr:spPr>
        <a:xfrm>
          <a:off x="20277333" y="6447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755" name="フローチャート : 判断 754"/>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フローチャート : 判断 756"/>
        <xdr:cNvSpPr/>
      </xdr:nvSpPr>
      <xdr:spPr>
        <a:xfrm>
          <a:off x="18605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111777</xdr:rowOff>
    </xdr:from>
    <xdr:ext cx="249299" cy="259045"/>
    <xdr:sp macro="" textlink="">
      <xdr:nvSpPr>
        <xdr:cNvPr id="771" name="テキスト ボックス 770"/>
        <xdr:cNvSpPr txBox="1"/>
      </xdr:nvSpPr>
      <xdr:spPr>
        <a:xfrm>
          <a:off x="19420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111777</xdr:rowOff>
    </xdr:from>
    <xdr:ext cx="249299" cy="259045"/>
    <xdr:sp macro="" textlink="">
      <xdr:nvSpPr>
        <xdr:cNvPr id="773" name="テキスト ボックス 772"/>
        <xdr:cNvSpPr txBox="1"/>
      </xdr:nvSpPr>
      <xdr:spPr>
        <a:xfrm>
          <a:off x="18531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を目的別で見た場合、前年比較で総務費、民生費、消防費、商工費が大きく伸びている。それぞれの要因は、総務費については浸水対策事業及び基金積立金の増、民生費については臨時福祉給付金、保育園関係経費の増のほか、子育て施策のためのこどもみらい基金への積立金による大幅増、消防費については、一部事務組合の出張所建替えに伴う建設費負担金の増、商工費は重点施策である観光事業の増のほか、賑わい創出のための財源となる賑わいのまちづくり基金への積立金の増となっている。</a:t>
          </a:r>
          <a:endParaRPr kumimoji="1" lang="en-US" altLang="ja-JP" sz="1300">
            <a:latin typeface="ＭＳ Ｐゴシック"/>
          </a:endParaRPr>
        </a:p>
        <a:p>
          <a:r>
            <a:rPr kumimoji="1" lang="ja-JP" altLang="en-US" sz="1300">
              <a:latin typeface="ＭＳ Ｐゴシック"/>
            </a:rPr>
            <a:t>　類似団体との比較で見た場合、民生費、商工費、消防費が大幅に高くなっているが、いずれも前述の通り一時的な要因によるものである。また、民生費について類似団体平均が低下しているのに対して、矢掛町では基金への積立金を除いても引き続き増加傾向が続いていることから、適正な事務処理や予防・啓発を推進することで、医療費等の給付を抑制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積極的な国県補助金の確保や、過疎対策事業債等の後年度の交付税措置の大きい地方債の有効活用に加え、人件費や公債費等の抑制により経費を削減し、効率的な財政運営を行ってきた結果、地方財政法に基づく剰余金積立により財政調整基金の残高が毎年増加していた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年度は町の重点施策の財源とするための特定目的基金へ積替えを行ったため、財政調整基金の残高は減少している。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引き続き効率的な財政運営を行いながら、計画的な繰上償還の実施や将来を見据えた特目基金への積立を行っていく。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全ての会計において黒字経営となっている。いずれも、計画的に事業を実施し、国県補助金等の財源を有効に活用しながら、効率的に運営を行っているためである。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今後も引き続き、一般会計では基準に則った適正な繰出金の執行に努めるとともに、各会計では黒字経営を維持しながら、健全な財政運営に努めていく。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4618_&#30690;&#25499;&#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60.8</v>
          </cell>
          <cell r="O53">
            <v>61.9</v>
          </cell>
        </row>
        <row r="55">
          <cell r="G55" t="str">
            <v>類似団体内平均値</v>
          </cell>
          <cell r="N55">
            <v>20.2</v>
          </cell>
          <cell r="O55">
            <v>38.5</v>
          </cell>
        </row>
        <row r="57">
          <cell r="N57">
            <v>55.8</v>
          </cell>
          <cell r="O57">
            <v>55</v>
          </cell>
        </row>
        <row r="72">
          <cell r="K72" t="str">
            <v>H24</v>
          </cell>
          <cell r="L72" t="str">
            <v>H25</v>
          </cell>
          <cell r="M72" t="str">
            <v>H26</v>
          </cell>
          <cell r="N72" t="str">
            <v>H27</v>
          </cell>
          <cell r="O72" t="str">
            <v>H28</v>
          </cell>
        </row>
        <row r="73">
          <cell r="G73" t="str">
            <v>当該団体値</v>
          </cell>
          <cell r="K73">
            <v>0</v>
          </cell>
        </row>
        <row r="75">
          <cell r="K75">
            <v>10.7</v>
          </cell>
          <cell r="L75">
            <v>10.1</v>
          </cell>
          <cell r="M75">
            <v>9</v>
          </cell>
          <cell r="N75">
            <v>8.4</v>
          </cell>
          <cell r="O75">
            <v>7.9</v>
          </cell>
        </row>
        <row r="77">
          <cell r="G77" t="str">
            <v>類似団体内平均値</v>
          </cell>
          <cell r="K77">
            <v>49.3</v>
          </cell>
          <cell r="L77">
            <v>44.3</v>
          </cell>
          <cell r="M77">
            <v>40.299999999999997</v>
          </cell>
          <cell r="N77">
            <v>20.2</v>
          </cell>
          <cell r="O77">
            <v>38.5</v>
          </cell>
        </row>
        <row r="79">
          <cell r="K79">
            <v>11.5</v>
          </cell>
          <cell r="L79">
            <v>10.6</v>
          </cell>
          <cell r="M79">
            <v>9.8000000000000007</v>
          </cell>
          <cell r="N79">
            <v>9.3000000000000007</v>
          </cell>
          <cell r="O79">
            <v>9.1999999999999993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9684302</v>
      </c>
      <c r="BO4" s="351"/>
      <c r="BP4" s="351"/>
      <c r="BQ4" s="351"/>
      <c r="BR4" s="351"/>
      <c r="BS4" s="351"/>
      <c r="BT4" s="351"/>
      <c r="BU4" s="352"/>
      <c r="BV4" s="350">
        <v>8108343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8.3000000000000007</v>
      </c>
      <c r="CU4" s="357"/>
      <c r="CV4" s="357"/>
      <c r="CW4" s="357"/>
      <c r="CX4" s="357"/>
      <c r="CY4" s="357"/>
      <c r="CZ4" s="357"/>
      <c r="DA4" s="358"/>
      <c r="DB4" s="356">
        <v>9.1999999999999993</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9250536</v>
      </c>
      <c r="BO5" s="388"/>
      <c r="BP5" s="388"/>
      <c r="BQ5" s="388"/>
      <c r="BR5" s="388"/>
      <c r="BS5" s="388"/>
      <c r="BT5" s="388"/>
      <c r="BU5" s="389"/>
      <c r="BV5" s="387">
        <v>7562408</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87.6</v>
      </c>
      <c r="CU5" s="385"/>
      <c r="CV5" s="385"/>
      <c r="CW5" s="385"/>
      <c r="CX5" s="385"/>
      <c r="CY5" s="385"/>
      <c r="CZ5" s="385"/>
      <c r="DA5" s="386"/>
      <c r="DB5" s="384">
        <v>84.9</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433766</v>
      </c>
      <c r="BO6" s="388"/>
      <c r="BP6" s="388"/>
      <c r="BQ6" s="388"/>
      <c r="BR6" s="388"/>
      <c r="BS6" s="388"/>
      <c r="BT6" s="388"/>
      <c r="BU6" s="389"/>
      <c r="BV6" s="387">
        <v>545935</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92.2</v>
      </c>
      <c r="CU6" s="425"/>
      <c r="CV6" s="425"/>
      <c r="CW6" s="425"/>
      <c r="CX6" s="425"/>
      <c r="CY6" s="425"/>
      <c r="CZ6" s="425"/>
      <c r="DA6" s="426"/>
      <c r="DB6" s="424">
        <v>89.8</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47043</v>
      </c>
      <c r="BO7" s="388"/>
      <c r="BP7" s="388"/>
      <c r="BQ7" s="388"/>
      <c r="BR7" s="388"/>
      <c r="BS7" s="388"/>
      <c r="BT7" s="388"/>
      <c r="BU7" s="389"/>
      <c r="BV7" s="387">
        <v>108633</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4675000</v>
      </c>
      <c r="CU7" s="388"/>
      <c r="CV7" s="388"/>
      <c r="CW7" s="388"/>
      <c r="CX7" s="388"/>
      <c r="CY7" s="388"/>
      <c r="CZ7" s="388"/>
      <c r="DA7" s="389"/>
      <c r="DB7" s="387">
        <v>4769353</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386723</v>
      </c>
      <c r="BO8" s="388"/>
      <c r="BP8" s="388"/>
      <c r="BQ8" s="388"/>
      <c r="BR8" s="388"/>
      <c r="BS8" s="388"/>
      <c r="BT8" s="388"/>
      <c r="BU8" s="389"/>
      <c r="BV8" s="387">
        <v>437302</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0.39</v>
      </c>
      <c r="CU8" s="428"/>
      <c r="CV8" s="428"/>
      <c r="CW8" s="428"/>
      <c r="CX8" s="428"/>
      <c r="CY8" s="428"/>
      <c r="CZ8" s="428"/>
      <c r="DA8" s="429"/>
      <c r="DB8" s="427">
        <v>0.38</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14201</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-50579</v>
      </c>
      <c r="BO9" s="388"/>
      <c r="BP9" s="388"/>
      <c r="BQ9" s="388"/>
      <c r="BR9" s="388"/>
      <c r="BS9" s="388"/>
      <c r="BT9" s="388"/>
      <c r="BU9" s="389"/>
      <c r="BV9" s="387">
        <v>-114986</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8.8000000000000007</v>
      </c>
      <c r="CU9" s="385"/>
      <c r="CV9" s="385"/>
      <c r="CW9" s="385"/>
      <c r="CX9" s="385"/>
      <c r="CY9" s="385"/>
      <c r="CZ9" s="385"/>
      <c r="DA9" s="386"/>
      <c r="DB9" s="384">
        <v>9.8000000000000007</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15092</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541939</v>
      </c>
      <c r="BO10" s="388"/>
      <c r="BP10" s="388"/>
      <c r="BQ10" s="388"/>
      <c r="BR10" s="388"/>
      <c r="BS10" s="388"/>
      <c r="BT10" s="388"/>
      <c r="BU10" s="389"/>
      <c r="BV10" s="387">
        <v>79092</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14637</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1225000</v>
      </c>
      <c r="BO12" s="388"/>
      <c r="BP12" s="388"/>
      <c r="BQ12" s="388"/>
      <c r="BR12" s="388"/>
      <c r="BS12" s="388"/>
      <c r="BT12" s="388"/>
      <c r="BU12" s="389"/>
      <c r="BV12" s="387">
        <v>142000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14377</v>
      </c>
      <c r="S13" s="469"/>
      <c r="T13" s="469"/>
      <c r="U13" s="469"/>
      <c r="V13" s="470"/>
      <c r="W13" s="403" t="s">
        <v>124</v>
      </c>
      <c r="X13" s="404"/>
      <c r="Y13" s="404"/>
      <c r="Z13" s="404"/>
      <c r="AA13" s="404"/>
      <c r="AB13" s="394"/>
      <c r="AC13" s="438">
        <v>614</v>
      </c>
      <c r="AD13" s="439"/>
      <c r="AE13" s="439"/>
      <c r="AF13" s="439"/>
      <c r="AG13" s="478"/>
      <c r="AH13" s="438">
        <v>599</v>
      </c>
      <c r="AI13" s="439"/>
      <c r="AJ13" s="439"/>
      <c r="AK13" s="439"/>
      <c r="AL13" s="440"/>
      <c r="AM13" s="416" t="s">
        <v>125</v>
      </c>
      <c r="AN13" s="417"/>
      <c r="AO13" s="417"/>
      <c r="AP13" s="417"/>
      <c r="AQ13" s="417"/>
      <c r="AR13" s="417"/>
      <c r="AS13" s="417"/>
      <c r="AT13" s="418"/>
      <c r="AU13" s="419" t="s">
        <v>119</v>
      </c>
      <c r="AV13" s="420"/>
      <c r="AW13" s="420"/>
      <c r="AX13" s="420"/>
      <c r="AY13" s="421" t="s">
        <v>126</v>
      </c>
      <c r="AZ13" s="422"/>
      <c r="BA13" s="422"/>
      <c r="BB13" s="422"/>
      <c r="BC13" s="422"/>
      <c r="BD13" s="422"/>
      <c r="BE13" s="422"/>
      <c r="BF13" s="422"/>
      <c r="BG13" s="422"/>
      <c r="BH13" s="422"/>
      <c r="BI13" s="422"/>
      <c r="BJ13" s="422"/>
      <c r="BK13" s="422"/>
      <c r="BL13" s="422"/>
      <c r="BM13" s="423"/>
      <c r="BN13" s="387">
        <v>-733640</v>
      </c>
      <c r="BO13" s="388"/>
      <c r="BP13" s="388"/>
      <c r="BQ13" s="388"/>
      <c r="BR13" s="388"/>
      <c r="BS13" s="388"/>
      <c r="BT13" s="388"/>
      <c r="BU13" s="389"/>
      <c r="BV13" s="387">
        <v>-177894</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7.9</v>
      </c>
      <c r="CU13" s="385"/>
      <c r="CV13" s="385"/>
      <c r="CW13" s="385"/>
      <c r="CX13" s="385"/>
      <c r="CY13" s="385"/>
      <c r="CZ13" s="385"/>
      <c r="DA13" s="386"/>
      <c r="DB13" s="384">
        <v>8.4</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14794</v>
      </c>
      <c r="S14" s="469"/>
      <c r="T14" s="469"/>
      <c r="U14" s="469"/>
      <c r="V14" s="470"/>
      <c r="W14" s="377"/>
      <c r="X14" s="378"/>
      <c r="Y14" s="378"/>
      <c r="Z14" s="378"/>
      <c r="AA14" s="378"/>
      <c r="AB14" s="367"/>
      <c r="AC14" s="471">
        <v>9.1999999999999993</v>
      </c>
      <c r="AD14" s="472"/>
      <c r="AE14" s="472"/>
      <c r="AF14" s="472"/>
      <c r="AG14" s="473"/>
      <c r="AH14" s="471">
        <v>8.9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122</v>
      </c>
      <c r="CU14" s="483"/>
      <c r="CV14" s="483"/>
      <c r="CW14" s="483"/>
      <c r="CX14" s="483"/>
      <c r="CY14" s="483"/>
      <c r="CZ14" s="483"/>
      <c r="DA14" s="484"/>
      <c r="DB14" s="482" t="s">
        <v>122</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14582</v>
      </c>
      <c r="S15" s="469"/>
      <c r="T15" s="469"/>
      <c r="U15" s="469"/>
      <c r="V15" s="470"/>
      <c r="W15" s="403" t="s">
        <v>130</v>
      </c>
      <c r="X15" s="404"/>
      <c r="Y15" s="404"/>
      <c r="Z15" s="404"/>
      <c r="AA15" s="404"/>
      <c r="AB15" s="394"/>
      <c r="AC15" s="438">
        <v>2287</v>
      </c>
      <c r="AD15" s="439"/>
      <c r="AE15" s="439"/>
      <c r="AF15" s="439"/>
      <c r="AG15" s="478"/>
      <c r="AH15" s="438">
        <v>2393</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1515074</v>
      </c>
      <c r="BO15" s="351"/>
      <c r="BP15" s="351"/>
      <c r="BQ15" s="351"/>
      <c r="BR15" s="351"/>
      <c r="BS15" s="351"/>
      <c r="BT15" s="351"/>
      <c r="BU15" s="352"/>
      <c r="BV15" s="350">
        <v>1724244</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34.4</v>
      </c>
      <c r="AD16" s="472"/>
      <c r="AE16" s="472"/>
      <c r="AF16" s="472"/>
      <c r="AG16" s="473"/>
      <c r="AH16" s="471">
        <v>35.700000000000003</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4052274</v>
      </c>
      <c r="BO16" s="388"/>
      <c r="BP16" s="388"/>
      <c r="BQ16" s="388"/>
      <c r="BR16" s="388"/>
      <c r="BS16" s="388"/>
      <c r="BT16" s="388"/>
      <c r="BU16" s="389"/>
      <c r="BV16" s="387">
        <v>4048867</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3745</v>
      </c>
      <c r="AD17" s="439"/>
      <c r="AE17" s="439"/>
      <c r="AF17" s="439"/>
      <c r="AG17" s="478"/>
      <c r="AH17" s="438">
        <v>3706</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1905686</v>
      </c>
      <c r="BO17" s="388"/>
      <c r="BP17" s="388"/>
      <c r="BQ17" s="388"/>
      <c r="BR17" s="388"/>
      <c r="BS17" s="388"/>
      <c r="BT17" s="388"/>
      <c r="BU17" s="389"/>
      <c r="BV17" s="387">
        <v>2185623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90.62</v>
      </c>
      <c r="M18" s="500"/>
      <c r="N18" s="500"/>
      <c r="O18" s="500"/>
      <c r="P18" s="500"/>
      <c r="Q18" s="500"/>
      <c r="R18" s="501"/>
      <c r="S18" s="501"/>
      <c r="T18" s="501"/>
      <c r="U18" s="501"/>
      <c r="V18" s="502"/>
      <c r="W18" s="405"/>
      <c r="X18" s="406"/>
      <c r="Y18" s="406"/>
      <c r="Z18" s="406"/>
      <c r="AA18" s="406"/>
      <c r="AB18" s="397"/>
      <c r="AC18" s="503">
        <v>56.3</v>
      </c>
      <c r="AD18" s="504"/>
      <c r="AE18" s="504"/>
      <c r="AF18" s="504"/>
      <c r="AG18" s="505"/>
      <c r="AH18" s="503">
        <v>55.3</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4130989</v>
      </c>
      <c r="BO18" s="388"/>
      <c r="BP18" s="388"/>
      <c r="BQ18" s="388"/>
      <c r="BR18" s="388"/>
      <c r="BS18" s="388"/>
      <c r="BT18" s="388"/>
      <c r="BU18" s="389"/>
      <c r="BV18" s="387">
        <v>4105100</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157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6579689</v>
      </c>
      <c r="BO19" s="388"/>
      <c r="BP19" s="388"/>
      <c r="BQ19" s="388"/>
      <c r="BR19" s="388"/>
      <c r="BS19" s="388"/>
      <c r="BT19" s="388"/>
      <c r="BU19" s="389"/>
      <c r="BV19" s="387">
        <v>5764596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4955</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8803219</v>
      </c>
      <c r="BO23" s="388"/>
      <c r="BP23" s="388"/>
      <c r="BQ23" s="388"/>
      <c r="BR23" s="388"/>
      <c r="BS23" s="388"/>
      <c r="BT23" s="388"/>
      <c r="BU23" s="389"/>
      <c r="BV23" s="387">
        <v>8289938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7900</v>
      </c>
      <c r="R24" s="439"/>
      <c r="S24" s="439"/>
      <c r="T24" s="439"/>
      <c r="U24" s="439"/>
      <c r="V24" s="478"/>
      <c r="W24" s="533"/>
      <c r="X24" s="521"/>
      <c r="Y24" s="522"/>
      <c r="Z24" s="437" t="s">
        <v>154</v>
      </c>
      <c r="AA24" s="417"/>
      <c r="AB24" s="417"/>
      <c r="AC24" s="417"/>
      <c r="AD24" s="417"/>
      <c r="AE24" s="417"/>
      <c r="AF24" s="417"/>
      <c r="AG24" s="418"/>
      <c r="AH24" s="438">
        <v>98</v>
      </c>
      <c r="AI24" s="439"/>
      <c r="AJ24" s="439"/>
      <c r="AK24" s="439"/>
      <c r="AL24" s="478"/>
      <c r="AM24" s="438">
        <v>282436</v>
      </c>
      <c r="AN24" s="439"/>
      <c r="AO24" s="439"/>
      <c r="AP24" s="439"/>
      <c r="AQ24" s="439"/>
      <c r="AR24" s="478"/>
      <c r="AS24" s="438">
        <v>2882</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8462904</v>
      </c>
      <c r="BO24" s="388"/>
      <c r="BP24" s="388"/>
      <c r="BQ24" s="388"/>
      <c r="BR24" s="388"/>
      <c r="BS24" s="388"/>
      <c r="BT24" s="388"/>
      <c r="BU24" s="389"/>
      <c r="BV24" s="387">
        <v>7939803</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6500</v>
      </c>
      <c r="R25" s="439"/>
      <c r="S25" s="439"/>
      <c r="T25" s="439"/>
      <c r="U25" s="439"/>
      <c r="V25" s="478"/>
      <c r="W25" s="533"/>
      <c r="X25" s="521"/>
      <c r="Y25" s="522"/>
      <c r="Z25" s="437" t="s">
        <v>157</v>
      </c>
      <c r="AA25" s="417"/>
      <c r="AB25" s="417"/>
      <c r="AC25" s="417"/>
      <c r="AD25" s="417"/>
      <c r="AE25" s="417"/>
      <c r="AF25" s="417"/>
      <c r="AG25" s="418"/>
      <c r="AH25" s="438" t="s">
        <v>122</v>
      </c>
      <c r="AI25" s="439"/>
      <c r="AJ25" s="439"/>
      <c r="AK25" s="439"/>
      <c r="AL25" s="478"/>
      <c r="AM25" s="438" t="s">
        <v>122</v>
      </c>
      <c r="AN25" s="439"/>
      <c r="AO25" s="439"/>
      <c r="AP25" s="439"/>
      <c r="AQ25" s="439"/>
      <c r="AR25" s="478"/>
      <c r="AS25" s="438" t="s">
        <v>122</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275979</v>
      </c>
      <c r="BO25" s="351"/>
      <c r="BP25" s="351"/>
      <c r="BQ25" s="351"/>
      <c r="BR25" s="351"/>
      <c r="BS25" s="351"/>
      <c r="BT25" s="351"/>
      <c r="BU25" s="352"/>
      <c r="BV25" s="350">
        <v>183913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5950</v>
      </c>
      <c r="R26" s="439"/>
      <c r="S26" s="439"/>
      <c r="T26" s="439"/>
      <c r="U26" s="439"/>
      <c r="V26" s="478"/>
      <c r="W26" s="533"/>
      <c r="X26" s="521"/>
      <c r="Y26" s="522"/>
      <c r="Z26" s="437" t="s">
        <v>160</v>
      </c>
      <c r="AA26" s="543"/>
      <c r="AB26" s="543"/>
      <c r="AC26" s="543"/>
      <c r="AD26" s="543"/>
      <c r="AE26" s="543"/>
      <c r="AF26" s="543"/>
      <c r="AG26" s="544"/>
      <c r="AH26" s="438">
        <v>3</v>
      </c>
      <c r="AI26" s="439"/>
      <c r="AJ26" s="439"/>
      <c r="AK26" s="439"/>
      <c r="AL26" s="478"/>
      <c r="AM26" s="438">
        <v>8445</v>
      </c>
      <c r="AN26" s="439"/>
      <c r="AO26" s="439"/>
      <c r="AP26" s="439"/>
      <c r="AQ26" s="439"/>
      <c r="AR26" s="478"/>
      <c r="AS26" s="438">
        <v>2815</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3320</v>
      </c>
      <c r="R27" s="439"/>
      <c r="S27" s="439"/>
      <c r="T27" s="439"/>
      <c r="U27" s="439"/>
      <c r="V27" s="478"/>
      <c r="W27" s="533"/>
      <c r="X27" s="521"/>
      <c r="Y27" s="522"/>
      <c r="Z27" s="437" t="s">
        <v>163</v>
      </c>
      <c r="AA27" s="417"/>
      <c r="AB27" s="417"/>
      <c r="AC27" s="417"/>
      <c r="AD27" s="417"/>
      <c r="AE27" s="417"/>
      <c r="AF27" s="417"/>
      <c r="AG27" s="418"/>
      <c r="AH27" s="438">
        <v>4</v>
      </c>
      <c r="AI27" s="439"/>
      <c r="AJ27" s="439"/>
      <c r="AK27" s="439"/>
      <c r="AL27" s="478"/>
      <c r="AM27" s="438">
        <v>13116</v>
      </c>
      <c r="AN27" s="439"/>
      <c r="AO27" s="439"/>
      <c r="AP27" s="439"/>
      <c r="AQ27" s="439"/>
      <c r="AR27" s="478"/>
      <c r="AS27" s="438">
        <v>3279</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170000</v>
      </c>
      <c r="BO27" s="557"/>
      <c r="BP27" s="557"/>
      <c r="BQ27" s="557"/>
      <c r="BR27" s="557"/>
      <c r="BS27" s="557"/>
      <c r="BT27" s="557"/>
      <c r="BU27" s="558"/>
      <c r="BV27" s="556">
        <v>170000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2700</v>
      </c>
      <c r="R28" s="439"/>
      <c r="S28" s="439"/>
      <c r="T28" s="439"/>
      <c r="U28" s="439"/>
      <c r="V28" s="478"/>
      <c r="W28" s="533"/>
      <c r="X28" s="521"/>
      <c r="Y28" s="522"/>
      <c r="Z28" s="437" t="s">
        <v>166</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3417644</v>
      </c>
      <c r="BO28" s="351"/>
      <c r="BP28" s="351"/>
      <c r="BQ28" s="351"/>
      <c r="BR28" s="351"/>
      <c r="BS28" s="351"/>
      <c r="BT28" s="351"/>
      <c r="BU28" s="352"/>
      <c r="BV28" s="350">
        <v>3886705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10</v>
      </c>
      <c r="M29" s="439"/>
      <c r="N29" s="439"/>
      <c r="O29" s="439"/>
      <c r="P29" s="478"/>
      <c r="Q29" s="438">
        <v>2500</v>
      </c>
      <c r="R29" s="439"/>
      <c r="S29" s="439"/>
      <c r="T29" s="439"/>
      <c r="U29" s="439"/>
      <c r="V29" s="478"/>
      <c r="W29" s="534"/>
      <c r="X29" s="535"/>
      <c r="Y29" s="536"/>
      <c r="Z29" s="437" t="s">
        <v>170</v>
      </c>
      <c r="AA29" s="417"/>
      <c r="AB29" s="417"/>
      <c r="AC29" s="417"/>
      <c r="AD29" s="417"/>
      <c r="AE29" s="417"/>
      <c r="AF29" s="417"/>
      <c r="AG29" s="418"/>
      <c r="AH29" s="438">
        <v>102</v>
      </c>
      <c r="AI29" s="439"/>
      <c r="AJ29" s="439"/>
      <c r="AK29" s="439"/>
      <c r="AL29" s="478"/>
      <c r="AM29" s="438">
        <v>295552</v>
      </c>
      <c r="AN29" s="439"/>
      <c r="AO29" s="439"/>
      <c r="AP29" s="439"/>
      <c r="AQ29" s="439"/>
      <c r="AR29" s="478"/>
      <c r="AS29" s="438">
        <v>2898</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930786</v>
      </c>
      <c r="BO29" s="388"/>
      <c r="BP29" s="388"/>
      <c r="BQ29" s="388"/>
      <c r="BR29" s="388"/>
      <c r="BS29" s="388"/>
      <c r="BT29" s="388"/>
      <c r="BU29" s="389"/>
      <c r="BV29" s="387">
        <v>825034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98.6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4083615</v>
      </c>
      <c r="BO30" s="557"/>
      <c r="BP30" s="557"/>
      <c r="BQ30" s="557"/>
      <c r="BR30" s="557"/>
      <c r="BS30" s="557"/>
      <c r="BT30" s="557"/>
      <c r="BU30" s="558"/>
      <c r="BV30" s="556">
        <v>3035738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矢掛町国民健康保険事業特別会計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IF('各会計、関係団体の財政状況及び健全化判断比率'!B32="","",'各会計、関係団体の財政状況及び健全化判断比率'!B32)</f>
        <v>矢掛町水道事業会計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IF('各会計、関係団体の財政状況及び健全化判断比率'!B35="","",'各会計、関係団体の財政状況及び健全化判断比率'!B35)</f>
        <v>矢掛町公共下水道事業特別会計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井笠地区農業共済事務組合農業共済事業会計</v>
      </c>
      <c r="BZ34" s="569"/>
      <c r="CA34" s="569"/>
      <c r="CB34" s="569"/>
      <c r="CC34" s="569"/>
      <c r="CD34" s="569"/>
      <c r="CE34" s="569"/>
      <c r="CF34" s="569"/>
      <c r="CG34" s="569"/>
      <c r="CH34" s="569"/>
      <c r="CI34" s="569"/>
      <c r="CJ34" s="569"/>
      <c r="CK34" s="569"/>
      <c r="CL34" s="569"/>
      <c r="CM34" s="569"/>
      <c r="CN34" s="167"/>
      <c r="CO34" s="568">
        <f>IF(CQ34="","",MAX(C34:D43,U34:V43,AM34:AN43,BE34:BF43,BW34:BX43)+1)</f>
        <v>23</v>
      </c>
      <c r="CP34" s="568"/>
      <c r="CQ34" s="569" t="str">
        <f>IF('各会計、関係団体の財政状況及び健全化判断比率'!BS7="","",'各会計、関係団体の財政状況及び健全化判断比率'!BS7)</f>
        <v>矢掛町土地開発公社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矢掛町住宅新築資金等貸付事業特別会計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矢掛町介護保険事業特別会計</v>
      </c>
      <c r="X35" s="569"/>
      <c r="Y35" s="569"/>
      <c r="Z35" s="569"/>
      <c r="AA35" s="569"/>
      <c r="AB35" s="569"/>
      <c r="AC35" s="569"/>
      <c r="AD35" s="569"/>
      <c r="AE35" s="569"/>
      <c r="AF35" s="569"/>
      <c r="AG35" s="569"/>
      <c r="AH35" s="569"/>
      <c r="AI35" s="569"/>
      <c r="AJ35" s="569"/>
      <c r="AK35" s="569"/>
      <c r="AL35" s="167"/>
      <c r="AM35" s="568">
        <f t="shared" ref="AM35:AM43" si="0">IF(AO35="","",AM34+1)</f>
        <v>8</v>
      </c>
      <c r="AN35" s="568"/>
      <c r="AO35" s="569" t="str">
        <f>IF('各会計、関係団体の財政状況及び健全化判断比率'!B33="","",'各会計、関係団体の財政状況及び健全化判断比率'!B33)</f>
        <v>矢掛町病院事業会計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IF('各会計、関係団体の財政状況及び健全化判断比率'!B36="","",'各会計、関係団体の財政状況及び健全化判断比率'!B36)</f>
        <v>矢掛町農業集落排水事業特別会計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岡山県井原地区清掃施設組合一般会計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5</v>
      </c>
      <c r="V36" s="568"/>
      <c r="W36" s="569" t="str">
        <f>IF('各会計、関係団体の財政状況及び健全化判断比率'!B30="","",'各会計、関係団体の財政状況及び健全化判断比率'!B30)</f>
        <v>矢掛町介護サービス事業特別会計</v>
      </c>
      <c r="X36" s="569"/>
      <c r="Y36" s="569"/>
      <c r="Z36" s="569"/>
      <c r="AA36" s="569"/>
      <c r="AB36" s="569"/>
      <c r="AC36" s="569"/>
      <c r="AD36" s="569"/>
      <c r="AE36" s="569"/>
      <c r="AF36" s="569"/>
      <c r="AG36" s="569"/>
      <c r="AH36" s="569"/>
      <c r="AI36" s="569"/>
      <c r="AJ36" s="569"/>
      <c r="AK36" s="569"/>
      <c r="AL36" s="167"/>
      <c r="AM36" s="568">
        <f t="shared" si="0"/>
        <v>9</v>
      </c>
      <c r="AN36" s="568"/>
      <c r="AO36" s="569" t="str">
        <f>IF('各会計、関係団体の財政状況及び健全化判断比率'!B34="","",'各会計、関係団体の財政状況及び健全化判断比率'!B34)</f>
        <v>矢掛町介護老人保健施設事業会計</v>
      </c>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IF('各会計、関係団体の財政状況及び健全化判断比率'!B37="","",'各会計、関係団体の財政状況及び健全化判断比率'!B37)</f>
        <v>矢掛町地域開発事業特別会計</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井原地区消防組合一般会計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6</v>
      </c>
      <c r="V37" s="568"/>
      <c r="W37" s="569" t="str">
        <f>IF('各会計、関係団体の財政状況及び健全化判断比率'!B31="","",'各会計、関係団体の財政状況及び健全化判断比率'!B31)</f>
        <v>矢掛町後期高齢者医療事業特別会計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岡山県西部衛生施設組合一般会計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岡山県笠岡市・矢掛町中学校組合一般会計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岡山県市町村総合事務組合一般会計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19</v>
      </c>
      <c r="BX40" s="568"/>
      <c r="BY40" s="569" t="str">
        <f>IF('各会計、関係団体の財政状況及び健全化判断比率'!B74="","",'各会計、関係団体の財政状況及び健全化判断比率'!B74)</f>
        <v>岡山県市町村総合事務組合貸付金特別会計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20</v>
      </c>
      <c r="BX41" s="568"/>
      <c r="BY41" s="569" t="str">
        <f>IF('各会計、関係団体の財政状況及び健全化判断比率'!B75="","",'各会計、関係団体の財政状況及び健全化判断比率'!B75)</f>
        <v>岡山県市町村総合事務組合拠出金事業特別会計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21</v>
      </c>
      <c r="BX42" s="568"/>
      <c r="BY42" s="569" t="str">
        <f>IF('各会計、関係団体の財政状況及び健全化判断比率'!B76="","",'各会計、関係団体の財政状況及び健全化判断比率'!B76)</f>
        <v>岡山県市町村総合事務組合交通災害共済特別会計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22</v>
      </c>
      <c r="BX43" s="568"/>
      <c r="BY43" s="569" t="str">
        <f>IF('各会計、関係団体の財政状況及び健全化判断比率'!B77="","",'各会計、関係団体の財政状況及び健全化判断比率'!B77)</f>
        <v>岡山県後期高齢者医療広域連合一般会計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4" t="s">
        <v>531</v>
      </c>
      <c r="D34" s="1154"/>
      <c r="E34" s="1155"/>
      <c r="F34" s="32">
        <v>22.57</v>
      </c>
      <c r="G34" s="33">
        <v>19.809999999999999</v>
      </c>
      <c r="H34" s="33">
        <v>20.14</v>
      </c>
      <c r="I34" s="33">
        <v>18.48</v>
      </c>
      <c r="J34" s="34">
        <v>15.48</v>
      </c>
      <c r="K34" s="22"/>
      <c r="L34" s="22"/>
      <c r="M34" s="22"/>
      <c r="N34" s="22"/>
      <c r="O34" s="22"/>
      <c r="P34" s="22"/>
    </row>
    <row r="35" spans="1:16" ht="39" customHeight="1" x14ac:dyDescent="0.15">
      <c r="A35" s="22"/>
      <c r="B35" s="35"/>
      <c r="C35" s="1148" t="s">
        <v>532</v>
      </c>
      <c r="D35" s="1149"/>
      <c r="E35" s="1150"/>
      <c r="F35" s="36">
        <v>11.52</v>
      </c>
      <c r="G35" s="37">
        <v>12.33</v>
      </c>
      <c r="H35" s="37">
        <v>13.64</v>
      </c>
      <c r="I35" s="37">
        <v>12.96</v>
      </c>
      <c r="J35" s="38">
        <v>9.5500000000000007</v>
      </c>
      <c r="K35" s="22"/>
      <c r="L35" s="22"/>
      <c r="M35" s="22"/>
      <c r="N35" s="22"/>
      <c r="O35" s="22"/>
      <c r="P35" s="22"/>
    </row>
    <row r="36" spans="1:16" ht="39" customHeight="1" x14ac:dyDescent="0.15">
      <c r="A36" s="22"/>
      <c r="B36" s="35"/>
      <c r="C36" s="1148" t="s">
        <v>533</v>
      </c>
      <c r="D36" s="1149"/>
      <c r="E36" s="1150"/>
      <c r="F36" s="36">
        <v>9.91</v>
      </c>
      <c r="G36" s="37">
        <v>10.46</v>
      </c>
      <c r="H36" s="37">
        <v>12.12</v>
      </c>
      <c r="I36" s="37">
        <v>8.9600000000000009</v>
      </c>
      <c r="J36" s="38">
        <v>8.1300000000000008</v>
      </c>
      <c r="K36" s="22"/>
      <c r="L36" s="22"/>
      <c r="M36" s="22"/>
      <c r="N36" s="22"/>
      <c r="O36" s="22"/>
      <c r="P36" s="22"/>
    </row>
    <row r="37" spans="1:16" ht="39" customHeight="1" x14ac:dyDescent="0.15">
      <c r="A37" s="22"/>
      <c r="B37" s="35"/>
      <c r="C37" s="1148" t="s">
        <v>534</v>
      </c>
      <c r="D37" s="1149"/>
      <c r="E37" s="1150"/>
      <c r="F37" s="36">
        <v>3.35</v>
      </c>
      <c r="G37" s="37">
        <v>4.54</v>
      </c>
      <c r="H37" s="37">
        <v>3.19</v>
      </c>
      <c r="I37" s="37">
        <v>3.26</v>
      </c>
      <c r="J37" s="38">
        <v>3.97</v>
      </c>
      <c r="K37" s="22"/>
      <c r="L37" s="22"/>
      <c r="M37" s="22"/>
      <c r="N37" s="22"/>
      <c r="O37" s="22"/>
      <c r="P37" s="22"/>
    </row>
    <row r="38" spans="1:16" ht="39" customHeight="1" x14ac:dyDescent="0.15">
      <c r="A38" s="22"/>
      <c r="B38" s="35"/>
      <c r="C38" s="1148" t="s">
        <v>535</v>
      </c>
      <c r="D38" s="1149"/>
      <c r="E38" s="1150"/>
      <c r="F38" s="36">
        <v>11.4</v>
      </c>
      <c r="G38" s="37">
        <v>6.22</v>
      </c>
      <c r="H38" s="37">
        <v>6.21</v>
      </c>
      <c r="I38" s="37">
        <v>4.9400000000000004</v>
      </c>
      <c r="J38" s="38">
        <v>3.8</v>
      </c>
      <c r="K38" s="22"/>
      <c r="L38" s="22"/>
      <c r="M38" s="22"/>
      <c r="N38" s="22"/>
      <c r="O38" s="22"/>
      <c r="P38" s="22"/>
    </row>
    <row r="39" spans="1:16" ht="39" customHeight="1" x14ac:dyDescent="0.15">
      <c r="A39" s="22"/>
      <c r="B39" s="35"/>
      <c r="C39" s="1148" t="s">
        <v>536</v>
      </c>
      <c r="D39" s="1149"/>
      <c r="E39" s="1150"/>
      <c r="F39" s="36">
        <v>0.14000000000000001</v>
      </c>
      <c r="G39" s="37">
        <v>0.46</v>
      </c>
      <c r="H39" s="37">
        <v>0.77</v>
      </c>
      <c r="I39" s="37">
        <v>0.88</v>
      </c>
      <c r="J39" s="38">
        <v>3.35</v>
      </c>
      <c r="K39" s="22"/>
      <c r="L39" s="22"/>
      <c r="M39" s="22"/>
      <c r="N39" s="22"/>
      <c r="O39" s="22"/>
      <c r="P39" s="22"/>
    </row>
    <row r="40" spans="1:16" ht="39" customHeight="1" x14ac:dyDescent="0.15">
      <c r="A40" s="22"/>
      <c r="B40" s="35"/>
      <c r="C40" s="1148" t="s">
        <v>537</v>
      </c>
      <c r="D40" s="1149"/>
      <c r="E40" s="1150"/>
      <c r="F40" s="36">
        <v>2.44</v>
      </c>
      <c r="G40" s="37">
        <v>2.73</v>
      </c>
      <c r="H40" s="37">
        <v>2.23</v>
      </c>
      <c r="I40" s="37">
        <v>2.62</v>
      </c>
      <c r="J40" s="38">
        <v>2.79</v>
      </c>
      <c r="K40" s="22"/>
      <c r="L40" s="22"/>
      <c r="M40" s="22"/>
      <c r="N40" s="22"/>
      <c r="O40" s="22"/>
      <c r="P40" s="22"/>
    </row>
    <row r="41" spans="1:16" ht="39" customHeight="1" x14ac:dyDescent="0.15">
      <c r="A41" s="22"/>
      <c r="B41" s="35"/>
      <c r="C41" s="1148" t="s">
        <v>538</v>
      </c>
      <c r="D41" s="1149"/>
      <c r="E41" s="1150"/>
      <c r="F41" s="36">
        <v>0.08</v>
      </c>
      <c r="G41" s="37">
        <v>0.22</v>
      </c>
      <c r="H41" s="37">
        <v>0.31</v>
      </c>
      <c r="I41" s="37">
        <v>0.18</v>
      </c>
      <c r="J41" s="38">
        <v>0.31</v>
      </c>
      <c r="K41" s="22"/>
      <c r="L41" s="22"/>
      <c r="M41" s="22"/>
      <c r="N41" s="22"/>
      <c r="O41" s="22"/>
      <c r="P41" s="22"/>
    </row>
    <row r="42" spans="1:16" ht="39" customHeight="1" x14ac:dyDescent="0.15">
      <c r="A42" s="22"/>
      <c r="B42" s="39"/>
      <c r="C42" s="1148" t="s">
        <v>539</v>
      </c>
      <c r="D42" s="1149"/>
      <c r="E42" s="1150"/>
      <c r="F42" s="36" t="s">
        <v>483</v>
      </c>
      <c r="G42" s="37" t="s">
        <v>483</v>
      </c>
      <c r="H42" s="37" t="s">
        <v>483</v>
      </c>
      <c r="I42" s="37" t="s">
        <v>483</v>
      </c>
      <c r="J42" s="38" t="s">
        <v>483</v>
      </c>
      <c r="K42" s="22"/>
      <c r="L42" s="22"/>
      <c r="M42" s="22"/>
      <c r="N42" s="22"/>
      <c r="O42" s="22"/>
      <c r="P42" s="22"/>
    </row>
    <row r="43" spans="1:16" ht="39" customHeight="1" thickBot="1" x14ac:dyDescent="0.2">
      <c r="A43" s="22"/>
      <c r="B43" s="40"/>
      <c r="C43" s="1151" t="s">
        <v>540</v>
      </c>
      <c r="D43" s="1152"/>
      <c r="E43" s="1153"/>
      <c r="F43" s="41">
        <v>0.37</v>
      </c>
      <c r="G43" s="42">
        <v>0.48</v>
      </c>
      <c r="H43" s="42">
        <v>0.43</v>
      </c>
      <c r="I43" s="42">
        <v>0.47</v>
      </c>
      <c r="J43" s="43">
        <v>0.43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614</v>
      </c>
      <c r="L45" s="60">
        <v>567</v>
      </c>
      <c r="M45" s="60">
        <v>554</v>
      </c>
      <c r="N45" s="60">
        <v>577</v>
      </c>
      <c r="O45" s="61">
        <v>584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483</v>
      </c>
      <c r="L46" s="64" t="s">
        <v>483</v>
      </c>
      <c r="M46" s="64" t="s">
        <v>483</v>
      </c>
      <c r="N46" s="64" t="s">
        <v>483</v>
      </c>
      <c r="O46" s="65" t="s">
        <v>483</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483</v>
      </c>
      <c r="L47" s="64" t="s">
        <v>483</v>
      </c>
      <c r="M47" s="64" t="s">
        <v>483</v>
      </c>
      <c r="N47" s="64" t="s">
        <v>483</v>
      </c>
      <c r="O47" s="65" t="s">
        <v>483</v>
      </c>
      <c r="P47" s="48"/>
      <c r="Q47" s="48"/>
      <c r="R47" s="48"/>
      <c r="S47" s="48"/>
      <c r="T47" s="48"/>
      <c r="U47" s="48"/>
    </row>
    <row r="48" spans="1:21" ht="30.75" customHeight="1" x14ac:dyDescent="0.15">
      <c r="A48" s="48"/>
      <c r="B48" s="1166"/>
      <c r="C48" s="1167"/>
      <c r="D48" s="62"/>
      <c r="E48" s="1158" t="s">
        <v>15</v>
      </c>
      <c r="F48" s="1158"/>
      <c r="G48" s="1158"/>
      <c r="H48" s="1158"/>
      <c r="I48" s="1158"/>
      <c r="J48" s="1159"/>
      <c r="K48" s="63">
        <v>462</v>
      </c>
      <c r="L48" s="64">
        <v>543</v>
      </c>
      <c r="M48" s="64">
        <v>499</v>
      </c>
      <c r="N48" s="64">
        <v>538</v>
      </c>
      <c r="O48" s="65">
        <v>571</v>
      </c>
      <c r="P48" s="48"/>
      <c r="Q48" s="48"/>
      <c r="R48" s="48"/>
      <c r="S48" s="48"/>
      <c r="T48" s="48"/>
      <c r="U48" s="48"/>
    </row>
    <row r="49" spans="1:21" ht="30.75" customHeight="1" x14ac:dyDescent="0.15">
      <c r="A49" s="48"/>
      <c r="B49" s="1166"/>
      <c r="C49" s="1167"/>
      <c r="D49" s="62"/>
      <c r="E49" s="1158" t="s">
        <v>16</v>
      </c>
      <c r="F49" s="1158"/>
      <c r="G49" s="1158"/>
      <c r="H49" s="1158"/>
      <c r="I49" s="1158"/>
      <c r="J49" s="1159"/>
      <c r="K49" s="63">
        <v>17</v>
      </c>
      <c r="L49" s="64">
        <v>15</v>
      </c>
      <c r="M49" s="64">
        <v>12</v>
      </c>
      <c r="N49" s="64">
        <v>9</v>
      </c>
      <c r="O49" s="65">
        <v>7</v>
      </c>
      <c r="P49" s="48"/>
      <c r="Q49" s="48"/>
      <c r="R49" s="48"/>
      <c r="S49" s="48"/>
      <c r="T49" s="48"/>
      <c r="U49" s="48"/>
    </row>
    <row r="50" spans="1:21" ht="30.75" customHeight="1" x14ac:dyDescent="0.15">
      <c r="A50" s="48"/>
      <c r="B50" s="1166"/>
      <c r="C50" s="1167"/>
      <c r="D50" s="62"/>
      <c r="E50" s="1158" t="s">
        <v>17</v>
      </c>
      <c r="F50" s="1158"/>
      <c r="G50" s="1158"/>
      <c r="H50" s="1158"/>
      <c r="I50" s="1158"/>
      <c r="J50" s="1159"/>
      <c r="K50" s="63">
        <v>12</v>
      </c>
      <c r="L50" s="64">
        <v>8</v>
      </c>
      <c r="M50" s="64">
        <v>4</v>
      </c>
      <c r="N50" s="64">
        <v>4</v>
      </c>
      <c r="O50" s="65">
        <v>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483</v>
      </c>
      <c r="L51" s="64" t="s">
        <v>483</v>
      </c>
      <c r="M51" s="64" t="s">
        <v>483</v>
      </c>
      <c r="N51" s="64" t="s">
        <v>483</v>
      </c>
      <c r="O51" s="65" t="s">
        <v>483</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747</v>
      </c>
      <c r="L52" s="64">
        <v>769</v>
      </c>
      <c r="M52" s="64">
        <v>778</v>
      </c>
      <c r="N52" s="64">
        <v>823</v>
      </c>
      <c r="O52" s="65">
        <v>849</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358</v>
      </c>
      <c r="L53" s="69">
        <v>364</v>
      </c>
      <c r="M53" s="69">
        <v>291</v>
      </c>
      <c r="N53" s="69">
        <v>305</v>
      </c>
      <c r="O53" s="70">
        <v>317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72" t="s">
        <v>24</v>
      </c>
      <c r="C41" s="1173"/>
      <c r="D41" s="81"/>
      <c r="E41" s="1178" t="s">
        <v>25</v>
      </c>
      <c r="F41" s="1178"/>
      <c r="G41" s="1178"/>
      <c r="H41" s="1179"/>
      <c r="I41" s="82">
        <v>6438</v>
      </c>
      <c r="J41" s="83">
        <v>6981</v>
      </c>
      <c r="K41" s="83">
        <v>7926</v>
      </c>
      <c r="L41" s="83">
        <v>8290</v>
      </c>
      <c r="M41" s="84">
        <v>8803</v>
      </c>
    </row>
    <row r="42" spans="2:13" ht="27.75" customHeight="1" x14ac:dyDescent="0.15">
      <c r="B42" s="1174"/>
      <c r="C42" s="1175"/>
      <c r="D42" s="85"/>
      <c r="E42" s="1180" t="s">
        <v>26</v>
      </c>
      <c r="F42" s="1180"/>
      <c r="G42" s="1180"/>
      <c r="H42" s="1181"/>
      <c r="I42" s="86">
        <v>204</v>
      </c>
      <c r="J42" s="87">
        <v>181</v>
      </c>
      <c r="K42" s="87">
        <v>203</v>
      </c>
      <c r="L42" s="87">
        <v>184</v>
      </c>
      <c r="M42" s="88">
        <v>196</v>
      </c>
    </row>
    <row r="43" spans="2:13" ht="27.75" customHeight="1" x14ac:dyDescent="0.15">
      <c r="B43" s="1174"/>
      <c r="C43" s="1175"/>
      <c r="D43" s="85"/>
      <c r="E43" s="1180" t="s">
        <v>27</v>
      </c>
      <c r="F43" s="1180"/>
      <c r="G43" s="1180"/>
      <c r="H43" s="1181"/>
      <c r="I43" s="86">
        <v>9088</v>
      </c>
      <c r="J43" s="87">
        <v>9480</v>
      </c>
      <c r="K43" s="87">
        <v>9397</v>
      </c>
      <c r="L43" s="87">
        <v>9377</v>
      </c>
      <c r="M43" s="88">
        <v>8899</v>
      </c>
    </row>
    <row r="44" spans="2:13" ht="27.75" customHeight="1" x14ac:dyDescent="0.15">
      <c r="B44" s="1174"/>
      <c r="C44" s="1175"/>
      <c r="D44" s="85"/>
      <c r="E44" s="1180" t="s">
        <v>28</v>
      </c>
      <c r="F44" s="1180"/>
      <c r="G44" s="1180"/>
      <c r="H44" s="1181"/>
      <c r="I44" s="86">
        <v>95</v>
      </c>
      <c r="J44" s="87">
        <v>84</v>
      </c>
      <c r="K44" s="87">
        <v>75</v>
      </c>
      <c r="L44" s="87">
        <v>67</v>
      </c>
      <c r="M44" s="88">
        <v>67</v>
      </c>
    </row>
    <row r="45" spans="2:13" ht="27.75" customHeight="1" x14ac:dyDescent="0.15">
      <c r="B45" s="1174"/>
      <c r="C45" s="1175"/>
      <c r="D45" s="85"/>
      <c r="E45" s="1180" t="s">
        <v>29</v>
      </c>
      <c r="F45" s="1180"/>
      <c r="G45" s="1180"/>
      <c r="H45" s="1181"/>
      <c r="I45" s="86">
        <v>1018</v>
      </c>
      <c r="J45" s="87">
        <v>957</v>
      </c>
      <c r="K45" s="87">
        <v>977</v>
      </c>
      <c r="L45" s="87">
        <v>843</v>
      </c>
      <c r="M45" s="88">
        <v>934</v>
      </c>
    </row>
    <row r="46" spans="2:13" ht="27.75" customHeight="1" x14ac:dyDescent="0.15">
      <c r="B46" s="1174"/>
      <c r="C46" s="1175"/>
      <c r="D46" s="89"/>
      <c r="E46" s="1180" t="s">
        <v>30</v>
      </c>
      <c r="F46" s="1180"/>
      <c r="G46" s="1180"/>
      <c r="H46" s="1181"/>
      <c r="I46" s="86" t="s">
        <v>483</v>
      </c>
      <c r="J46" s="87" t="s">
        <v>483</v>
      </c>
      <c r="K46" s="87" t="s">
        <v>483</v>
      </c>
      <c r="L46" s="87" t="s">
        <v>483</v>
      </c>
      <c r="M46" s="88" t="s">
        <v>483</v>
      </c>
    </row>
    <row r="47" spans="2:13" ht="27.75" customHeight="1" x14ac:dyDescent="0.15">
      <c r="B47" s="1174"/>
      <c r="C47" s="1175"/>
      <c r="D47" s="90"/>
      <c r="E47" s="1182" t="s">
        <v>31</v>
      </c>
      <c r="F47" s="1183"/>
      <c r="G47" s="1183"/>
      <c r="H47" s="1184"/>
      <c r="I47" s="86" t="s">
        <v>483</v>
      </c>
      <c r="J47" s="87" t="s">
        <v>483</v>
      </c>
      <c r="K47" s="87" t="s">
        <v>483</v>
      </c>
      <c r="L47" s="87" t="s">
        <v>483</v>
      </c>
      <c r="M47" s="88" t="s">
        <v>483</v>
      </c>
    </row>
    <row r="48" spans="2:13" ht="27.75" customHeight="1" x14ac:dyDescent="0.15">
      <c r="B48" s="1174"/>
      <c r="C48" s="1175"/>
      <c r="D48" s="85"/>
      <c r="E48" s="1180" t="s">
        <v>32</v>
      </c>
      <c r="F48" s="1180"/>
      <c r="G48" s="1180"/>
      <c r="H48" s="1181"/>
      <c r="I48" s="86" t="s">
        <v>483</v>
      </c>
      <c r="J48" s="87" t="s">
        <v>483</v>
      </c>
      <c r="K48" s="87" t="s">
        <v>483</v>
      </c>
      <c r="L48" s="87" t="s">
        <v>483</v>
      </c>
      <c r="M48" s="88" t="s">
        <v>483</v>
      </c>
    </row>
    <row r="49" spans="2:13" ht="27.75" customHeight="1" x14ac:dyDescent="0.15">
      <c r="B49" s="1176"/>
      <c r="C49" s="1177"/>
      <c r="D49" s="85"/>
      <c r="E49" s="1180" t="s">
        <v>33</v>
      </c>
      <c r="F49" s="1180"/>
      <c r="G49" s="1180"/>
      <c r="H49" s="1181"/>
      <c r="I49" s="86" t="s">
        <v>483</v>
      </c>
      <c r="J49" s="87" t="s">
        <v>483</v>
      </c>
      <c r="K49" s="87" t="s">
        <v>483</v>
      </c>
      <c r="L49" s="87" t="s">
        <v>483</v>
      </c>
      <c r="M49" s="88" t="s">
        <v>483</v>
      </c>
    </row>
    <row r="50" spans="2:13" ht="27.75" customHeight="1" x14ac:dyDescent="0.15">
      <c r="B50" s="1185" t="s">
        <v>34</v>
      </c>
      <c r="C50" s="1186"/>
      <c r="D50" s="91"/>
      <c r="E50" s="1180" t="s">
        <v>35</v>
      </c>
      <c r="F50" s="1180"/>
      <c r="G50" s="1180"/>
      <c r="H50" s="1181"/>
      <c r="I50" s="86">
        <v>6553</v>
      </c>
      <c r="J50" s="87">
        <v>6917</v>
      </c>
      <c r="K50" s="87">
        <v>7384</v>
      </c>
      <c r="L50" s="87">
        <v>8072</v>
      </c>
      <c r="M50" s="88">
        <v>8762</v>
      </c>
    </row>
    <row r="51" spans="2:13" ht="27.75" customHeight="1" x14ac:dyDescent="0.15">
      <c r="B51" s="1174"/>
      <c r="C51" s="1175"/>
      <c r="D51" s="85"/>
      <c r="E51" s="1180" t="s">
        <v>36</v>
      </c>
      <c r="F51" s="1180"/>
      <c r="G51" s="1180"/>
      <c r="H51" s="1181"/>
      <c r="I51" s="86">
        <v>282</v>
      </c>
      <c r="J51" s="87">
        <v>156</v>
      </c>
      <c r="K51" s="87">
        <v>154</v>
      </c>
      <c r="L51" s="87">
        <v>55</v>
      </c>
      <c r="M51" s="88">
        <v>2</v>
      </c>
    </row>
    <row r="52" spans="2:13" ht="27.75" customHeight="1" x14ac:dyDescent="0.15">
      <c r="B52" s="1176"/>
      <c r="C52" s="1177"/>
      <c r="D52" s="85"/>
      <c r="E52" s="1180" t="s">
        <v>37</v>
      </c>
      <c r="F52" s="1180"/>
      <c r="G52" s="1180"/>
      <c r="H52" s="1181"/>
      <c r="I52" s="86">
        <v>10006</v>
      </c>
      <c r="J52" s="87">
        <v>10617</v>
      </c>
      <c r="K52" s="87">
        <v>11207</v>
      </c>
      <c r="L52" s="87">
        <v>11736</v>
      </c>
      <c r="M52" s="88">
        <v>11713</v>
      </c>
    </row>
    <row r="53" spans="2:13" ht="27.75" customHeight="1" thickBot="1" x14ac:dyDescent="0.2">
      <c r="B53" s="1187" t="s">
        <v>21</v>
      </c>
      <c r="C53" s="1188"/>
      <c r="D53" s="92"/>
      <c r="E53" s="1189" t="s">
        <v>38</v>
      </c>
      <c r="F53" s="1189"/>
      <c r="G53" s="1189"/>
      <c r="H53" s="1190"/>
      <c r="I53" s="93">
        <v>2</v>
      </c>
      <c r="J53" s="94">
        <v>-8</v>
      </c>
      <c r="K53" s="94">
        <v>-166</v>
      </c>
      <c r="L53" s="94">
        <v>-1102</v>
      </c>
      <c r="M53" s="95">
        <v>-1579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70" sqref="G7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566</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566</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568</v>
      </c>
      <c r="I42" s="1201"/>
      <c r="J42" s="1201"/>
      <c r="K42" s="1201"/>
      <c r="L42" s="246"/>
      <c r="M42" s="246"/>
      <c r="N42" s="246"/>
      <c r="O42" s="246"/>
    </row>
    <row r="43" spans="2:17" x14ac:dyDescent="0.15">
      <c r="B43" s="250"/>
      <c r="C43" s="246"/>
      <c r="D43" s="246"/>
      <c r="E43" s="246"/>
      <c r="F43" s="246"/>
      <c r="G43" s="1202" t="s">
        <v>577</v>
      </c>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569</v>
      </c>
    </row>
    <row r="50" spans="1:17" x14ac:dyDescent="0.15">
      <c r="B50" s="250"/>
      <c r="C50" s="246"/>
      <c r="D50" s="246"/>
      <c r="E50" s="246"/>
      <c r="F50" s="246"/>
      <c r="G50" s="1212"/>
      <c r="H50" s="1213"/>
      <c r="I50" s="1213"/>
      <c r="J50" s="1214"/>
      <c r="K50" s="1215" t="s">
        <v>522</v>
      </c>
      <c r="L50" s="1215" t="s">
        <v>523</v>
      </c>
      <c r="M50" s="1215" t="s">
        <v>524</v>
      </c>
      <c r="N50" s="1215" t="s">
        <v>525</v>
      </c>
      <c r="O50" s="1215" t="s">
        <v>526</v>
      </c>
    </row>
    <row r="51" spans="1:17" x14ac:dyDescent="0.15">
      <c r="B51" s="250"/>
      <c r="C51" s="246"/>
      <c r="D51" s="246"/>
      <c r="E51" s="246"/>
      <c r="F51" s="246"/>
      <c r="G51" s="1216" t="s">
        <v>570</v>
      </c>
      <c r="H51" s="1217"/>
      <c r="I51" s="1218" t="s">
        <v>571</v>
      </c>
      <c r="J51" s="1218"/>
      <c r="K51" s="1219"/>
      <c r="L51" s="1219"/>
      <c r="M51" s="1219"/>
      <c r="N51" s="1220"/>
      <c r="O51" s="1220"/>
    </row>
    <row r="52" spans="1:17" x14ac:dyDescent="0.15">
      <c r="B52" s="250"/>
      <c r="C52" s="246"/>
      <c r="D52" s="246"/>
      <c r="E52" s="246"/>
      <c r="F52" s="246"/>
      <c r="G52" s="1221"/>
      <c r="H52" s="1222"/>
      <c r="I52" s="1223"/>
      <c r="J52" s="1223"/>
      <c r="K52" s="1220"/>
      <c r="L52" s="1220"/>
      <c r="M52" s="1220"/>
      <c r="N52" s="1220"/>
      <c r="O52" s="1220"/>
    </row>
    <row r="53" spans="1:17" x14ac:dyDescent="0.15">
      <c r="A53" s="1224"/>
      <c r="B53" s="250"/>
      <c r="C53" s="246"/>
      <c r="D53" s="246"/>
      <c r="E53" s="246"/>
      <c r="F53" s="246"/>
      <c r="G53" s="1221"/>
      <c r="H53" s="1222"/>
      <c r="I53" s="1225" t="s">
        <v>572</v>
      </c>
      <c r="J53" s="1225"/>
      <c r="K53" s="1226"/>
      <c r="L53" s="1226"/>
      <c r="M53" s="1226"/>
      <c r="N53" s="1227">
        <v>60.8</v>
      </c>
      <c r="O53" s="1227">
        <v>61.9</v>
      </c>
    </row>
    <row r="54" spans="1:17" x14ac:dyDescent="0.15">
      <c r="A54" s="1224"/>
      <c r="B54" s="250"/>
      <c r="C54" s="246"/>
      <c r="D54" s="246"/>
      <c r="E54" s="246"/>
      <c r="F54" s="246"/>
      <c r="G54" s="1228"/>
      <c r="H54" s="1229"/>
      <c r="I54" s="1225"/>
      <c r="J54" s="1225"/>
      <c r="K54" s="1230"/>
      <c r="L54" s="1230"/>
      <c r="M54" s="1230"/>
      <c r="N54" s="1230"/>
      <c r="O54" s="1230"/>
    </row>
    <row r="55" spans="1:17" x14ac:dyDescent="0.15">
      <c r="A55" s="1224"/>
      <c r="B55" s="250"/>
      <c r="C55" s="246"/>
      <c r="D55" s="246"/>
      <c r="E55" s="246"/>
      <c r="F55" s="246"/>
      <c r="G55" s="1231" t="s">
        <v>573</v>
      </c>
      <c r="H55" s="1232"/>
      <c r="I55" s="1225" t="s">
        <v>571</v>
      </c>
      <c r="J55" s="1225"/>
      <c r="K55" s="1219"/>
      <c r="L55" s="1219"/>
      <c r="M55" s="1219"/>
      <c r="N55" s="1220">
        <v>20.2</v>
      </c>
      <c r="O55" s="1220">
        <v>38.5</v>
      </c>
    </row>
    <row r="56" spans="1:17" x14ac:dyDescent="0.15">
      <c r="A56" s="1224"/>
      <c r="B56" s="250"/>
      <c r="C56" s="246"/>
      <c r="D56" s="246"/>
      <c r="E56" s="246"/>
      <c r="F56" s="246"/>
      <c r="G56" s="1233"/>
      <c r="H56" s="1234"/>
      <c r="I56" s="1225"/>
      <c r="J56" s="1225"/>
      <c r="K56" s="1220"/>
      <c r="L56" s="1220"/>
      <c r="M56" s="1220"/>
      <c r="N56" s="1220"/>
      <c r="O56" s="1220"/>
    </row>
    <row r="57" spans="1:17" s="1224" customFormat="1" x14ac:dyDescent="0.15">
      <c r="B57" s="1235"/>
      <c r="C57" s="1201"/>
      <c r="D57" s="1201"/>
      <c r="E57" s="1201"/>
      <c r="F57" s="1201"/>
      <c r="G57" s="1233"/>
      <c r="H57" s="1234"/>
      <c r="I57" s="1236" t="s">
        <v>572</v>
      </c>
      <c r="J57" s="1236"/>
      <c r="K57" s="1226"/>
      <c r="L57" s="1226"/>
      <c r="M57" s="1226"/>
      <c r="N57" s="1227">
        <v>55.8</v>
      </c>
      <c r="O57" s="1227">
        <v>55</v>
      </c>
      <c r="P57" s="1237"/>
      <c r="Q57" s="1235"/>
    </row>
    <row r="58" spans="1:17" s="1224" customFormat="1" x14ac:dyDescent="0.15">
      <c r="A58" s="245"/>
      <c r="B58" s="1235"/>
      <c r="C58" s="1201"/>
      <c r="D58" s="1201"/>
      <c r="E58" s="1201"/>
      <c r="F58" s="1201"/>
      <c r="G58" s="1238"/>
      <c r="H58" s="1239"/>
      <c r="I58" s="1236"/>
      <c r="J58" s="1236"/>
      <c r="K58" s="1230"/>
      <c r="L58" s="1230"/>
      <c r="M58" s="1230"/>
      <c r="N58" s="1230"/>
      <c r="O58" s="1230"/>
      <c r="P58" s="1237"/>
      <c r="Q58" s="1235"/>
    </row>
    <row r="59" spans="1:17" s="1224" customFormat="1" x14ac:dyDescent="0.15">
      <c r="A59" s="245"/>
      <c r="B59" s="1235"/>
      <c r="C59" s="1201"/>
      <c r="D59" s="1201"/>
      <c r="E59" s="1201"/>
      <c r="F59" s="1201"/>
      <c r="G59" s="1201"/>
      <c r="H59" s="1201"/>
      <c r="I59" s="1201"/>
      <c r="J59" s="1201"/>
      <c r="K59" s="1240"/>
      <c r="L59" s="1240"/>
      <c r="M59" s="1240"/>
      <c r="N59" s="1240"/>
      <c r="O59" s="1240"/>
      <c r="P59" s="1237"/>
      <c r="Q59" s="1235"/>
    </row>
    <row r="60" spans="1:17" s="1224" customFormat="1" x14ac:dyDescent="0.15">
      <c r="A60" s="245"/>
      <c r="B60" s="1235"/>
      <c r="C60" s="1201"/>
      <c r="D60" s="1201"/>
      <c r="E60" s="1201"/>
      <c r="F60" s="1201"/>
      <c r="G60" s="1201"/>
      <c r="H60" s="1201"/>
      <c r="I60" s="1201"/>
      <c r="J60" s="1201"/>
      <c r="K60" s="1240"/>
      <c r="L60" s="1240"/>
      <c r="M60" s="1240"/>
      <c r="N60" s="1240"/>
      <c r="O60" s="1240"/>
      <c r="P60" s="1237"/>
      <c r="Q60" s="1235"/>
    </row>
    <row r="61" spans="1:17" s="1224" customFormat="1" x14ac:dyDescent="0.15">
      <c r="A61" s="245"/>
      <c r="B61" s="1241"/>
      <c r="C61" s="1242"/>
      <c r="D61" s="1242"/>
      <c r="E61" s="1242"/>
      <c r="F61" s="1242"/>
      <c r="G61" s="1242"/>
      <c r="H61" s="1242"/>
      <c r="I61" s="1242"/>
      <c r="J61" s="1242"/>
      <c r="K61" s="1242"/>
      <c r="L61" s="1242"/>
      <c r="M61" s="1243"/>
      <c r="N61" s="1243"/>
      <c r="O61" s="1243"/>
      <c r="P61" s="1244"/>
      <c r="Q61" s="1235"/>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1200" t="s">
        <v>568</v>
      </c>
      <c r="I64" s="1201"/>
      <c r="J64" s="1201"/>
      <c r="K64" s="1201"/>
      <c r="L64" s="246"/>
      <c r="M64" s="246"/>
      <c r="N64" s="246"/>
      <c r="O64" s="246"/>
    </row>
    <row r="65" spans="2:30" x14ac:dyDescent="0.15">
      <c r="B65" s="250"/>
      <c r="C65" s="246"/>
      <c r="D65" s="246"/>
      <c r="E65" s="246"/>
      <c r="F65" s="246"/>
      <c r="G65" s="1202" t="s">
        <v>578</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5"/>
      <c r="I70" s="1245"/>
      <c r="J70" s="1246"/>
      <c r="K70" s="1246"/>
      <c r="L70" s="1247"/>
      <c r="M70" s="1246"/>
      <c r="N70" s="1247"/>
      <c r="O70" s="1248"/>
    </row>
    <row r="71" spans="2:30" x14ac:dyDescent="0.15">
      <c r="B71" s="250"/>
      <c r="C71" s="246"/>
      <c r="D71" s="246"/>
      <c r="E71" s="246"/>
      <c r="F71" s="246"/>
      <c r="G71" s="1249" t="s">
        <v>575</v>
      </c>
      <c r="I71" s="1250"/>
      <c r="J71" s="1246"/>
      <c r="K71" s="1246"/>
      <c r="L71" s="1247"/>
      <c r="M71" s="1246"/>
      <c r="N71" s="1247"/>
      <c r="O71" s="1248"/>
    </row>
    <row r="72" spans="2:30" x14ac:dyDescent="0.15">
      <c r="B72" s="250"/>
      <c r="C72" s="246"/>
      <c r="D72" s="246"/>
      <c r="E72" s="246"/>
      <c r="F72" s="246"/>
      <c r="G72" s="1212"/>
      <c r="H72" s="1213"/>
      <c r="I72" s="1213"/>
      <c r="J72" s="1214"/>
      <c r="K72" s="1215" t="s">
        <v>522</v>
      </c>
      <c r="L72" s="1215" t="s">
        <v>523</v>
      </c>
      <c r="M72" s="1215" t="s">
        <v>524</v>
      </c>
      <c r="N72" s="1215" t="s">
        <v>525</v>
      </c>
      <c r="O72" s="1215" t="s">
        <v>526</v>
      </c>
    </row>
    <row r="73" spans="2:30" x14ac:dyDescent="0.15">
      <c r="B73" s="250"/>
      <c r="C73" s="246"/>
      <c r="D73" s="246"/>
      <c r="E73" s="246"/>
      <c r="F73" s="246"/>
      <c r="G73" s="1216" t="s">
        <v>570</v>
      </c>
      <c r="H73" s="1217"/>
      <c r="I73" s="1218" t="s">
        <v>571</v>
      </c>
      <c r="J73" s="1218"/>
      <c r="K73" s="1251">
        <v>0</v>
      </c>
      <c r="L73" s="1251"/>
      <c r="M73" s="1220"/>
      <c r="N73" s="1220"/>
      <c r="O73" s="1220"/>
      <c r="S73" s="245">
        <v>9.9</v>
      </c>
    </row>
    <row r="74" spans="2:30" x14ac:dyDescent="0.15">
      <c r="B74" s="250"/>
      <c r="C74" s="246"/>
      <c r="D74" s="246"/>
      <c r="E74" s="246"/>
      <c r="F74" s="246"/>
      <c r="G74" s="1221"/>
      <c r="H74" s="1222"/>
      <c r="I74" s="1223"/>
      <c r="J74" s="1223"/>
      <c r="K74" s="1251"/>
      <c r="L74" s="1251"/>
      <c r="M74" s="1220"/>
      <c r="N74" s="1220"/>
      <c r="O74" s="1220"/>
    </row>
    <row r="75" spans="2:30" x14ac:dyDescent="0.15">
      <c r="B75" s="250"/>
      <c r="C75" s="246"/>
      <c r="D75" s="246"/>
      <c r="E75" s="246"/>
      <c r="F75" s="246"/>
      <c r="G75" s="1221"/>
      <c r="H75" s="1222"/>
      <c r="I75" s="1225" t="s">
        <v>576</v>
      </c>
      <c r="J75" s="1225"/>
      <c r="K75" s="1227">
        <v>10.7</v>
      </c>
      <c r="L75" s="1227">
        <v>10.1</v>
      </c>
      <c r="M75" s="1227">
        <v>9</v>
      </c>
      <c r="N75" s="1227">
        <v>8.4</v>
      </c>
      <c r="O75" s="1227">
        <v>7.9</v>
      </c>
      <c r="U75" s="245">
        <v>81.2</v>
      </c>
      <c r="W75" s="245">
        <v>87.2</v>
      </c>
      <c r="Y75" s="245">
        <v>99.8</v>
      </c>
      <c r="AA75" s="245">
        <v>109.5</v>
      </c>
      <c r="AC75" s="245">
        <v>115.2</v>
      </c>
    </row>
    <row r="76" spans="2:30" x14ac:dyDescent="0.15">
      <c r="B76" s="250"/>
      <c r="C76" s="246"/>
      <c r="D76" s="246"/>
      <c r="E76" s="246"/>
      <c r="F76" s="246"/>
      <c r="G76" s="1228"/>
      <c r="H76" s="1229"/>
      <c r="I76" s="1225"/>
      <c r="J76" s="1225"/>
      <c r="K76" s="1230"/>
      <c r="L76" s="1230"/>
      <c r="M76" s="1230"/>
      <c r="N76" s="1230"/>
      <c r="O76" s="1230"/>
    </row>
    <row r="77" spans="2:30" x14ac:dyDescent="0.15">
      <c r="B77" s="250"/>
      <c r="C77" s="246"/>
      <c r="D77" s="246"/>
      <c r="E77" s="246"/>
      <c r="F77" s="246"/>
      <c r="G77" s="1231" t="s">
        <v>573</v>
      </c>
      <c r="H77" s="1232"/>
      <c r="I77" s="1225" t="s">
        <v>571</v>
      </c>
      <c r="J77" s="1225"/>
      <c r="K77" s="1251">
        <v>49.3</v>
      </c>
      <c r="L77" s="1251">
        <v>44.3</v>
      </c>
      <c r="M77" s="1220">
        <v>40.299999999999997</v>
      </c>
      <c r="N77" s="1220">
        <v>20.2</v>
      </c>
      <c r="O77" s="1220">
        <v>38.5</v>
      </c>
      <c r="R77" s="245">
        <v>12.3</v>
      </c>
      <c r="T77" s="245">
        <v>11.1</v>
      </c>
    </row>
    <row r="78" spans="2:30" x14ac:dyDescent="0.15">
      <c r="B78" s="250"/>
      <c r="C78" s="246"/>
      <c r="D78" s="246"/>
      <c r="E78" s="246"/>
      <c r="F78" s="246"/>
      <c r="G78" s="1233"/>
      <c r="H78" s="1234"/>
      <c r="I78" s="1225"/>
      <c r="J78" s="1225"/>
      <c r="K78" s="1251"/>
      <c r="L78" s="1251"/>
      <c r="M78" s="1220"/>
      <c r="N78" s="1220"/>
      <c r="O78" s="1220"/>
    </row>
    <row r="79" spans="2:30" x14ac:dyDescent="0.15">
      <c r="B79" s="250"/>
      <c r="C79" s="246"/>
      <c r="D79" s="246"/>
      <c r="E79" s="246"/>
      <c r="F79" s="246"/>
      <c r="G79" s="1233"/>
      <c r="H79" s="1234"/>
      <c r="I79" s="1252" t="s">
        <v>576</v>
      </c>
      <c r="J79" s="1236"/>
      <c r="K79" s="1253">
        <v>11.5</v>
      </c>
      <c r="L79" s="1253">
        <v>10.6</v>
      </c>
      <c r="M79" s="1253">
        <v>9.8000000000000007</v>
      </c>
      <c r="N79" s="1253">
        <v>9.3000000000000007</v>
      </c>
      <c r="O79" s="1253">
        <v>9.1999999999999993</v>
      </c>
      <c r="V79" s="245">
        <v>53.5</v>
      </c>
      <c r="X79" s="245">
        <v>48.2</v>
      </c>
      <c r="Z79" s="245">
        <v>34.200000000000003</v>
      </c>
      <c r="AB79" s="245">
        <v>30.3</v>
      </c>
      <c r="AD79" s="245">
        <v>28.9</v>
      </c>
    </row>
    <row r="80" spans="2:30" x14ac:dyDescent="0.15">
      <c r="B80" s="250"/>
      <c r="C80" s="246"/>
      <c r="D80" s="246"/>
      <c r="E80" s="246"/>
      <c r="F80" s="246"/>
      <c r="G80" s="1238"/>
      <c r="H80" s="1239"/>
      <c r="I80" s="1236"/>
      <c r="J80" s="1236"/>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29" zoomScale="70" zoomScaleNormal="70" zoomScaleSheetLayoutView="70" workbookViewId="0">
      <selection activeCell="I83" sqref="I8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B43"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69596</v>
      </c>
      <c r="E3" s="118"/>
      <c r="F3" s="119">
        <v>70582</v>
      </c>
      <c r="G3" s="120"/>
      <c r="H3" s="121"/>
    </row>
    <row r="4" spans="1:8" x14ac:dyDescent="0.15">
      <c r="A4" s="122"/>
      <c r="B4" s="123"/>
      <c r="C4" s="124"/>
      <c r="D4" s="125">
        <v>24521</v>
      </c>
      <c r="E4" s="126"/>
      <c r="F4" s="127">
        <v>36117</v>
      </c>
      <c r="G4" s="128"/>
      <c r="H4" s="129"/>
    </row>
    <row r="5" spans="1:8" x14ac:dyDescent="0.15">
      <c r="A5" s="110" t="s">
        <v>516</v>
      </c>
      <c r="B5" s="115"/>
      <c r="C5" s="116"/>
      <c r="D5" s="117">
        <v>106311</v>
      </c>
      <c r="E5" s="118"/>
      <c r="F5" s="119">
        <v>81990</v>
      </c>
      <c r="G5" s="120"/>
      <c r="H5" s="121"/>
    </row>
    <row r="6" spans="1:8" x14ac:dyDescent="0.15">
      <c r="A6" s="122"/>
      <c r="B6" s="123"/>
      <c r="C6" s="124"/>
      <c r="D6" s="125">
        <v>26471</v>
      </c>
      <c r="E6" s="126"/>
      <c r="F6" s="127">
        <v>34482</v>
      </c>
      <c r="G6" s="128"/>
      <c r="H6" s="129"/>
    </row>
    <row r="7" spans="1:8" x14ac:dyDescent="0.15">
      <c r="A7" s="110" t="s">
        <v>517</v>
      </c>
      <c r="B7" s="115"/>
      <c r="C7" s="116"/>
      <c r="D7" s="117">
        <v>132003</v>
      </c>
      <c r="E7" s="118"/>
      <c r="F7" s="119">
        <v>87551</v>
      </c>
      <c r="G7" s="120"/>
      <c r="H7" s="121"/>
    </row>
    <row r="8" spans="1:8" x14ac:dyDescent="0.15">
      <c r="A8" s="122"/>
      <c r="B8" s="123"/>
      <c r="C8" s="124"/>
      <c r="D8" s="125">
        <v>44181</v>
      </c>
      <c r="E8" s="126"/>
      <c r="F8" s="127">
        <v>43994</v>
      </c>
      <c r="G8" s="128"/>
      <c r="H8" s="129"/>
    </row>
    <row r="9" spans="1:8" x14ac:dyDescent="0.15">
      <c r="A9" s="110" t="s">
        <v>518</v>
      </c>
      <c r="B9" s="115"/>
      <c r="C9" s="116"/>
      <c r="D9" s="117">
        <v>63017</v>
      </c>
      <c r="E9" s="118"/>
      <c r="F9" s="119">
        <v>106092</v>
      </c>
      <c r="G9" s="120"/>
      <c r="H9" s="121"/>
    </row>
    <row r="10" spans="1:8" x14ac:dyDescent="0.15">
      <c r="A10" s="122"/>
      <c r="B10" s="123"/>
      <c r="C10" s="124"/>
      <c r="D10" s="125">
        <v>42407</v>
      </c>
      <c r="E10" s="126"/>
      <c r="F10" s="127">
        <v>44299</v>
      </c>
      <c r="G10" s="128"/>
      <c r="H10" s="129"/>
    </row>
    <row r="11" spans="1:8" x14ac:dyDescent="0.15">
      <c r="A11" s="110" t="s">
        <v>519</v>
      </c>
      <c r="B11" s="115"/>
      <c r="C11" s="116"/>
      <c r="D11" s="117">
        <v>76528</v>
      </c>
      <c r="E11" s="118"/>
      <c r="F11" s="119">
        <v>78903</v>
      </c>
      <c r="G11" s="120"/>
      <c r="H11" s="121"/>
    </row>
    <row r="12" spans="1:8" x14ac:dyDescent="0.15">
      <c r="A12" s="122"/>
      <c r="B12" s="123"/>
      <c r="C12" s="130"/>
      <c r="D12" s="125">
        <v>40021</v>
      </c>
      <c r="E12" s="126"/>
      <c r="F12" s="127">
        <v>49201</v>
      </c>
      <c r="G12" s="128"/>
      <c r="H12" s="129"/>
    </row>
    <row r="13" spans="1:8" x14ac:dyDescent="0.15">
      <c r="A13" s="110"/>
      <c r="B13" s="115"/>
      <c r="C13" s="131"/>
      <c r="D13" s="132">
        <v>89491</v>
      </c>
      <c r="E13" s="133"/>
      <c r="F13" s="134">
        <v>85024</v>
      </c>
      <c r="G13" s="135"/>
      <c r="H13" s="121"/>
    </row>
    <row r="14" spans="1:8" x14ac:dyDescent="0.15">
      <c r="A14" s="122"/>
      <c r="B14" s="123"/>
      <c r="C14" s="124"/>
      <c r="D14" s="125">
        <v>35520</v>
      </c>
      <c r="E14" s="126"/>
      <c r="F14" s="127">
        <v>41619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10.130000000000001</v>
      </c>
      <c r="C19" s="136">
        <f>ROUND(VALUE(SUBSTITUTE(実質収支比率等に係る経年分析!G$48,"▲","-")),2)</f>
        <v>10.72</v>
      </c>
      <c r="D19" s="136">
        <f>ROUND(VALUE(SUBSTITUTE(実質収支比率等に係る経年分析!H$48,"▲","-")),2)</f>
        <v>12.32</v>
      </c>
      <c r="E19" s="136">
        <f>ROUND(VALUE(SUBSTITUTE(実質収支比率等に係る経年分析!I$48,"▲","-")),2)</f>
        <v>9.17</v>
      </c>
      <c r="F19" s="136">
        <f>ROUND(VALUE(SUBSTITUTE(実質収支比率等に係る経年分析!J$48,"▲","-")),2)</f>
        <v>8.27</v>
      </c>
    </row>
    <row r="20" spans="1:11" x14ac:dyDescent="0.15">
      <c r="A20" s="136" t="s">
        <v>43</v>
      </c>
      <c r="B20" s="136">
        <f>ROUND(VALUE(SUBSTITUTE(実質収支比率等に係る経年分析!F$47,"▲","-")),2)</f>
        <v>75.459999999999994</v>
      </c>
      <c r="C20" s="136">
        <f>ROUND(VALUE(SUBSTITUTE(実質収支比率等に係る経年分析!G$47,"▲","-")),2)</f>
        <v>78.930000000000007</v>
      </c>
      <c r="D20" s="136">
        <f>ROUND(VALUE(SUBSTITUTE(実質収支比率等に係る経年分析!H$47,"▲","-")),2)</f>
        <v>82.02</v>
      </c>
      <c r="E20" s="136">
        <f>ROUND(VALUE(SUBSTITUTE(実質収支比率等に係る経年分析!I$47,"▲","-")),2)</f>
        <v>81.489999999999995</v>
      </c>
      <c r="F20" s="136">
        <f>ROUND(VALUE(SUBSTITUTE(実質収支比率等に係る経年分析!J$47,"▲","-")),2)</f>
        <v>73.099999999999994</v>
      </c>
    </row>
    <row r="21" spans="1:11" x14ac:dyDescent="0.15">
      <c r="A21" s="136" t="s">
        <v>44</v>
      </c>
      <c r="B21" s="136">
        <f>IF(ISNUMBER(VALUE(SUBSTITUTE(実質収支比率等に係る経年分析!F$49,"▲","-"))),ROUND(VALUE(SUBSTITUTE(実質収支比率等に係る経年分析!F$49,"▲","-")),2),NA())</f>
        <v>-1.74</v>
      </c>
      <c r="C21" s="136">
        <f>IF(ISNUMBER(VALUE(SUBSTITUTE(実質収支比率等に係る経年分析!G$49,"▲","-"))),ROUND(VALUE(SUBSTITUTE(実質収支比率等に係る経年分析!G$49,"▲","-")),2),NA())</f>
        <v>2.19</v>
      </c>
      <c r="D21" s="136">
        <f>IF(ISNUMBER(VALUE(SUBSTITUTE(実質収支比率等に係る経年分析!H$49,"▲","-"))),ROUND(VALUE(SUBSTITUTE(実質収支比率等に係る経年分析!H$49,"▲","-")),2),NA())</f>
        <v>-0.68</v>
      </c>
      <c r="E21" s="136">
        <f>IF(ISNUMBER(VALUE(SUBSTITUTE(実質収支比率等に係る経年分析!I$49,"▲","-"))),ROUND(VALUE(SUBSTITUTE(実質収支比率等に係る経年分析!I$49,"▲","-")),2),NA())</f>
        <v>-3.73</v>
      </c>
      <c r="F21" s="136">
        <f>IF(ISNUMBER(VALUE(SUBSTITUTE(実質収支比率等に係る経年分析!J$49,"▲","-"))),ROUND(VALUE(SUBSTITUTE(実質収支比率等に係る経年分析!J$49,"▲","-")),2),NA())</f>
        <v>-15.69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0.48</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0.43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矢掛町農業集落排水事業特別会計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0.31</v>
      </c>
    </row>
    <row r="30" spans="1:11" x14ac:dyDescent="0.15">
      <c r="A30" s="137" t="str">
        <f>IF(連結実質赤字比率に係る赤字・黒字の構成分析!C$40="",NA(),連結実質赤字比率に係る赤字・黒字の構成分析!C$40)</f>
        <v>矢掛町介護保険事業特別会計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2.44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2.73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2.23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2.62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2.79</v>
      </c>
    </row>
    <row r="31" spans="1:11" x14ac:dyDescent="0.15">
      <c r="A31" s="137" t="str">
        <f>IF(連結実質赤字比率に係る赤字・黒字の構成分析!C$39="",NA(),連結実質赤字比率に係る赤字・黒字の構成分析!C$39)</f>
        <v>矢掛町公共下水道事業特別会計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3.35</v>
      </c>
    </row>
    <row r="32" spans="1:11" x14ac:dyDescent="0.15">
      <c r="A32" s="137" t="str">
        <f>IF(連結実質赤字比率に係る赤字・黒字の構成分析!C$38="",NA(),連結実質赤字比率に係る赤字・黒字の構成分析!C$38)</f>
        <v>矢掛町介護老人保健施設事業会計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6.22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6.21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4.9400000000000004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3.8</v>
      </c>
    </row>
    <row r="33" spans="1:16" x14ac:dyDescent="0.15">
      <c r="A33" s="137" t="str">
        <f>IF(連結実質赤字比率に係る赤字・黒字の構成分析!C$37="",NA(),連結実質赤字比率に係る赤字・黒字の構成分析!C$37)</f>
        <v>矢掛町国民健康保険事業特別会計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4.54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3.97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9.91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8.9600000000000009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8.1300000000000008</v>
      </c>
    </row>
    <row r="35" spans="1:16" x14ac:dyDescent="0.15">
      <c r="A35" s="137" t="str">
        <f>IF(連結実質赤字比率に係る赤字・黒字の構成分析!C$35="",NA(),連結実質赤字比率に係る赤字・黒字の構成分析!C$35)</f>
        <v>矢掛町水道事業会計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9.5500000000000007</v>
      </c>
    </row>
    <row r="36" spans="1:16" x14ac:dyDescent="0.15">
      <c r="A36" s="137" t="str">
        <f>IF(連結実質赤字比率に係る赤字・黒字の構成分析!C$34="",NA(),連結実質赤字比率に係る赤字・黒字の構成分析!C$34)</f>
        <v>矢掛町病院事業会計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22.57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19.809999999999999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18.48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15.48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747</v>
      </c>
      <c r="E42" s="138"/>
      <c r="F42" s="138"/>
      <c r="G42" s="138">
        <f>'実質公債費比率（分子）の構造'!L$52</f>
        <v>769</v>
      </c>
      <c r="H42" s="138"/>
      <c r="I42" s="138"/>
      <c r="J42" s="138">
        <f>'実質公債費比率（分子）の構造'!M$52</f>
        <v>778</v>
      </c>
      <c r="K42" s="138"/>
      <c r="L42" s="138"/>
      <c r="M42" s="138">
        <f>'実質公債費比率（分子）の構造'!N$52</f>
        <v>823</v>
      </c>
      <c r="N42" s="138"/>
      <c r="O42" s="138"/>
      <c r="P42" s="138">
        <f>'実質公債費比率（分子）の構造'!O$52</f>
        <v>849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v>
      </c>
      <c r="C44" s="138"/>
      <c r="D44" s="138"/>
      <c r="E44" s="138">
        <f>'実質公債費比率（分子）の構造'!L$50</f>
        <v>8</v>
      </c>
      <c r="F44" s="138"/>
      <c r="G44" s="138"/>
      <c r="H44" s="138">
        <f>'実質公債費比率（分子）の構造'!M$50</f>
        <v>4</v>
      </c>
      <c r="I44" s="138"/>
      <c r="J44" s="138"/>
      <c r="K44" s="138">
        <f>'実質公債費比率（分子）の構造'!N$50</f>
        <v>4</v>
      </c>
      <c r="L44" s="138"/>
      <c r="M44" s="138"/>
      <c r="N44" s="138">
        <f>'実質公債費比率（分子）の構造'!O$50</f>
        <v>4</v>
      </c>
      <c r="O44" s="138"/>
      <c r="P44" s="138"/>
    </row>
    <row r="45" spans="1:16" x14ac:dyDescent="0.15">
      <c r="A45" s="138" t="s">
        <v>54</v>
      </c>
      <c r="B45" s="138">
        <f>'実質公債費比率（分子）の構造'!K$49</f>
        <v>17</v>
      </c>
      <c r="C45" s="138"/>
      <c r="D45" s="138"/>
      <c r="E45" s="138">
        <f>'実質公債費比率（分子）の構造'!L$49</f>
        <v>15</v>
      </c>
      <c r="F45" s="138"/>
      <c r="G45" s="138"/>
      <c r="H45" s="138">
        <f>'実質公債費比率（分子）の構造'!M$49</f>
        <v>12</v>
      </c>
      <c r="I45" s="138"/>
      <c r="J45" s="138"/>
      <c r="K45" s="138">
        <f>'実質公債費比率（分子）の構造'!N$49</f>
        <v>9</v>
      </c>
      <c r="L45" s="138"/>
      <c r="M45" s="138"/>
      <c r="N45" s="138">
        <f>'実質公債費比率（分子）の構造'!O$49</f>
        <v>7</v>
      </c>
      <c r="O45" s="138"/>
      <c r="P45" s="138"/>
    </row>
    <row r="46" spans="1:16" x14ac:dyDescent="0.15">
      <c r="A46" s="138" t="s">
        <v>55</v>
      </c>
      <c r="B46" s="138">
        <f>'実質公債費比率（分子）の構造'!K$48</f>
        <v>462</v>
      </c>
      <c r="C46" s="138"/>
      <c r="D46" s="138"/>
      <c r="E46" s="138">
        <f>'実質公債費比率（分子）の構造'!L$48</f>
        <v>543</v>
      </c>
      <c r="F46" s="138"/>
      <c r="G46" s="138"/>
      <c r="H46" s="138">
        <f>'実質公債費比率（分子）の構造'!M$48</f>
        <v>499</v>
      </c>
      <c r="I46" s="138"/>
      <c r="J46" s="138"/>
      <c r="K46" s="138">
        <f>'実質公債費比率（分子）の構造'!N$48</f>
        <v>538</v>
      </c>
      <c r="L46" s="138"/>
      <c r="M46" s="138"/>
      <c r="N46" s="138">
        <f>'実質公債費比率（分子）の構造'!O$48</f>
        <v>571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614</v>
      </c>
      <c r="C49" s="138"/>
      <c r="D49" s="138"/>
      <c r="E49" s="138">
        <f>'実質公債費比率（分子）の構造'!L$45</f>
        <v>567</v>
      </c>
      <c r="F49" s="138"/>
      <c r="G49" s="138"/>
      <c r="H49" s="138">
        <f>'実質公債費比率（分子）の構造'!M$45</f>
        <v>554</v>
      </c>
      <c r="I49" s="138"/>
      <c r="J49" s="138"/>
      <c r="K49" s="138">
        <f>'実質公債費比率（分子）の構造'!N$45</f>
        <v>577</v>
      </c>
      <c r="L49" s="138"/>
      <c r="M49" s="138"/>
      <c r="N49" s="138">
        <f>'実質公債費比率（分子）の構造'!O$45</f>
        <v>584</v>
      </c>
      <c r="O49" s="138"/>
      <c r="P49" s="138"/>
    </row>
    <row r="50" spans="1:16" x14ac:dyDescent="0.15">
      <c r="A50" s="138" t="s">
        <v>59</v>
      </c>
      <c r="B50" s="138" t="e">
        <f>NA()</f>
        <v>#N/A</v>
      </c>
      <c r="C50" s="138">
        <f>IF(ISNUMBER('実質公債費比率（分子）の構造'!K$53),'実質公債費比率（分子）の構造'!K$53,NA())</f>
        <v>358</v>
      </c>
      <c r="D50" s="138" t="e">
        <f>NA()</f>
        <v>#N/A</v>
      </c>
      <c r="E50" s="138" t="e">
        <f>NA()</f>
        <v>#N/A</v>
      </c>
      <c r="F50" s="138">
        <f>IF(ISNUMBER('実質公債費比率（分子）の構造'!L$53),'実質公債費比率（分子）の構造'!L$53,NA())</f>
        <v>364</v>
      </c>
      <c r="G50" s="138" t="e">
        <f>NA()</f>
        <v>#N/A</v>
      </c>
      <c r="H50" s="138" t="e">
        <f>NA()</f>
        <v>#N/A</v>
      </c>
      <c r="I50" s="138">
        <f>IF(ISNUMBER('実質公債費比率（分子）の構造'!M$53),'実質公債費比率（分子）の構造'!M$53,NA())</f>
        <v>291</v>
      </c>
      <c r="J50" s="138" t="e">
        <f>NA()</f>
        <v>#N/A</v>
      </c>
      <c r="K50" s="138" t="e">
        <f>NA()</f>
        <v>#N/A</v>
      </c>
      <c r="L50" s="138">
        <f>IF(ISNUMBER('実質公債費比率（分子）の構造'!N$53),'実質公債費比率（分子）の構造'!N$53,NA())</f>
        <v>305</v>
      </c>
      <c r="M50" s="138" t="e">
        <f>NA()</f>
        <v>#N/A</v>
      </c>
      <c r="N50" s="138" t="e">
        <f>NA()</f>
        <v>#N/A</v>
      </c>
      <c r="O50" s="138">
        <f>IF(ISNUMBER('実質公債費比率（分子）の構造'!O$53),'実質公債費比率（分子）の構造'!O$53,NA())</f>
        <v>317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10006</v>
      </c>
      <c r="E56" s="137"/>
      <c r="F56" s="137"/>
      <c r="G56" s="137">
        <f>'将来負担比率（分子）の構造'!J$52</f>
        <v>10617</v>
      </c>
      <c r="H56" s="137"/>
      <c r="I56" s="137"/>
      <c r="J56" s="137">
        <f>'将来負担比率（分子）の構造'!K$52</f>
        <v>11207</v>
      </c>
      <c r="K56" s="137"/>
      <c r="L56" s="137"/>
      <c r="M56" s="137">
        <f>'将来負担比率（分子）の構造'!L$52</f>
        <v>11736</v>
      </c>
      <c r="N56" s="137"/>
      <c r="O56" s="137"/>
      <c r="P56" s="137">
        <f>'将来負担比率（分子）の構造'!M$52</f>
        <v>11713</v>
      </c>
    </row>
    <row r="57" spans="1:16" x14ac:dyDescent="0.15">
      <c r="A57" s="137" t="s">
        <v>36</v>
      </c>
      <c r="B57" s="137"/>
      <c r="C57" s="137"/>
      <c r="D57" s="137">
        <f>'将来負担比率（分子）の構造'!I$51</f>
        <v>282</v>
      </c>
      <c r="E57" s="137"/>
      <c r="F57" s="137"/>
      <c r="G57" s="137">
        <f>'将来負担比率（分子）の構造'!J$51</f>
        <v>156</v>
      </c>
      <c r="H57" s="137"/>
      <c r="I57" s="137"/>
      <c r="J57" s="137">
        <f>'将来負担比率（分子）の構造'!K$51</f>
        <v>154</v>
      </c>
      <c r="K57" s="137"/>
      <c r="L57" s="137"/>
      <c r="M57" s="137">
        <f>'将来負担比率（分子）の構造'!L$51</f>
        <v>55</v>
      </c>
      <c r="N57" s="137"/>
      <c r="O57" s="137"/>
      <c r="P57" s="137">
        <f>'将来負担比率（分子）の構造'!M$51</f>
        <v>2</v>
      </c>
    </row>
    <row r="58" spans="1:16" x14ac:dyDescent="0.15">
      <c r="A58" s="137" t="s">
        <v>35</v>
      </c>
      <c r="B58" s="137"/>
      <c r="C58" s="137"/>
      <c r="D58" s="137">
        <f>'将来負担比率（分子）の構造'!I$50</f>
        <v>6553</v>
      </c>
      <c r="E58" s="137"/>
      <c r="F58" s="137"/>
      <c r="G58" s="137">
        <f>'将来負担比率（分子）の構造'!J$50</f>
        <v>6917</v>
      </c>
      <c r="H58" s="137"/>
      <c r="I58" s="137"/>
      <c r="J58" s="137">
        <f>'将来負担比率（分子）の構造'!K$50</f>
        <v>7384</v>
      </c>
      <c r="K58" s="137"/>
      <c r="L58" s="137"/>
      <c r="M58" s="137">
        <f>'将来負担比率（分子）の構造'!L$50</f>
        <v>8072</v>
      </c>
      <c r="N58" s="137"/>
      <c r="O58" s="137"/>
      <c r="P58" s="137">
        <f>'将来負担比率（分子）の構造'!M$50</f>
        <v>8762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1018</v>
      </c>
      <c r="C62" s="137"/>
      <c r="D62" s="137"/>
      <c r="E62" s="137">
        <f>'将来負担比率（分子）の構造'!J$45</f>
        <v>957</v>
      </c>
      <c r="F62" s="137"/>
      <c r="G62" s="137"/>
      <c r="H62" s="137">
        <f>'将来負担比率（分子）の構造'!K$45</f>
        <v>977</v>
      </c>
      <c r="I62" s="137"/>
      <c r="J62" s="137"/>
      <c r="K62" s="137">
        <f>'将来負担比率（分子）の構造'!L$45</f>
        <v>843</v>
      </c>
      <c r="L62" s="137"/>
      <c r="M62" s="137"/>
      <c r="N62" s="137">
        <f>'将来負担比率（分子）の構造'!M$45</f>
        <v>934</v>
      </c>
      <c r="O62" s="137"/>
      <c r="P62" s="137"/>
    </row>
    <row r="63" spans="1:16" x14ac:dyDescent="0.15">
      <c r="A63" s="137" t="s">
        <v>28</v>
      </c>
      <c r="B63" s="137">
        <f>'将来負担比率（分子）の構造'!I$44</f>
        <v>95</v>
      </c>
      <c r="C63" s="137"/>
      <c r="D63" s="137"/>
      <c r="E63" s="137">
        <f>'将来負担比率（分子）の構造'!J$44</f>
        <v>84</v>
      </c>
      <c r="F63" s="137"/>
      <c r="G63" s="137"/>
      <c r="H63" s="137">
        <f>'将来負担比率（分子）の構造'!K$44</f>
        <v>75</v>
      </c>
      <c r="I63" s="137"/>
      <c r="J63" s="137"/>
      <c r="K63" s="137">
        <f>'将来負担比率（分子）の構造'!L$44</f>
        <v>67</v>
      </c>
      <c r="L63" s="137"/>
      <c r="M63" s="137"/>
      <c r="N63" s="137">
        <f>'将来負担比率（分子）の構造'!M$44</f>
        <v>67</v>
      </c>
      <c r="O63" s="137"/>
      <c r="P63" s="137"/>
    </row>
    <row r="64" spans="1:16" x14ac:dyDescent="0.15">
      <c r="A64" s="137" t="s">
        <v>27</v>
      </c>
      <c r="B64" s="137">
        <f>'将来負担比率（分子）の構造'!I$43</f>
        <v>9088</v>
      </c>
      <c r="C64" s="137"/>
      <c r="D64" s="137"/>
      <c r="E64" s="137">
        <f>'将来負担比率（分子）の構造'!J$43</f>
        <v>9480</v>
      </c>
      <c r="F64" s="137"/>
      <c r="G64" s="137"/>
      <c r="H64" s="137">
        <f>'将来負担比率（分子）の構造'!K$43</f>
        <v>9397</v>
      </c>
      <c r="I64" s="137"/>
      <c r="J64" s="137"/>
      <c r="K64" s="137">
        <f>'将来負担比率（分子）の構造'!L$43</f>
        <v>9377</v>
      </c>
      <c r="L64" s="137"/>
      <c r="M64" s="137"/>
      <c r="N64" s="137">
        <f>'将来負担比率（分子）の構造'!M$43</f>
        <v>8899</v>
      </c>
      <c r="O64" s="137"/>
      <c r="P64" s="137"/>
    </row>
    <row r="65" spans="1:16" x14ac:dyDescent="0.15">
      <c r="A65" s="137" t="s">
        <v>26</v>
      </c>
      <c r="B65" s="137">
        <f>'将来負担比率（分子）の構造'!I$42</f>
        <v>204</v>
      </c>
      <c r="C65" s="137"/>
      <c r="D65" s="137"/>
      <c r="E65" s="137">
        <f>'将来負担比率（分子）の構造'!J$42</f>
        <v>181</v>
      </c>
      <c r="F65" s="137"/>
      <c r="G65" s="137"/>
      <c r="H65" s="137">
        <f>'将来負担比率（分子）の構造'!K$42</f>
        <v>203</v>
      </c>
      <c r="I65" s="137"/>
      <c r="J65" s="137"/>
      <c r="K65" s="137">
        <f>'将来負担比率（分子）の構造'!L$42</f>
        <v>184</v>
      </c>
      <c r="L65" s="137"/>
      <c r="M65" s="137"/>
      <c r="N65" s="137">
        <f>'将来負担比率（分子）の構造'!M$42</f>
        <v>196</v>
      </c>
      <c r="O65" s="137"/>
      <c r="P65" s="137"/>
    </row>
    <row r="66" spans="1:16" x14ac:dyDescent="0.15">
      <c r="A66" s="137" t="s">
        <v>25</v>
      </c>
      <c r="B66" s="137">
        <f>'将来負担比率（分子）の構造'!I$41</f>
        <v>6438</v>
      </c>
      <c r="C66" s="137"/>
      <c r="D66" s="137"/>
      <c r="E66" s="137">
        <f>'将来負担比率（分子）の構造'!J$41</f>
        <v>6981</v>
      </c>
      <c r="F66" s="137"/>
      <c r="G66" s="137"/>
      <c r="H66" s="137">
        <f>'将来負担比率（分子）の構造'!K$41</f>
        <v>7926</v>
      </c>
      <c r="I66" s="137"/>
      <c r="J66" s="137"/>
      <c r="K66" s="137">
        <f>'将来負担比率（分子）の構造'!L$41</f>
        <v>8290</v>
      </c>
      <c r="L66" s="137"/>
      <c r="M66" s="137"/>
      <c r="N66" s="137">
        <f>'将来負担比率（分子）の構造'!M$41</f>
        <v>8803</v>
      </c>
      <c r="O66" s="137"/>
      <c r="P66" s="137"/>
    </row>
    <row r="67" spans="1:16" x14ac:dyDescent="0.15">
      <c r="A67" s="137" t="s">
        <v>63</v>
      </c>
      <c r="B67" s="137" t="e">
        <f>NA()</f>
        <v>#N/A</v>
      </c>
      <c r="C67" s="137">
        <f>IF(ISNUMBER('将来負担比率（分子）の構造'!I$53), IF('将来負担比率（分子）の構造'!I$53 &lt; 0, 0, '将来負担比率（分子）の構造'!I$53), NA())</f>
        <v>2</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1546893</v>
      </c>
      <c r="S5" s="585"/>
      <c r="T5" s="585"/>
      <c r="U5" s="585"/>
      <c r="V5" s="585"/>
      <c r="W5" s="585"/>
      <c r="X5" s="585"/>
      <c r="Y5" s="586"/>
      <c r="Z5" s="587">
        <v>16</v>
      </c>
      <c r="AA5" s="587"/>
      <c r="AB5" s="587"/>
      <c r="AC5" s="587"/>
      <c r="AD5" s="588">
        <v>1546893</v>
      </c>
      <c r="AE5" s="588"/>
      <c r="AF5" s="588"/>
      <c r="AG5" s="588"/>
      <c r="AH5" s="588"/>
      <c r="AI5" s="588"/>
      <c r="AJ5" s="588"/>
      <c r="AK5" s="588"/>
      <c r="AL5" s="589">
        <v>34.5</v>
      </c>
      <c r="AM5" s="590"/>
      <c r="AN5" s="590"/>
      <c r="AO5" s="591"/>
      <c r="AP5" s="581" t="s">
        <v>209</v>
      </c>
      <c r="AQ5" s="582"/>
      <c r="AR5" s="582"/>
      <c r="AS5" s="582"/>
      <c r="AT5" s="582"/>
      <c r="AU5" s="582"/>
      <c r="AV5" s="582"/>
      <c r="AW5" s="582"/>
      <c r="AX5" s="582"/>
      <c r="AY5" s="582"/>
      <c r="AZ5" s="582"/>
      <c r="BA5" s="582"/>
      <c r="BB5" s="582"/>
      <c r="BC5" s="582"/>
      <c r="BD5" s="582"/>
      <c r="BE5" s="582"/>
      <c r="BF5" s="583"/>
      <c r="BG5" s="595">
        <v>1545972</v>
      </c>
      <c r="BH5" s="596"/>
      <c r="BI5" s="596"/>
      <c r="BJ5" s="596"/>
      <c r="BK5" s="596"/>
      <c r="BL5" s="596"/>
      <c r="BM5" s="596"/>
      <c r="BN5" s="597"/>
      <c r="BO5" s="598">
        <v>99.9</v>
      </c>
      <c r="BP5" s="598"/>
      <c r="BQ5" s="598"/>
      <c r="BR5" s="598"/>
      <c r="BS5" s="599">
        <v>14615</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80467</v>
      </c>
      <c r="S6" s="596"/>
      <c r="T6" s="596"/>
      <c r="U6" s="596"/>
      <c r="V6" s="596"/>
      <c r="W6" s="596"/>
      <c r="X6" s="596"/>
      <c r="Y6" s="597"/>
      <c r="Z6" s="598">
        <v>0.8</v>
      </c>
      <c r="AA6" s="598"/>
      <c r="AB6" s="598"/>
      <c r="AC6" s="598"/>
      <c r="AD6" s="599">
        <v>80467</v>
      </c>
      <c r="AE6" s="599"/>
      <c r="AF6" s="599"/>
      <c r="AG6" s="599"/>
      <c r="AH6" s="599"/>
      <c r="AI6" s="599"/>
      <c r="AJ6" s="599"/>
      <c r="AK6" s="599"/>
      <c r="AL6" s="600">
        <v>1.8</v>
      </c>
      <c r="AM6" s="601"/>
      <c r="AN6" s="601"/>
      <c r="AO6" s="602"/>
      <c r="AP6" s="592" t="s">
        <v>214</v>
      </c>
      <c r="AQ6" s="593"/>
      <c r="AR6" s="593"/>
      <c r="AS6" s="593"/>
      <c r="AT6" s="593"/>
      <c r="AU6" s="593"/>
      <c r="AV6" s="593"/>
      <c r="AW6" s="593"/>
      <c r="AX6" s="593"/>
      <c r="AY6" s="593"/>
      <c r="AZ6" s="593"/>
      <c r="BA6" s="593"/>
      <c r="BB6" s="593"/>
      <c r="BC6" s="593"/>
      <c r="BD6" s="593"/>
      <c r="BE6" s="593"/>
      <c r="BF6" s="594"/>
      <c r="BG6" s="595">
        <v>1545972</v>
      </c>
      <c r="BH6" s="596"/>
      <c r="BI6" s="596"/>
      <c r="BJ6" s="596"/>
      <c r="BK6" s="596"/>
      <c r="BL6" s="596"/>
      <c r="BM6" s="596"/>
      <c r="BN6" s="597"/>
      <c r="BO6" s="598">
        <v>99.9</v>
      </c>
      <c r="BP6" s="598"/>
      <c r="BQ6" s="598"/>
      <c r="BR6" s="598"/>
      <c r="BS6" s="599">
        <v>14615</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88846</v>
      </c>
      <c r="CS6" s="596"/>
      <c r="CT6" s="596"/>
      <c r="CU6" s="596"/>
      <c r="CV6" s="596"/>
      <c r="CW6" s="596"/>
      <c r="CX6" s="596"/>
      <c r="CY6" s="597"/>
      <c r="CZ6" s="598">
        <v>1</v>
      </c>
      <c r="DA6" s="598"/>
      <c r="DB6" s="598"/>
      <c r="DC6" s="598"/>
      <c r="DD6" s="604" t="s">
        <v>216</v>
      </c>
      <c r="DE6" s="596"/>
      <c r="DF6" s="596"/>
      <c r="DG6" s="596"/>
      <c r="DH6" s="596"/>
      <c r="DI6" s="596"/>
      <c r="DJ6" s="596"/>
      <c r="DK6" s="596"/>
      <c r="DL6" s="596"/>
      <c r="DM6" s="596"/>
      <c r="DN6" s="596"/>
      <c r="DO6" s="596"/>
      <c r="DP6" s="597"/>
      <c r="DQ6" s="604">
        <v>88846</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1875</v>
      </c>
      <c r="S7" s="596"/>
      <c r="T7" s="596"/>
      <c r="U7" s="596"/>
      <c r="V7" s="596"/>
      <c r="W7" s="596"/>
      <c r="X7" s="596"/>
      <c r="Y7" s="597"/>
      <c r="Z7" s="598">
        <v>0</v>
      </c>
      <c r="AA7" s="598"/>
      <c r="AB7" s="598"/>
      <c r="AC7" s="598"/>
      <c r="AD7" s="599">
        <v>1875</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650777</v>
      </c>
      <c r="BH7" s="596"/>
      <c r="BI7" s="596"/>
      <c r="BJ7" s="596"/>
      <c r="BK7" s="596"/>
      <c r="BL7" s="596"/>
      <c r="BM7" s="596"/>
      <c r="BN7" s="597"/>
      <c r="BO7" s="598">
        <v>42.1</v>
      </c>
      <c r="BP7" s="598"/>
      <c r="BQ7" s="598"/>
      <c r="BR7" s="598"/>
      <c r="BS7" s="599">
        <v>14615</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1608964</v>
      </c>
      <c r="CS7" s="596"/>
      <c r="CT7" s="596"/>
      <c r="CU7" s="596"/>
      <c r="CV7" s="596"/>
      <c r="CW7" s="596"/>
      <c r="CX7" s="596"/>
      <c r="CY7" s="597"/>
      <c r="CZ7" s="598">
        <v>17.399999999999999</v>
      </c>
      <c r="DA7" s="598"/>
      <c r="DB7" s="598"/>
      <c r="DC7" s="598"/>
      <c r="DD7" s="604">
        <v>119922</v>
      </c>
      <c r="DE7" s="596"/>
      <c r="DF7" s="596"/>
      <c r="DG7" s="596"/>
      <c r="DH7" s="596"/>
      <c r="DI7" s="596"/>
      <c r="DJ7" s="596"/>
      <c r="DK7" s="596"/>
      <c r="DL7" s="596"/>
      <c r="DM7" s="596"/>
      <c r="DN7" s="596"/>
      <c r="DO7" s="596"/>
      <c r="DP7" s="597"/>
      <c r="DQ7" s="604">
        <v>832108</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6688</v>
      </c>
      <c r="S8" s="596"/>
      <c r="T8" s="596"/>
      <c r="U8" s="596"/>
      <c r="V8" s="596"/>
      <c r="W8" s="596"/>
      <c r="X8" s="596"/>
      <c r="Y8" s="597"/>
      <c r="Z8" s="598">
        <v>0.1</v>
      </c>
      <c r="AA8" s="598"/>
      <c r="AB8" s="598"/>
      <c r="AC8" s="598"/>
      <c r="AD8" s="599">
        <v>6688</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24617</v>
      </c>
      <c r="BH8" s="596"/>
      <c r="BI8" s="596"/>
      <c r="BJ8" s="596"/>
      <c r="BK8" s="596"/>
      <c r="BL8" s="596"/>
      <c r="BM8" s="596"/>
      <c r="BN8" s="597"/>
      <c r="BO8" s="598">
        <v>1.6</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2434346</v>
      </c>
      <c r="CS8" s="596"/>
      <c r="CT8" s="596"/>
      <c r="CU8" s="596"/>
      <c r="CV8" s="596"/>
      <c r="CW8" s="596"/>
      <c r="CX8" s="596"/>
      <c r="CY8" s="597"/>
      <c r="CZ8" s="598">
        <v>26.3</v>
      </c>
      <c r="DA8" s="598"/>
      <c r="DB8" s="598"/>
      <c r="DC8" s="598"/>
      <c r="DD8" s="604">
        <v>4055</v>
      </c>
      <c r="DE8" s="596"/>
      <c r="DF8" s="596"/>
      <c r="DG8" s="596"/>
      <c r="DH8" s="596"/>
      <c r="DI8" s="596"/>
      <c r="DJ8" s="596"/>
      <c r="DK8" s="596"/>
      <c r="DL8" s="596"/>
      <c r="DM8" s="596"/>
      <c r="DN8" s="596"/>
      <c r="DO8" s="596"/>
      <c r="DP8" s="597"/>
      <c r="DQ8" s="604">
        <v>1593066</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4603</v>
      </c>
      <c r="S9" s="596"/>
      <c r="T9" s="596"/>
      <c r="U9" s="596"/>
      <c r="V9" s="596"/>
      <c r="W9" s="596"/>
      <c r="X9" s="596"/>
      <c r="Y9" s="597"/>
      <c r="Z9" s="598">
        <v>0</v>
      </c>
      <c r="AA9" s="598"/>
      <c r="AB9" s="598"/>
      <c r="AC9" s="598"/>
      <c r="AD9" s="599">
        <v>4603</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506153</v>
      </c>
      <c r="BH9" s="596"/>
      <c r="BI9" s="596"/>
      <c r="BJ9" s="596"/>
      <c r="BK9" s="596"/>
      <c r="BL9" s="596"/>
      <c r="BM9" s="596"/>
      <c r="BN9" s="597"/>
      <c r="BO9" s="598">
        <v>32.700000000000003</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646588</v>
      </c>
      <c r="CS9" s="596"/>
      <c r="CT9" s="596"/>
      <c r="CU9" s="596"/>
      <c r="CV9" s="596"/>
      <c r="CW9" s="596"/>
      <c r="CX9" s="596"/>
      <c r="CY9" s="597"/>
      <c r="CZ9" s="598">
        <v>7</v>
      </c>
      <c r="DA9" s="598"/>
      <c r="DB9" s="598"/>
      <c r="DC9" s="598"/>
      <c r="DD9" s="604">
        <v>10627</v>
      </c>
      <c r="DE9" s="596"/>
      <c r="DF9" s="596"/>
      <c r="DG9" s="596"/>
      <c r="DH9" s="596"/>
      <c r="DI9" s="596"/>
      <c r="DJ9" s="596"/>
      <c r="DK9" s="596"/>
      <c r="DL9" s="596"/>
      <c r="DM9" s="596"/>
      <c r="DN9" s="596"/>
      <c r="DO9" s="596"/>
      <c r="DP9" s="597"/>
      <c r="DQ9" s="604">
        <v>583477</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243116</v>
      </c>
      <c r="S10" s="596"/>
      <c r="T10" s="596"/>
      <c r="U10" s="596"/>
      <c r="V10" s="596"/>
      <c r="W10" s="596"/>
      <c r="X10" s="596"/>
      <c r="Y10" s="597"/>
      <c r="Z10" s="598">
        <v>2.5</v>
      </c>
      <c r="AA10" s="598"/>
      <c r="AB10" s="598"/>
      <c r="AC10" s="598"/>
      <c r="AD10" s="599">
        <v>243116</v>
      </c>
      <c r="AE10" s="599"/>
      <c r="AF10" s="599"/>
      <c r="AG10" s="599"/>
      <c r="AH10" s="599"/>
      <c r="AI10" s="599"/>
      <c r="AJ10" s="599"/>
      <c r="AK10" s="599"/>
      <c r="AL10" s="600">
        <v>5.4</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30490</v>
      </c>
      <c r="BH10" s="596"/>
      <c r="BI10" s="596"/>
      <c r="BJ10" s="596"/>
      <c r="BK10" s="596"/>
      <c r="BL10" s="596"/>
      <c r="BM10" s="596"/>
      <c r="BN10" s="597"/>
      <c r="BO10" s="598">
        <v>2</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t="s">
        <v>112</v>
      </c>
      <c r="S11" s="596"/>
      <c r="T11" s="596"/>
      <c r="U11" s="596"/>
      <c r="V11" s="596"/>
      <c r="W11" s="596"/>
      <c r="X11" s="596"/>
      <c r="Y11" s="597"/>
      <c r="Z11" s="598" t="s">
        <v>112</v>
      </c>
      <c r="AA11" s="598"/>
      <c r="AB11" s="598"/>
      <c r="AC11" s="598"/>
      <c r="AD11" s="599" t="s">
        <v>112</v>
      </c>
      <c r="AE11" s="599"/>
      <c r="AF11" s="599"/>
      <c r="AG11" s="599"/>
      <c r="AH11" s="599"/>
      <c r="AI11" s="599"/>
      <c r="AJ11" s="599"/>
      <c r="AK11" s="599"/>
      <c r="AL11" s="600" t="s">
        <v>112</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89517</v>
      </c>
      <c r="BH11" s="596"/>
      <c r="BI11" s="596"/>
      <c r="BJ11" s="596"/>
      <c r="BK11" s="596"/>
      <c r="BL11" s="596"/>
      <c r="BM11" s="596"/>
      <c r="BN11" s="597"/>
      <c r="BO11" s="598">
        <v>5.8</v>
      </c>
      <c r="BP11" s="598"/>
      <c r="BQ11" s="598"/>
      <c r="BR11" s="598"/>
      <c r="BS11" s="604">
        <v>14615</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658754</v>
      </c>
      <c r="CS11" s="596"/>
      <c r="CT11" s="596"/>
      <c r="CU11" s="596"/>
      <c r="CV11" s="596"/>
      <c r="CW11" s="596"/>
      <c r="CX11" s="596"/>
      <c r="CY11" s="597"/>
      <c r="CZ11" s="598">
        <v>7.1</v>
      </c>
      <c r="DA11" s="598"/>
      <c r="DB11" s="598"/>
      <c r="DC11" s="598"/>
      <c r="DD11" s="604">
        <v>192647</v>
      </c>
      <c r="DE11" s="596"/>
      <c r="DF11" s="596"/>
      <c r="DG11" s="596"/>
      <c r="DH11" s="596"/>
      <c r="DI11" s="596"/>
      <c r="DJ11" s="596"/>
      <c r="DK11" s="596"/>
      <c r="DL11" s="596"/>
      <c r="DM11" s="596"/>
      <c r="DN11" s="596"/>
      <c r="DO11" s="596"/>
      <c r="DP11" s="597"/>
      <c r="DQ11" s="604">
        <v>360591</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753812</v>
      </c>
      <c r="BH12" s="596"/>
      <c r="BI12" s="596"/>
      <c r="BJ12" s="596"/>
      <c r="BK12" s="596"/>
      <c r="BL12" s="596"/>
      <c r="BM12" s="596"/>
      <c r="BN12" s="597"/>
      <c r="BO12" s="598">
        <v>48.7</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675233</v>
      </c>
      <c r="CS12" s="596"/>
      <c r="CT12" s="596"/>
      <c r="CU12" s="596"/>
      <c r="CV12" s="596"/>
      <c r="CW12" s="596"/>
      <c r="CX12" s="596"/>
      <c r="CY12" s="597"/>
      <c r="CZ12" s="598">
        <v>7.3</v>
      </c>
      <c r="DA12" s="598"/>
      <c r="DB12" s="598"/>
      <c r="DC12" s="598"/>
      <c r="DD12" s="604">
        <v>61183</v>
      </c>
      <c r="DE12" s="596"/>
      <c r="DF12" s="596"/>
      <c r="DG12" s="596"/>
      <c r="DH12" s="596"/>
      <c r="DI12" s="596"/>
      <c r="DJ12" s="596"/>
      <c r="DK12" s="596"/>
      <c r="DL12" s="596"/>
      <c r="DM12" s="596"/>
      <c r="DN12" s="596"/>
      <c r="DO12" s="596"/>
      <c r="DP12" s="597"/>
      <c r="DQ12" s="604">
        <v>602694</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16618</v>
      </c>
      <c r="S13" s="596"/>
      <c r="T13" s="596"/>
      <c r="U13" s="596"/>
      <c r="V13" s="596"/>
      <c r="W13" s="596"/>
      <c r="X13" s="596"/>
      <c r="Y13" s="597"/>
      <c r="Z13" s="598">
        <v>0.2</v>
      </c>
      <c r="AA13" s="598"/>
      <c r="AB13" s="598"/>
      <c r="AC13" s="598"/>
      <c r="AD13" s="599">
        <v>16618</v>
      </c>
      <c r="AE13" s="599"/>
      <c r="AF13" s="599"/>
      <c r="AG13" s="599"/>
      <c r="AH13" s="599"/>
      <c r="AI13" s="599"/>
      <c r="AJ13" s="599"/>
      <c r="AK13" s="599"/>
      <c r="AL13" s="600">
        <v>0.4</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753185</v>
      </c>
      <c r="BH13" s="596"/>
      <c r="BI13" s="596"/>
      <c r="BJ13" s="596"/>
      <c r="BK13" s="596"/>
      <c r="BL13" s="596"/>
      <c r="BM13" s="596"/>
      <c r="BN13" s="597"/>
      <c r="BO13" s="598">
        <v>48.7</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1178881</v>
      </c>
      <c r="CS13" s="596"/>
      <c r="CT13" s="596"/>
      <c r="CU13" s="596"/>
      <c r="CV13" s="596"/>
      <c r="CW13" s="596"/>
      <c r="CX13" s="596"/>
      <c r="CY13" s="597"/>
      <c r="CZ13" s="598">
        <v>12.7</v>
      </c>
      <c r="DA13" s="598"/>
      <c r="DB13" s="598"/>
      <c r="DC13" s="598"/>
      <c r="DD13" s="604">
        <v>621312</v>
      </c>
      <c r="DE13" s="596"/>
      <c r="DF13" s="596"/>
      <c r="DG13" s="596"/>
      <c r="DH13" s="596"/>
      <c r="DI13" s="596"/>
      <c r="DJ13" s="596"/>
      <c r="DK13" s="596"/>
      <c r="DL13" s="596"/>
      <c r="DM13" s="596"/>
      <c r="DN13" s="596"/>
      <c r="DO13" s="596"/>
      <c r="DP13" s="597"/>
      <c r="DQ13" s="604">
        <v>563993</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55739</v>
      </c>
      <c r="BH14" s="596"/>
      <c r="BI14" s="596"/>
      <c r="BJ14" s="596"/>
      <c r="BK14" s="596"/>
      <c r="BL14" s="596"/>
      <c r="BM14" s="596"/>
      <c r="BN14" s="597"/>
      <c r="BO14" s="598">
        <v>3.6</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693767</v>
      </c>
      <c r="CS14" s="596"/>
      <c r="CT14" s="596"/>
      <c r="CU14" s="596"/>
      <c r="CV14" s="596"/>
      <c r="CW14" s="596"/>
      <c r="CX14" s="596"/>
      <c r="CY14" s="597"/>
      <c r="CZ14" s="598">
        <v>7.5</v>
      </c>
      <c r="DA14" s="598"/>
      <c r="DB14" s="598"/>
      <c r="DC14" s="598"/>
      <c r="DD14" s="604">
        <v>12658</v>
      </c>
      <c r="DE14" s="596"/>
      <c r="DF14" s="596"/>
      <c r="DG14" s="596"/>
      <c r="DH14" s="596"/>
      <c r="DI14" s="596"/>
      <c r="DJ14" s="596"/>
      <c r="DK14" s="596"/>
      <c r="DL14" s="596"/>
      <c r="DM14" s="596"/>
      <c r="DN14" s="596"/>
      <c r="DO14" s="596"/>
      <c r="DP14" s="597"/>
      <c r="DQ14" s="604">
        <v>418279</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6337</v>
      </c>
      <c r="S15" s="596"/>
      <c r="T15" s="596"/>
      <c r="U15" s="596"/>
      <c r="V15" s="596"/>
      <c r="W15" s="596"/>
      <c r="X15" s="596"/>
      <c r="Y15" s="597"/>
      <c r="Z15" s="598">
        <v>0.1</v>
      </c>
      <c r="AA15" s="598"/>
      <c r="AB15" s="598"/>
      <c r="AC15" s="598"/>
      <c r="AD15" s="599">
        <v>6337</v>
      </c>
      <c r="AE15" s="599"/>
      <c r="AF15" s="599"/>
      <c r="AG15" s="599"/>
      <c r="AH15" s="599"/>
      <c r="AI15" s="599"/>
      <c r="AJ15" s="599"/>
      <c r="AK15" s="599"/>
      <c r="AL15" s="600">
        <v>0.1</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85644</v>
      </c>
      <c r="BH15" s="596"/>
      <c r="BI15" s="596"/>
      <c r="BJ15" s="596"/>
      <c r="BK15" s="596"/>
      <c r="BL15" s="596"/>
      <c r="BM15" s="596"/>
      <c r="BN15" s="597"/>
      <c r="BO15" s="598">
        <v>5.5</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637162</v>
      </c>
      <c r="CS15" s="596"/>
      <c r="CT15" s="596"/>
      <c r="CU15" s="596"/>
      <c r="CV15" s="596"/>
      <c r="CW15" s="596"/>
      <c r="CX15" s="596"/>
      <c r="CY15" s="597"/>
      <c r="CZ15" s="598">
        <v>6.9</v>
      </c>
      <c r="DA15" s="598"/>
      <c r="DB15" s="598"/>
      <c r="DC15" s="598"/>
      <c r="DD15" s="604">
        <v>97743</v>
      </c>
      <c r="DE15" s="596"/>
      <c r="DF15" s="596"/>
      <c r="DG15" s="596"/>
      <c r="DH15" s="596"/>
      <c r="DI15" s="596"/>
      <c r="DJ15" s="596"/>
      <c r="DK15" s="596"/>
      <c r="DL15" s="596"/>
      <c r="DM15" s="596"/>
      <c r="DN15" s="596"/>
      <c r="DO15" s="596"/>
      <c r="DP15" s="597"/>
      <c r="DQ15" s="604">
        <v>516863</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2829073</v>
      </c>
      <c r="S16" s="596"/>
      <c r="T16" s="596"/>
      <c r="U16" s="596"/>
      <c r="V16" s="596"/>
      <c r="W16" s="596"/>
      <c r="X16" s="596"/>
      <c r="Y16" s="597"/>
      <c r="Z16" s="598">
        <v>29.2</v>
      </c>
      <c r="AA16" s="598"/>
      <c r="AB16" s="598"/>
      <c r="AC16" s="598"/>
      <c r="AD16" s="599">
        <v>2533866</v>
      </c>
      <c r="AE16" s="599"/>
      <c r="AF16" s="599"/>
      <c r="AG16" s="599"/>
      <c r="AH16" s="599"/>
      <c r="AI16" s="599"/>
      <c r="AJ16" s="599"/>
      <c r="AK16" s="599"/>
      <c r="AL16" s="600">
        <v>56.6</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41564</v>
      </c>
      <c r="CS16" s="596"/>
      <c r="CT16" s="596"/>
      <c r="CU16" s="596"/>
      <c r="CV16" s="596"/>
      <c r="CW16" s="596"/>
      <c r="CX16" s="596"/>
      <c r="CY16" s="597"/>
      <c r="CZ16" s="598">
        <v>0.4</v>
      </c>
      <c r="DA16" s="598"/>
      <c r="DB16" s="598"/>
      <c r="DC16" s="598"/>
      <c r="DD16" s="604" t="s">
        <v>112</v>
      </c>
      <c r="DE16" s="596"/>
      <c r="DF16" s="596"/>
      <c r="DG16" s="596"/>
      <c r="DH16" s="596"/>
      <c r="DI16" s="596"/>
      <c r="DJ16" s="596"/>
      <c r="DK16" s="596"/>
      <c r="DL16" s="596"/>
      <c r="DM16" s="596"/>
      <c r="DN16" s="596"/>
      <c r="DO16" s="596"/>
      <c r="DP16" s="597"/>
      <c r="DQ16" s="604">
        <v>9131</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2533866</v>
      </c>
      <c r="S17" s="596"/>
      <c r="T17" s="596"/>
      <c r="U17" s="596"/>
      <c r="V17" s="596"/>
      <c r="W17" s="596"/>
      <c r="X17" s="596"/>
      <c r="Y17" s="597"/>
      <c r="Z17" s="598">
        <v>26.2</v>
      </c>
      <c r="AA17" s="598"/>
      <c r="AB17" s="598"/>
      <c r="AC17" s="598"/>
      <c r="AD17" s="599">
        <v>2533866</v>
      </c>
      <c r="AE17" s="599"/>
      <c r="AF17" s="599"/>
      <c r="AG17" s="599"/>
      <c r="AH17" s="599"/>
      <c r="AI17" s="599"/>
      <c r="AJ17" s="599"/>
      <c r="AK17" s="599"/>
      <c r="AL17" s="600">
        <v>56.6</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586431</v>
      </c>
      <c r="CS17" s="596"/>
      <c r="CT17" s="596"/>
      <c r="CU17" s="596"/>
      <c r="CV17" s="596"/>
      <c r="CW17" s="596"/>
      <c r="CX17" s="596"/>
      <c r="CY17" s="597"/>
      <c r="CZ17" s="598">
        <v>6.3</v>
      </c>
      <c r="DA17" s="598"/>
      <c r="DB17" s="598"/>
      <c r="DC17" s="598"/>
      <c r="DD17" s="604" t="s">
        <v>112</v>
      </c>
      <c r="DE17" s="596"/>
      <c r="DF17" s="596"/>
      <c r="DG17" s="596"/>
      <c r="DH17" s="596"/>
      <c r="DI17" s="596"/>
      <c r="DJ17" s="596"/>
      <c r="DK17" s="596"/>
      <c r="DL17" s="596"/>
      <c r="DM17" s="596"/>
      <c r="DN17" s="596"/>
      <c r="DO17" s="596"/>
      <c r="DP17" s="597"/>
      <c r="DQ17" s="604">
        <v>576875</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295207</v>
      </c>
      <c r="S18" s="596"/>
      <c r="T18" s="596"/>
      <c r="U18" s="596"/>
      <c r="V18" s="596"/>
      <c r="W18" s="596"/>
      <c r="X18" s="596"/>
      <c r="Y18" s="597"/>
      <c r="Z18" s="598">
        <v>3</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921</v>
      </c>
      <c r="BH19" s="596"/>
      <c r="BI19" s="596"/>
      <c r="BJ19" s="596"/>
      <c r="BK19" s="596"/>
      <c r="BL19" s="596"/>
      <c r="BM19" s="596"/>
      <c r="BN19" s="597"/>
      <c r="BO19" s="598">
        <v>0.1</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4735670</v>
      </c>
      <c r="S20" s="596"/>
      <c r="T20" s="596"/>
      <c r="U20" s="596"/>
      <c r="V20" s="596"/>
      <c r="W20" s="596"/>
      <c r="X20" s="596"/>
      <c r="Y20" s="597"/>
      <c r="Z20" s="598">
        <v>48.9</v>
      </c>
      <c r="AA20" s="598"/>
      <c r="AB20" s="598"/>
      <c r="AC20" s="598"/>
      <c r="AD20" s="599">
        <v>4440463</v>
      </c>
      <c r="AE20" s="599"/>
      <c r="AF20" s="599"/>
      <c r="AG20" s="599"/>
      <c r="AH20" s="599"/>
      <c r="AI20" s="599"/>
      <c r="AJ20" s="599"/>
      <c r="AK20" s="599"/>
      <c r="AL20" s="600">
        <v>99.1</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921</v>
      </c>
      <c r="BH20" s="596"/>
      <c r="BI20" s="596"/>
      <c r="BJ20" s="596"/>
      <c r="BK20" s="596"/>
      <c r="BL20" s="596"/>
      <c r="BM20" s="596"/>
      <c r="BN20" s="597"/>
      <c r="BO20" s="598">
        <v>0.1</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9250536</v>
      </c>
      <c r="CS20" s="596"/>
      <c r="CT20" s="596"/>
      <c r="CU20" s="596"/>
      <c r="CV20" s="596"/>
      <c r="CW20" s="596"/>
      <c r="CX20" s="596"/>
      <c r="CY20" s="597"/>
      <c r="CZ20" s="598">
        <v>100</v>
      </c>
      <c r="DA20" s="598"/>
      <c r="DB20" s="598"/>
      <c r="DC20" s="598"/>
      <c r="DD20" s="604">
        <v>1120147</v>
      </c>
      <c r="DE20" s="596"/>
      <c r="DF20" s="596"/>
      <c r="DG20" s="596"/>
      <c r="DH20" s="596"/>
      <c r="DI20" s="596"/>
      <c r="DJ20" s="596"/>
      <c r="DK20" s="596"/>
      <c r="DL20" s="596"/>
      <c r="DM20" s="596"/>
      <c r="DN20" s="596"/>
      <c r="DO20" s="596"/>
      <c r="DP20" s="597"/>
      <c r="DQ20" s="604">
        <v>6145923</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1798</v>
      </c>
      <c r="S21" s="596"/>
      <c r="T21" s="596"/>
      <c r="U21" s="596"/>
      <c r="V21" s="596"/>
      <c r="W21" s="596"/>
      <c r="X21" s="596"/>
      <c r="Y21" s="597"/>
      <c r="Z21" s="598">
        <v>0</v>
      </c>
      <c r="AA21" s="598"/>
      <c r="AB21" s="598"/>
      <c r="AC21" s="598"/>
      <c r="AD21" s="599">
        <v>1798</v>
      </c>
      <c r="AE21" s="599"/>
      <c r="AF21" s="599"/>
      <c r="AG21" s="599"/>
      <c r="AH21" s="599"/>
      <c r="AI21" s="599"/>
      <c r="AJ21" s="599"/>
      <c r="AK21" s="599"/>
      <c r="AL21" s="600">
        <v>0</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921</v>
      </c>
      <c r="BH21" s="596"/>
      <c r="BI21" s="596"/>
      <c r="BJ21" s="596"/>
      <c r="BK21" s="596"/>
      <c r="BL21" s="596"/>
      <c r="BM21" s="596"/>
      <c r="BN21" s="597"/>
      <c r="BO21" s="598">
        <v>0.1</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122462</v>
      </c>
      <c r="S22" s="596"/>
      <c r="T22" s="596"/>
      <c r="U22" s="596"/>
      <c r="V22" s="596"/>
      <c r="W22" s="596"/>
      <c r="X22" s="596"/>
      <c r="Y22" s="597"/>
      <c r="Z22" s="598">
        <v>1.3</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145206</v>
      </c>
      <c r="S23" s="596"/>
      <c r="T23" s="596"/>
      <c r="U23" s="596"/>
      <c r="V23" s="596"/>
      <c r="W23" s="596"/>
      <c r="X23" s="596"/>
      <c r="Y23" s="597"/>
      <c r="Z23" s="598">
        <v>1.5</v>
      </c>
      <c r="AA23" s="598"/>
      <c r="AB23" s="598"/>
      <c r="AC23" s="598"/>
      <c r="AD23" s="599">
        <v>5149</v>
      </c>
      <c r="AE23" s="599"/>
      <c r="AF23" s="599"/>
      <c r="AG23" s="599"/>
      <c r="AH23" s="599"/>
      <c r="AI23" s="599"/>
      <c r="AJ23" s="599"/>
      <c r="AK23" s="599"/>
      <c r="AL23" s="600">
        <v>0.1</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13614</v>
      </c>
      <c r="S24" s="596"/>
      <c r="T24" s="596"/>
      <c r="U24" s="596"/>
      <c r="V24" s="596"/>
      <c r="W24" s="596"/>
      <c r="X24" s="596"/>
      <c r="Y24" s="597"/>
      <c r="Z24" s="598">
        <v>0.1</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2292566</v>
      </c>
      <c r="CS24" s="585"/>
      <c r="CT24" s="585"/>
      <c r="CU24" s="585"/>
      <c r="CV24" s="585"/>
      <c r="CW24" s="585"/>
      <c r="CX24" s="585"/>
      <c r="CY24" s="586"/>
      <c r="CZ24" s="624">
        <v>24.8</v>
      </c>
      <c r="DA24" s="625"/>
      <c r="DB24" s="625"/>
      <c r="DC24" s="626"/>
      <c r="DD24" s="623">
        <v>1651755</v>
      </c>
      <c r="DE24" s="585"/>
      <c r="DF24" s="585"/>
      <c r="DG24" s="585"/>
      <c r="DH24" s="585"/>
      <c r="DI24" s="585"/>
      <c r="DJ24" s="585"/>
      <c r="DK24" s="586"/>
      <c r="DL24" s="623">
        <v>1612390</v>
      </c>
      <c r="DM24" s="585"/>
      <c r="DN24" s="585"/>
      <c r="DO24" s="585"/>
      <c r="DP24" s="585"/>
      <c r="DQ24" s="585"/>
      <c r="DR24" s="585"/>
      <c r="DS24" s="585"/>
      <c r="DT24" s="585"/>
      <c r="DU24" s="585"/>
      <c r="DV24" s="586"/>
      <c r="DW24" s="589">
        <v>34.200000000000003</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752541</v>
      </c>
      <c r="S25" s="596"/>
      <c r="T25" s="596"/>
      <c r="U25" s="596"/>
      <c r="V25" s="596"/>
      <c r="W25" s="596"/>
      <c r="X25" s="596"/>
      <c r="Y25" s="597"/>
      <c r="Z25" s="598">
        <v>7.8</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862258</v>
      </c>
      <c r="CS25" s="627"/>
      <c r="CT25" s="627"/>
      <c r="CU25" s="627"/>
      <c r="CV25" s="627"/>
      <c r="CW25" s="627"/>
      <c r="CX25" s="627"/>
      <c r="CY25" s="628"/>
      <c r="CZ25" s="629">
        <v>9.3000000000000007</v>
      </c>
      <c r="DA25" s="630"/>
      <c r="DB25" s="630"/>
      <c r="DC25" s="631"/>
      <c r="DD25" s="604">
        <v>779606</v>
      </c>
      <c r="DE25" s="627"/>
      <c r="DF25" s="627"/>
      <c r="DG25" s="627"/>
      <c r="DH25" s="627"/>
      <c r="DI25" s="627"/>
      <c r="DJ25" s="627"/>
      <c r="DK25" s="628"/>
      <c r="DL25" s="604">
        <v>763668</v>
      </c>
      <c r="DM25" s="627"/>
      <c r="DN25" s="627"/>
      <c r="DO25" s="627"/>
      <c r="DP25" s="627"/>
      <c r="DQ25" s="627"/>
      <c r="DR25" s="627"/>
      <c r="DS25" s="627"/>
      <c r="DT25" s="627"/>
      <c r="DU25" s="627"/>
      <c r="DV25" s="628"/>
      <c r="DW25" s="600">
        <v>16.2</v>
      </c>
      <c r="DX25" s="621"/>
      <c r="DY25" s="621"/>
      <c r="DZ25" s="621"/>
      <c r="EA25" s="621"/>
      <c r="EB25" s="621"/>
      <c r="EC25" s="622"/>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521441</v>
      </c>
      <c r="CS26" s="596"/>
      <c r="CT26" s="596"/>
      <c r="CU26" s="596"/>
      <c r="CV26" s="596"/>
      <c r="CW26" s="596"/>
      <c r="CX26" s="596"/>
      <c r="CY26" s="597"/>
      <c r="CZ26" s="629">
        <v>5.6</v>
      </c>
      <c r="DA26" s="630"/>
      <c r="DB26" s="630"/>
      <c r="DC26" s="631"/>
      <c r="DD26" s="604">
        <v>456935</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1"/>
      <c r="DY26" s="621"/>
      <c r="DZ26" s="621"/>
      <c r="EA26" s="621"/>
      <c r="EB26" s="621"/>
      <c r="EC26" s="622"/>
    </row>
    <row r="27" spans="2:133" ht="11.25" customHeight="1" x14ac:dyDescent="0.15">
      <c r="B27" s="592" t="s">
        <v>280</v>
      </c>
      <c r="C27" s="593"/>
      <c r="D27" s="593"/>
      <c r="E27" s="593"/>
      <c r="F27" s="593"/>
      <c r="G27" s="593"/>
      <c r="H27" s="593"/>
      <c r="I27" s="593"/>
      <c r="J27" s="593"/>
      <c r="K27" s="593"/>
      <c r="L27" s="593"/>
      <c r="M27" s="593"/>
      <c r="N27" s="593"/>
      <c r="O27" s="593"/>
      <c r="P27" s="593"/>
      <c r="Q27" s="594"/>
      <c r="R27" s="595">
        <v>470116</v>
      </c>
      <c r="S27" s="596"/>
      <c r="T27" s="596"/>
      <c r="U27" s="596"/>
      <c r="V27" s="596"/>
      <c r="W27" s="596"/>
      <c r="X27" s="596"/>
      <c r="Y27" s="597"/>
      <c r="Z27" s="598">
        <v>4.9000000000000004</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1546893</v>
      </c>
      <c r="BH27" s="596"/>
      <c r="BI27" s="596"/>
      <c r="BJ27" s="596"/>
      <c r="BK27" s="596"/>
      <c r="BL27" s="596"/>
      <c r="BM27" s="596"/>
      <c r="BN27" s="597"/>
      <c r="BO27" s="598">
        <v>100</v>
      </c>
      <c r="BP27" s="598"/>
      <c r="BQ27" s="598"/>
      <c r="BR27" s="598"/>
      <c r="BS27" s="604">
        <v>14615</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843877</v>
      </c>
      <c r="CS27" s="627"/>
      <c r="CT27" s="627"/>
      <c r="CU27" s="627"/>
      <c r="CV27" s="627"/>
      <c r="CW27" s="627"/>
      <c r="CX27" s="627"/>
      <c r="CY27" s="628"/>
      <c r="CZ27" s="629">
        <v>9.1</v>
      </c>
      <c r="DA27" s="630"/>
      <c r="DB27" s="630"/>
      <c r="DC27" s="631"/>
      <c r="DD27" s="604">
        <v>295274</v>
      </c>
      <c r="DE27" s="627"/>
      <c r="DF27" s="627"/>
      <c r="DG27" s="627"/>
      <c r="DH27" s="627"/>
      <c r="DI27" s="627"/>
      <c r="DJ27" s="627"/>
      <c r="DK27" s="628"/>
      <c r="DL27" s="604">
        <v>274049</v>
      </c>
      <c r="DM27" s="627"/>
      <c r="DN27" s="627"/>
      <c r="DO27" s="627"/>
      <c r="DP27" s="627"/>
      <c r="DQ27" s="627"/>
      <c r="DR27" s="627"/>
      <c r="DS27" s="627"/>
      <c r="DT27" s="627"/>
      <c r="DU27" s="627"/>
      <c r="DV27" s="628"/>
      <c r="DW27" s="600">
        <v>5.8</v>
      </c>
      <c r="DX27" s="621"/>
      <c r="DY27" s="621"/>
      <c r="DZ27" s="621"/>
      <c r="EA27" s="621"/>
      <c r="EB27" s="621"/>
      <c r="EC27" s="622"/>
    </row>
    <row r="28" spans="2:133" ht="11.25" customHeight="1" x14ac:dyDescent="0.15">
      <c r="B28" s="592" t="s">
        <v>283</v>
      </c>
      <c r="C28" s="593"/>
      <c r="D28" s="593"/>
      <c r="E28" s="593"/>
      <c r="F28" s="593"/>
      <c r="G28" s="593"/>
      <c r="H28" s="593"/>
      <c r="I28" s="593"/>
      <c r="J28" s="593"/>
      <c r="K28" s="593"/>
      <c r="L28" s="593"/>
      <c r="M28" s="593"/>
      <c r="N28" s="593"/>
      <c r="O28" s="593"/>
      <c r="P28" s="593"/>
      <c r="Q28" s="594"/>
      <c r="R28" s="595">
        <v>619541</v>
      </c>
      <c r="S28" s="596"/>
      <c r="T28" s="596"/>
      <c r="U28" s="596"/>
      <c r="V28" s="596"/>
      <c r="W28" s="596"/>
      <c r="X28" s="596"/>
      <c r="Y28" s="597"/>
      <c r="Z28" s="598">
        <v>6.4</v>
      </c>
      <c r="AA28" s="598"/>
      <c r="AB28" s="598"/>
      <c r="AC28" s="598"/>
      <c r="AD28" s="599">
        <v>19925</v>
      </c>
      <c r="AE28" s="599"/>
      <c r="AF28" s="599"/>
      <c r="AG28" s="599"/>
      <c r="AH28" s="599"/>
      <c r="AI28" s="599"/>
      <c r="AJ28" s="599"/>
      <c r="AK28" s="599"/>
      <c r="AL28" s="600">
        <v>0.4</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586431</v>
      </c>
      <c r="CS28" s="596"/>
      <c r="CT28" s="596"/>
      <c r="CU28" s="596"/>
      <c r="CV28" s="596"/>
      <c r="CW28" s="596"/>
      <c r="CX28" s="596"/>
      <c r="CY28" s="597"/>
      <c r="CZ28" s="629">
        <v>6.3</v>
      </c>
      <c r="DA28" s="630"/>
      <c r="DB28" s="630"/>
      <c r="DC28" s="631"/>
      <c r="DD28" s="604">
        <v>576875</v>
      </c>
      <c r="DE28" s="596"/>
      <c r="DF28" s="596"/>
      <c r="DG28" s="596"/>
      <c r="DH28" s="596"/>
      <c r="DI28" s="596"/>
      <c r="DJ28" s="596"/>
      <c r="DK28" s="597"/>
      <c r="DL28" s="604">
        <v>574673</v>
      </c>
      <c r="DM28" s="596"/>
      <c r="DN28" s="596"/>
      <c r="DO28" s="596"/>
      <c r="DP28" s="596"/>
      <c r="DQ28" s="596"/>
      <c r="DR28" s="596"/>
      <c r="DS28" s="596"/>
      <c r="DT28" s="596"/>
      <c r="DU28" s="596"/>
      <c r="DV28" s="597"/>
      <c r="DW28" s="600">
        <v>12.2</v>
      </c>
      <c r="DX28" s="621"/>
      <c r="DY28" s="621"/>
      <c r="DZ28" s="621"/>
      <c r="EA28" s="621"/>
      <c r="EB28" s="621"/>
      <c r="EC28" s="622"/>
    </row>
    <row r="29" spans="2:133" ht="11.25" customHeight="1" x14ac:dyDescent="0.15">
      <c r="B29" s="592" t="s">
        <v>285</v>
      </c>
      <c r="C29" s="593"/>
      <c r="D29" s="593"/>
      <c r="E29" s="593"/>
      <c r="F29" s="593"/>
      <c r="G29" s="593"/>
      <c r="H29" s="593"/>
      <c r="I29" s="593"/>
      <c r="J29" s="593"/>
      <c r="K29" s="593"/>
      <c r="L29" s="593"/>
      <c r="M29" s="593"/>
      <c r="N29" s="593"/>
      <c r="O29" s="593"/>
      <c r="P29" s="593"/>
      <c r="Q29" s="594"/>
      <c r="R29" s="595">
        <v>13541</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586431</v>
      </c>
      <c r="CS29" s="627"/>
      <c r="CT29" s="627"/>
      <c r="CU29" s="627"/>
      <c r="CV29" s="627"/>
      <c r="CW29" s="627"/>
      <c r="CX29" s="627"/>
      <c r="CY29" s="628"/>
      <c r="CZ29" s="629">
        <v>6.3</v>
      </c>
      <c r="DA29" s="630"/>
      <c r="DB29" s="630"/>
      <c r="DC29" s="631"/>
      <c r="DD29" s="604">
        <v>576875</v>
      </c>
      <c r="DE29" s="627"/>
      <c r="DF29" s="627"/>
      <c r="DG29" s="627"/>
      <c r="DH29" s="627"/>
      <c r="DI29" s="627"/>
      <c r="DJ29" s="627"/>
      <c r="DK29" s="628"/>
      <c r="DL29" s="604">
        <v>574673</v>
      </c>
      <c r="DM29" s="627"/>
      <c r="DN29" s="627"/>
      <c r="DO29" s="627"/>
      <c r="DP29" s="627"/>
      <c r="DQ29" s="627"/>
      <c r="DR29" s="627"/>
      <c r="DS29" s="627"/>
      <c r="DT29" s="627"/>
      <c r="DU29" s="627"/>
      <c r="DV29" s="628"/>
      <c r="DW29" s="600">
        <v>12.2</v>
      </c>
      <c r="DX29" s="621"/>
      <c r="DY29" s="621"/>
      <c r="DZ29" s="621"/>
      <c r="EA29" s="621"/>
      <c r="EB29" s="621"/>
      <c r="EC29" s="622"/>
    </row>
    <row r="30" spans="2:133" ht="11.25" customHeight="1" x14ac:dyDescent="0.15">
      <c r="B30" s="592" t="s">
        <v>289</v>
      </c>
      <c r="C30" s="593"/>
      <c r="D30" s="593"/>
      <c r="E30" s="593"/>
      <c r="F30" s="593"/>
      <c r="G30" s="593"/>
      <c r="H30" s="593"/>
      <c r="I30" s="593"/>
      <c r="J30" s="593"/>
      <c r="K30" s="593"/>
      <c r="L30" s="593"/>
      <c r="M30" s="593"/>
      <c r="N30" s="593"/>
      <c r="O30" s="593"/>
      <c r="P30" s="593"/>
      <c r="Q30" s="594"/>
      <c r="R30" s="595">
        <v>1344661</v>
      </c>
      <c r="S30" s="596"/>
      <c r="T30" s="596"/>
      <c r="U30" s="596"/>
      <c r="V30" s="596"/>
      <c r="W30" s="596"/>
      <c r="X30" s="596"/>
      <c r="Y30" s="597"/>
      <c r="Z30" s="598">
        <v>13.9</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99.1</v>
      </c>
      <c r="BH30" s="654"/>
      <c r="BI30" s="654"/>
      <c r="BJ30" s="654"/>
      <c r="BK30" s="654"/>
      <c r="BL30" s="654"/>
      <c r="BM30" s="590">
        <v>96.6</v>
      </c>
      <c r="BN30" s="654"/>
      <c r="BO30" s="654"/>
      <c r="BP30" s="654"/>
      <c r="BQ30" s="655"/>
      <c r="BR30" s="653">
        <v>99.2</v>
      </c>
      <c r="BS30" s="654"/>
      <c r="BT30" s="654"/>
      <c r="BU30" s="654"/>
      <c r="BV30" s="654"/>
      <c r="BW30" s="654"/>
      <c r="BX30" s="590">
        <v>96.9</v>
      </c>
      <c r="BY30" s="654"/>
      <c r="BZ30" s="654"/>
      <c r="CA30" s="654"/>
      <c r="CB30" s="655"/>
      <c r="CD30" s="658"/>
      <c r="CE30" s="659"/>
      <c r="CF30" s="609" t="s">
        <v>292</v>
      </c>
      <c r="CG30" s="610"/>
      <c r="CH30" s="610"/>
      <c r="CI30" s="610"/>
      <c r="CJ30" s="610"/>
      <c r="CK30" s="610"/>
      <c r="CL30" s="610"/>
      <c r="CM30" s="610"/>
      <c r="CN30" s="610"/>
      <c r="CO30" s="610"/>
      <c r="CP30" s="610"/>
      <c r="CQ30" s="611"/>
      <c r="CR30" s="595">
        <v>550367</v>
      </c>
      <c r="CS30" s="596"/>
      <c r="CT30" s="596"/>
      <c r="CU30" s="596"/>
      <c r="CV30" s="596"/>
      <c r="CW30" s="596"/>
      <c r="CX30" s="596"/>
      <c r="CY30" s="597"/>
      <c r="CZ30" s="629">
        <v>5.9</v>
      </c>
      <c r="DA30" s="630"/>
      <c r="DB30" s="630"/>
      <c r="DC30" s="631"/>
      <c r="DD30" s="604">
        <v>542297</v>
      </c>
      <c r="DE30" s="596"/>
      <c r="DF30" s="596"/>
      <c r="DG30" s="596"/>
      <c r="DH30" s="596"/>
      <c r="DI30" s="596"/>
      <c r="DJ30" s="596"/>
      <c r="DK30" s="597"/>
      <c r="DL30" s="604">
        <v>540097</v>
      </c>
      <c r="DM30" s="596"/>
      <c r="DN30" s="596"/>
      <c r="DO30" s="596"/>
      <c r="DP30" s="596"/>
      <c r="DQ30" s="596"/>
      <c r="DR30" s="596"/>
      <c r="DS30" s="596"/>
      <c r="DT30" s="596"/>
      <c r="DU30" s="596"/>
      <c r="DV30" s="597"/>
      <c r="DW30" s="600">
        <v>11.5</v>
      </c>
      <c r="DX30" s="621"/>
      <c r="DY30" s="621"/>
      <c r="DZ30" s="621"/>
      <c r="EA30" s="621"/>
      <c r="EB30" s="621"/>
      <c r="EC30" s="622"/>
    </row>
    <row r="31" spans="2:133" ht="11.25" customHeight="1" x14ac:dyDescent="0.15">
      <c r="B31" s="592" t="s">
        <v>293</v>
      </c>
      <c r="C31" s="593"/>
      <c r="D31" s="593"/>
      <c r="E31" s="593"/>
      <c r="F31" s="593"/>
      <c r="G31" s="593"/>
      <c r="H31" s="593"/>
      <c r="I31" s="593"/>
      <c r="J31" s="593"/>
      <c r="K31" s="593"/>
      <c r="L31" s="593"/>
      <c r="M31" s="593"/>
      <c r="N31" s="593"/>
      <c r="O31" s="593"/>
      <c r="P31" s="593"/>
      <c r="Q31" s="594"/>
      <c r="R31" s="595">
        <v>288935</v>
      </c>
      <c r="S31" s="596"/>
      <c r="T31" s="596"/>
      <c r="U31" s="596"/>
      <c r="V31" s="596"/>
      <c r="W31" s="596"/>
      <c r="X31" s="596"/>
      <c r="Y31" s="597"/>
      <c r="Z31" s="598">
        <v>3</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99.3</v>
      </c>
      <c r="BH31" s="627"/>
      <c r="BI31" s="627"/>
      <c r="BJ31" s="627"/>
      <c r="BK31" s="627"/>
      <c r="BL31" s="627"/>
      <c r="BM31" s="601">
        <v>98</v>
      </c>
      <c r="BN31" s="651"/>
      <c r="BO31" s="651"/>
      <c r="BP31" s="651"/>
      <c r="BQ31" s="652"/>
      <c r="BR31" s="650">
        <v>99.5</v>
      </c>
      <c r="BS31" s="627"/>
      <c r="BT31" s="627"/>
      <c r="BU31" s="627"/>
      <c r="BV31" s="627"/>
      <c r="BW31" s="627"/>
      <c r="BX31" s="601">
        <v>98.4</v>
      </c>
      <c r="BY31" s="651"/>
      <c r="BZ31" s="651"/>
      <c r="CA31" s="651"/>
      <c r="CB31" s="652"/>
      <c r="CD31" s="658"/>
      <c r="CE31" s="659"/>
      <c r="CF31" s="609" t="s">
        <v>296</v>
      </c>
      <c r="CG31" s="610"/>
      <c r="CH31" s="610"/>
      <c r="CI31" s="610"/>
      <c r="CJ31" s="610"/>
      <c r="CK31" s="610"/>
      <c r="CL31" s="610"/>
      <c r="CM31" s="610"/>
      <c r="CN31" s="610"/>
      <c r="CO31" s="610"/>
      <c r="CP31" s="610"/>
      <c r="CQ31" s="611"/>
      <c r="CR31" s="595">
        <v>36064</v>
      </c>
      <c r="CS31" s="627"/>
      <c r="CT31" s="627"/>
      <c r="CU31" s="627"/>
      <c r="CV31" s="627"/>
      <c r="CW31" s="627"/>
      <c r="CX31" s="627"/>
      <c r="CY31" s="628"/>
      <c r="CZ31" s="629">
        <v>0.4</v>
      </c>
      <c r="DA31" s="630"/>
      <c r="DB31" s="630"/>
      <c r="DC31" s="631"/>
      <c r="DD31" s="604">
        <v>34578</v>
      </c>
      <c r="DE31" s="627"/>
      <c r="DF31" s="627"/>
      <c r="DG31" s="627"/>
      <c r="DH31" s="627"/>
      <c r="DI31" s="627"/>
      <c r="DJ31" s="627"/>
      <c r="DK31" s="628"/>
      <c r="DL31" s="604">
        <v>34576</v>
      </c>
      <c r="DM31" s="627"/>
      <c r="DN31" s="627"/>
      <c r="DO31" s="627"/>
      <c r="DP31" s="627"/>
      <c r="DQ31" s="627"/>
      <c r="DR31" s="627"/>
      <c r="DS31" s="627"/>
      <c r="DT31" s="627"/>
      <c r="DU31" s="627"/>
      <c r="DV31" s="628"/>
      <c r="DW31" s="600">
        <v>0.7</v>
      </c>
      <c r="DX31" s="621"/>
      <c r="DY31" s="621"/>
      <c r="DZ31" s="621"/>
      <c r="EA31" s="621"/>
      <c r="EB31" s="621"/>
      <c r="EC31" s="622"/>
    </row>
    <row r="32" spans="2:133" ht="11.25" customHeight="1" x14ac:dyDescent="0.15">
      <c r="B32" s="592" t="s">
        <v>297</v>
      </c>
      <c r="C32" s="593"/>
      <c r="D32" s="593"/>
      <c r="E32" s="593"/>
      <c r="F32" s="593"/>
      <c r="G32" s="593"/>
      <c r="H32" s="593"/>
      <c r="I32" s="593"/>
      <c r="J32" s="593"/>
      <c r="K32" s="593"/>
      <c r="L32" s="593"/>
      <c r="M32" s="593"/>
      <c r="N32" s="593"/>
      <c r="O32" s="593"/>
      <c r="P32" s="593"/>
      <c r="Q32" s="594"/>
      <c r="R32" s="595">
        <v>112569</v>
      </c>
      <c r="S32" s="596"/>
      <c r="T32" s="596"/>
      <c r="U32" s="596"/>
      <c r="V32" s="596"/>
      <c r="W32" s="596"/>
      <c r="X32" s="596"/>
      <c r="Y32" s="597"/>
      <c r="Z32" s="598">
        <v>1.2</v>
      </c>
      <c r="AA32" s="598"/>
      <c r="AB32" s="598"/>
      <c r="AC32" s="598"/>
      <c r="AD32" s="599">
        <v>12165</v>
      </c>
      <c r="AE32" s="599"/>
      <c r="AF32" s="599"/>
      <c r="AG32" s="599"/>
      <c r="AH32" s="599"/>
      <c r="AI32" s="599"/>
      <c r="AJ32" s="599"/>
      <c r="AK32" s="599"/>
      <c r="AL32" s="600">
        <v>0.3</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98.9</v>
      </c>
      <c r="BH32" s="663"/>
      <c r="BI32" s="663"/>
      <c r="BJ32" s="663"/>
      <c r="BK32" s="663"/>
      <c r="BL32" s="663"/>
      <c r="BM32" s="664">
        <v>95</v>
      </c>
      <c r="BN32" s="663"/>
      <c r="BO32" s="663"/>
      <c r="BP32" s="663"/>
      <c r="BQ32" s="665"/>
      <c r="BR32" s="662">
        <v>98.8</v>
      </c>
      <c r="BS32" s="663"/>
      <c r="BT32" s="663"/>
      <c r="BU32" s="663"/>
      <c r="BV32" s="663"/>
      <c r="BW32" s="663"/>
      <c r="BX32" s="664">
        <v>94.7</v>
      </c>
      <c r="BY32" s="663"/>
      <c r="BZ32" s="663"/>
      <c r="CA32" s="663"/>
      <c r="CB32" s="665"/>
      <c r="CD32" s="660"/>
      <c r="CE32" s="661"/>
      <c r="CF32" s="609" t="s">
        <v>299</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1"/>
      <c r="DY32" s="621"/>
      <c r="DZ32" s="621"/>
      <c r="EA32" s="621"/>
      <c r="EB32" s="621"/>
      <c r="EC32" s="622"/>
    </row>
    <row r="33" spans="2:133" ht="11.25" customHeight="1" x14ac:dyDescent="0.15">
      <c r="B33" s="592" t="s">
        <v>300</v>
      </c>
      <c r="C33" s="593"/>
      <c r="D33" s="593"/>
      <c r="E33" s="593"/>
      <c r="F33" s="593"/>
      <c r="G33" s="593"/>
      <c r="H33" s="593"/>
      <c r="I33" s="593"/>
      <c r="J33" s="593"/>
      <c r="K33" s="593"/>
      <c r="L33" s="593"/>
      <c r="M33" s="593"/>
      <c r="N33" s="593"/>
      <c r="O33" s="593"/>
      <c r="P33" s="593"/>
      <c r="Q33" s="594"/>
      <c r="R33" s="595">
        <v>1063648</v>
      </c>
      <c r="S33" s="596"/>
      <c r="T33" s="596"/>
      <c r="U33" s="596"/>
      <c r="V33" s="596"/>
      <c r="W33" s="596"/>
      <c r="X33" s="596"/>
      <c r="Y33" s="597"/>
      <c r="Z33" s="598">
        <v>11</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5796259</v>
      </c>
      <c r="CS33" s="627"/>
      <c r="CT33" s="627"/>
      <c r="CU33" s="627"/>
      <c r="CV33" s="627"/>
      <c r="CW33" s="627"/>
      <c r="CX33" s="627"/>
      <c r="CY33" s="628"/>
      <c r="CZ33" s="629">
        <v>62.7</v>
      </c>
      <c r="DA33" s="630"/>
      <c r="DB33" s="630"/>
      <c r="DC33" s="631"/>
      <c r="DD33" s="604">
        <v>4276766</v>
      </c>
      <c r="DE33" s="627"/>
      <c r="DF33" s="627"/>
      <c r="DG33" s="627"/>
      <c r="DH33" s="627"/>
      <c r="DI33" s="627"/>
      <c r="DJ33" s="627"/>
      <c r="DK33" s="628"/>
      <c r="DL33" s="604">
        <v>2518599</v>
      </c>
      <c r="DM33" s="627"/>
      <c r="DN33" s="627"/>
      <c r="DO33" s="627"/>
      <c r="DP33" s="627"/>
      <c r="DQ33" s="627"/>
      <c r="DR33" s="627"/>
      <c r="DS33" s="627"/>
      <c r="DT33" s="627"/>
      <c r="DU33" s="627"/>
      <c r="DV33" s="628"/>
      <c r="DW33" s="600">
        <v>53.4</v>
      </c>
      <c r="DX33" s="621"/>
      <c r="DY33" s="621"/>
      <c r="DZ33" s="621"/>
      <c r="EA33" s="621"/>
      <c r="EB33" s="621"/>
      <c r="EC33" s="622"/>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1200695</v>
      </c>
      <c r="CS34" s="596"/>
      <c r="CT34" s="596"/>
      <c r="CU34" s="596"/>
      <c r="CV34" s="596"/>
      <c r="CW34" s="596"/>
      <c r="CX34" s="596"/>
      <c r="CY34" s="597"/>
      <c r="CZ34" s="629">
        <v>13</v>
      </c>
      <c r="DA34" s="630"/>
      <c r="DB34" s="630"/>
      <c r="DC34" s="631"/>
      <c r="DD34" s="604">
        <v>836363</v>
      </c>
      <c r="DE34" s="596"/>
      <c r="DF34" s="596"/>
      <c r="DG34" s="596"/>
      <c r="DH34" s="596"/>
      <c r="DI34" s="596"/>
      <c r="DJ34" s="596"/>
      <c r="DK34" s="597"/>
      <c r="DL34" s="604">
        <v>686500</v>
      </c>
      <c r="DM34" s="596"/>
      <c r="DN34" s="596"/>
      <c r="DO34" s="596"/>
      <c r="DP34" s="596"/>
      <c r="DQ34" s="596"/>
      <c r="DR34" s="596"/>
      <c r="DS34" s="596"/>
      <c r="DT34" s="596"/>
      <c r="DU34" s="596"/>
      <c r="DV34" s="597"/>
      <c r="DW34" s="600">
        <v>14.6</v>
      </c>
      <c r="DX34" s="621"/>
      <c r="DY34" s="621"/>
      <c r="DZ34" s="621"/>
      <c r="EA34" s="621"/>
      <c r="EB34" s="621"/>
      <c r="EC34" s="622"/>
    </row>
    <row r="35" spans="2:133" ht="11.25" customHeight="1" x14ac:dyDescent="0.15">
      <c r="B35" s="592" t="s">
        <v>306</v>
      </c>
      <c r="C35" s="593"/>
      <c r="D35" s="593"/>
      <c r="E35" s="593"/>
      <c r="F35" s="593"/>
      <c r="G35" s="593"/>
      <c r="H35" s="593"/>
      <c r="I35" s="593"/>
      <c r="J35" s="593"/>
      <c r="K35" s="593"/>
      <c r="L35" s="593"/>
      <c r="M35" s="593"/>
      <c r="N35" s="593"/>
      <c r="O35" s="593"/>
      <c r="P35" s="593"/>
      <c r="Q35" s="594"/>
      <c r="R35" s="595">
        <v>235448</v>
      </c>
      <c r="S35" s="596"/>
      <c r="T35" s="596"/>
      <c r="U35" s="596"/>
      <c r="V35" s="596"/>
      <c r="W35" s="596"/>
      <c r="X35" s="596"/>
      <c r="Y35" s="597"/>
      <c r="Z35" s="598">
        <v>2.4</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1486548</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185856</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86304</v>
      </c>
      <c r="CS35" s="627"/>
      <c r="CT35" s="627"/>
      <c r="CU35" s="627"/>
      <c r="CV35" s="627"/>
      <c r="CW35" s="627"/>
      <c r="CX35" s="627"/>
      <c r="CY35" s="628"/>
      <c r="CZ35" s="629">
        <v>0.9</v>
      </c>
      <c r="DA35" s="630"/>
      <c r="DB35" s="630"/>
      <c r="DC35" s="631"/>
      <c r="DD35" s="604">
        <v>64990</v>
      </c>
      <c r="DE35" s="627"/>
      <c r="DF35" s="627"/>
      <c r="DG35" s="627"/>
      <c r="DH35" s="627"/>
      <c r="DI35" s="627"/>
      <c r="DJ35" s="627"/>
      <c r="DK35" s="628"/>
      <c r="DL35" s="604">
        <v>63689</v>
      </c>
      <c r="DM35" s="627"/>
      <c r="DN35" s="627"/>
      <c r="DO35" s="627"/>
      <c r="DP35" s="627"/>
      <c r="DQ35" s="627"/>
      <c r="DR35" s="627"/>
      <c r="DS35" s="627"/>
      <c r="DT35" s="627"/>
      <c r="DU35" s="627"/>
      <c r="DV35" s="628"/>
      <c r="DW35" s="600">
        <v>1.4</v>
      </c>
      <c r="DX35" s="621"/>
      <c r="DY35" s="621"/>
      <c r="DZ35" s="621"/>
      <c r="EA35" s="621"/>
      <c r="EB35" s="621"/>
      <c r="EC35" s="622"/>
    </row>
    <row r="36" spans="2:133" ht="11.25" customHeight="1" x14ac:dyDescent="0.15">
      <c r="B36" s="638" t="s">
        <v>310</v>
      </c>
      <c r="C36" s="639"/>
      <c r="D36" s="639"/>
      <c r="E36" s="639"/>
      <c r="F36" s="639"/>
      <c r="G36" s="639"/>
      <c r="H36" s="639"/>
      <c r="I36" s="639"/>
      <c r="J36" s="639"/>
      <c r="K36" s="639"/>
      <c r="L36" s="639"/>
      <c r="M36" s="639"/>
      <c r="N36" s="639"/>
      <c r="O36" s="639"/>
      <c r="P36" s="639"/>
      <c r="Q36" s="640"/>
      <c r="R36" s="667">
        <v>9684302</v>
      </c>
      <c r="S36" s="668"/>
      <c r="T36" s="668"/>
      <c r="U36" s="668"/>
      <c r="V36" s="668"/>
      <c r="W36" s="668"/>
      <c r="X36" s="668"/>
      <c r="Y36" s="669"/>
      <c r="Z36" s="670">
        <v>100</v>
      </c>
      <c r="AA36" s="670"/>
      <c r="AB36" s="670"/>
      <c r="AC36" s="670"/>
      <c r="AD36" s="671">
        <v>4479500</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489299</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158856</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1417715</v>
      </c>
      <c r="CS36" s="596"/>
      <c r="CT36" s="596"/>
      <c r="CU36" s="596"/>
      <c r="CV36" s="596"/>
      <c r="CW36" s="596"/>
      <c r="CX36" s="596"/>
      <c r="CY36" s="597"/>
      <c r="CZ36" s="629">
        <v>15.3</v>
      </c>
      <c r="DA36" s="630"/>
      <c r="DB36" s="630"/>
      <c r="DC36" s="631"/>
      <c r="DD36" s="604">
        <v>1021882</v>
      </c>
      <c r="DE36" s="596"/>
      <c r="DF36" s="596"/>
      <c r="DG36" s="596"/>
      <c r="DH36" s="596"/>
      <c r="DI36" s="596"/>
      <c r="DJ36" s="596"/>
      <c r="DK36" s="597"/>
      <c r="DL36" s="604">
        <v>714400</v>
      </c>
      <c r="DM36" s="596"/>
      <c r="DN36" s="596"/>
      <c r="DO36" s="596"/>
      <c r="DP36" s="596"/>
      <c r="DQ36" s="596"/>
      <c r="DR36" s="596"/>
      <c r="DS36" s="596"/>
      <c r="DT36" s="596"/>
      <c r="DU36" s="596"/>
      <c r="DV36" s="597"/>
      <c r="DW36" s="600">
        <v>15.2</v>
      </c>
      <c r="DX36" s="621"/>
      <c r="DY36" s="621"/>
      <c r="DZ36" s="621"/>
      <c r="EA36" s="621"/>
      <c r="EB36" s="621"/>
      <c r="EC36" s="622"/>
    </row>
    <row r="37" spans="2:133" ht="11.25" customHeight="1" x14ac:dyDescent="0.15">
      <c r="AQ37" s="674" t="s">
        <v>314</v>
      </c>
      <c r="AR37" s="675"/>
      <c r="AS37" s="675"/>
      <c r="AT37" s="675"/>
      <c r="AU37" s="675"/>
      <c r="AV37" s="675"/>
      <c r="AW37" s="675"/>
      <c r="AX37" s="675"/>
      <c r="AY37" s="676"/>
      <c r="AZ37" s="595">
        <v>231100</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2042</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770508</v>
      </c>
      <c r="CS37" s="627"/>
      <c r="CT37" s="627"/>
      <c r="CU37" s="627"/>
      <c r="CV37" s="627"/>
      <c r="CW37" s="627"/>
      <c r="CX37" s="627"/>
      <c r="CY37" s="628"/>
      <c r="CZ37" s="629">
        <v>8.3000000000000007</v>
      </c>
      <c r="DA37" s="630"/>
      <c r="DB37" s="630"/>
      <c r="DC37" s="631"/>
      <c r="DD37" s="604">
        <v>500585</v>
      </c>
      <c r="DE37" s="627"/>
      <c r="DF37" s="627"/>
      <c r="DG37" s="627"/>
      <c r="DH37" s="627"/>
      <c r="DI37" s="627"/>
      <c r="DJ37" s="627"/>
      <c r="DK37" s="628"/>
      <c r="DL37" s="604">
        <v>307350</v>
      </c>
      <c r="DM37" s="627"/>
      <c r="DN37" s="627"/>
      <c r="DO37" s="627"/>
      <c r="DP37" s="627"/>
      <c r="DQ37" s="627"/>
      <c r="DR37" s="627"/>
      <c r="DS37" s="627"/>
      <c r="DT37" s="627"/>
      <c r="DU37" s="627"/>
      <c r="DV37" s="628"/>
      <c r="DW37" s="600">
        <v>6.5</v>
      </c>
      <c r="DX37" s="621"/>
      <c r="DY37" s="621"/>
      <c r="DZ37" s="621"/>
      <c r="EA37" s="621"/>
      <c r="EB37" s="621"/>
      <c r="EC37" s="622"/>
    </row>
    <row r="38" spans="2:133" ht="11.25" customHeight="1" x14ac:dyDescent="0.15">
      <c r="AQ38" s="674" t="s">
        <v>317</v>
      </c>
      <c r="AR38" s="675"/>
      <c r="AS38" s="675"/>
      <c r="AT38" s="675"/>
      <c r="AU38" s="675"/>
      <c r="AV38" s="675"/>
      <c r="AW38" s="675"/>
      <c r="AX38" s="675"/>
      <c r="AY38" s="676"/>
      <c r="AZ38" s="595">
        <v>30900</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3360</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1199231</v>
      </c>
      <c r="CS38" s="596"/>
      <c r="CT38" s="596"/>
      <c r="CU38" s="596"/>
      <c r="CV38" s="596"/>
      <c r="CW38" s="596"/>
      <c r="CX38" s="596"/>
      <c r="CY38" s="597"/>
      <c r="CZ38" s="629">
        <v>13</v>
      </c>
      <c r="DA38" s="630"/>
      <c r="DB38" s="630"/>
      <c r="DC38" s="631"/>
      <c r="DD38" s="604">
        <v>1100306</v>
      </c>
      <c r="DE38" s="596"/>
      <c r="DF38" s="596"/>
      <c r="DG38" s="596"/>
      <c r="DH38" s="596"/>
      <c r="DI38" s="596"/>
      <c r="DJ38" s="596"/>
      <c r="DK38" s="597"/>
      <c r="DL38" s="604">
        <v>1054010</v>
      </c>
      <c r="DM38" s="596"/>
      <c r="DN38" s="596"/>
      <c r="DO38" s="596"/>
      <c r="DP38" s="596"/>
      <c r="DQ38" s="596"/>
      <c r="DR38" s="596"/>
      <c r="DS38" s="596"/>
      <c r="DT38" s="596"/>
      <c r="DU38" s="596"/>
      <c r="DV38" s="597"/>
      <c r="DW38" s="600">
        <v>22.4</v>
      </c>
      <c r="DX38" s="621"/>
      <c r="DY38" s="621"/>
      <c r="DZ38" s="621"/>
      <c r="EA38" s="621"/>
      <c r="EB38" s="621"/>
      <c r="EC38" s="622"/>
    </row>
    <row r="39" spans="2:133" ht="11.25" customHeight="1" x14ac:dyDescent="0.15">
      <c r="AQ39" s="674" t="s">
        <v>320</v>
      </c>
      <c r="AR39" s="675"/>
      <c r="AS39" s="675"/>
      <c r="AT39" s="675"/>
      <c r="AU39" s="675"/>
      <c r="AV39" s="675"/>
      <c r="AW39" s="675"/>
      <c r="AX39" s="675"/>
      <c r="AY39" s="676"/>
      <c r="AZ39" s="595">
        <v>25317</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79</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1762692</v>
      </c>
      <c r="CS39" s="627"/>
      <c r="CT39" s="627"/>
      <c r="CU39" s="627"/>
      <c r="CV39" s="627"/>
      <c r="CW39" s="627"/>
      <c r="CX39" s="627"/>
      <c r="CY39" s="628"/>
      <c r="CZ39" s="629">
        <v>19.100000000000001</v>
      </c>
      <c r="DA39" s="630"/>
      <c r="DB39" s="630"/>
      <c r="DC39" s="631"/>
      <c r="DD39" s="604">
        <v>1142634</v>
      </c>
      <c r="DE39" s="627"/>
      <c r="DF39" s="627"/>
      <c r="DG39" s="627"/>
      <c r="DH39" s="627"/>
      <c r="DI39" s="627"/>
      <c r="DJ39" s="627"/>
      <c r="DK39" s="628"/>
      <c r="DL39" s="604" t="s">
        <v>324</v>
      </c>
      <c r="DM39" s="627"/>
      <c r="DN39" s="627"/>
      <c r="DO39" s="627"/>
      <c r="DP39" s="627"/>
      <c r="DQ39" s="627"/>
      <c r="DR39" s="627"/>
      <c r="DS39" s="627"/>
      <c r="DT39" s="627"/>
      <c r="DU39" s="627"/>
      <c r="DV39" s="628"/>
      <c r="DW39" s="600" t="s">
        <v>324</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132351</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130</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129622</v>
      </c>
      <c r="CS40" s="596"/>
      <c r="CT40" s="596"/>
      <c r="CU40" s="596"/>
      <c r="CV40" s="596"/>
      <c r="CW40" s="596"/>
      <c r="CX40" s="596"/>
      <c r="CY40" s="597"/>
      <c r="CZ40" s="629">
        <v>1.4</v>
      </c>
      <c r="DA40" s="630"/>
      <c r="DB40" s="630"/>
      <c r="DC40" s="631"/>
      <c r="DD40" s="604">
        <v>110591</v>
      </c>
      <c r="DE40" s="596"/>
      <c r="DF40" s="596"/>
      <c r="DG40" s="596"/>
      <c r="DH40" s="596"/>
      <c r="DI40" s="596"/>
      <c r="DJ40" s="596"/>
      <c r="DK40" s="597"/>
      <c r="DL40" s="604" t="s">
        <v>324</v>
      </c>
      <c r="DM40" s="596"/>
      <c r="DN40" s="596"/>
      <c r="DO40" s="596"/>
      <c r="DP40" s="596"/>
      <c r="DQ40" s="596"/>
      <c r="DR40" s="596"/>
      <c r="DS40" s="596"/>
      <c r="DT40" s="596"/>
      <c r="DU40" s="596"/>
      <c r="DV40" s="597"/>
      <c r="DW40" s="600" t="s">
        <v>324</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577581</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389</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1161711</v>
      </c>
      <c r="CS42" s="596"/>
      <c r="CT42" s="596"/>
      <c r="CU42" s="596"/>
      <c r="CV42" s="596"/>
      <c r="CW42" s="596"/>
      <c r="CX42" s="596"/>
      <c r="CY42" s="597"/>
      <c r="CZ42" s="629">
        <v>12.6</v>
      </c>
      <c r="DA42" s="678"/>
      <c r="DB42" s="678"/>
      <c r="DC42" s="679"/>
      <c r="DD42" s="604">
        <v>217402</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19518</v>
      </c>
      <c r="CS43" s="627"/>
      <c r="CT43" s="627"/>
      <c r="CU43" s="627"/>
      <c r="CV43" s="627"/>
      <c r="CW43" s="627"/>
      <c r="CX43" s="627"/>
      <c r="CY43" s="628"/>
      <c r="CZ43" s="629">
        <v>0.2</v>
      </c>
      <c r="DA43" s="630"/>
      <c r="DB43" s="630"/>
      <c r="DC43" s="631"/>
      <c r="DD43" s="604">
        <v>9018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1120147</v>
      </c>
      <c r="CS44" s="596"/>
      <c r="CT44" s="596"/>
      <c r="CU44" s="596"/>
      <c r="CV44" s="596"/>
      <c r="CW44" s="596"/>
      <c r="CX44" s="596"/>
      <c r="CY44" s="597"/>
      <c r="CZ44" s="629">
        <v>12.1</v>
      </c>
      <c r="DA44" s="678"/>
      <c r="DB44" s="678"/>
      <c r="DC44" s="679"/>
      <c r="DD44" s="604">
        <v>208271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481762</v>
      </c>
      <c r="CS45" s="627"/>
      <c r="CT45" s="627"/>
      <c r="CU45" s="627"/>
      <c r="CV45" s="627"/>
      <c r="CW45" s="627"/>
      <c r="CX45" s="627"/>
      <c r="CY45" s="628"/>
      <c r="CZ45" s="629">
        <v>5.2</v>
      </c>
      <c r="DA45" s="630"/>
      <c r="DB45" s="630"/>
      <c r="DC45" s="631"/>
      <c r="DD45" s="604">
        <v>6234</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585789</v>
      </c>
      <c r="CS46" s="596"/>
      <c r="CT46" s="596"/>
      <c r="CU46" s="596"/>
      <c r="CV46" s="596"/>
      <c r="CW46" s="596"/>
      <c r="CX46" s="596"/>
      <c r="CY46" s="597"/>
      <c r="CZ46" s="629">
        <v>6.3</v>
      </c>
      <c r="DA46" s="678"/>
      <c r="DB46" s="678"/>
      <c r="DC46" s="679"/>
      <c r="DD46" s="604">
        <v>169718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41564</v>
      </c>
      <c r="CS47" s="627"/>
      <c r="CT47" s="627"/>
      <c r="CU47" s="627"/>
      <c r="CV47" s="627"/>
      <c r="CW47" s="627"/>
      <c r="CX47" s="627"/>
      <c r="CY47" s="628"/>
      <c r="CZ47" s="629">
        <v>0.4</v>
      </c>
      <c r="DA47" s="630"/>
      <c r="DB47" s="630"/>
      <c r="DC47" s="631"/>
      <c r="DD47" s="604">
        <v>9131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9250536</v>
      </c>
      <c r="CS49" s="663"/>
      <c r="CT49" s="663"/>
      <c r="CU49" s="663"/>
      <c r="CV49" s="663"/>
      <c r="CW49" s="663"/>
      <c r="CX49" s="663"/>
      <c r="CY49" s="690"/>
      <c r="CZ49" s="691">
        <v>100</v>
      </c>
      <c r="DA49" s="692"/>
      <c r="DB49" s="692"/>
      <c r="DC49" s="693"/>
      <c r="DD49" s="694">
        <v>6145923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9670</v>
      </c>
      <c r="R7" s="725"/>
      <c r="S7" s="725"/>
      <c r="T7" s="725"/>
      <c r="U7" s="725"/>
      <c r="V7" s="725">
        <v>9243</v>
      </c>
      <c r="W7" s="725"/>
      <c r="X7" s="725"/>
      <c r="Y7" s="725"/>
      <c r="Z7" s="725"/>
      <c r="AA7" s="725">
        <v>427</v>
      </c>
      <c r="AB7" s="725"/>
      <c r="AC7" s="725"/>
      <c r="AD7" s="725"/>
      <c r="AE7" s="726"/>
      <c r="AF7" s="727">
        <v>380</v>
      </c>
      <c r="AG7" s="728"/>
      <c r="AH7" s="728"/>
      <c r="AI7" s="728"/>
      <c r="AJ7" s="729"/>
      <c r="AK7" s="764">
        <v>1350</v>
      </c>
      <c r="AL7" s="765"/>
      <c r="AM7" s="765"/>
      <c r="AN7" s="765"/>
      <c r="AO7" s="765"/>
      <c r="AP7" s="765">
        <v>8801</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542</v>
      </c>
      <c r="BS7" s="768" t="s">
        <v>541</v>
      </c>
      <c r="BT7" s="769"/>
      <c r="BU7" s="769"/>
      <c r="BV7" s="769"/>
      <c r="BW7" s="769"/>
      <c r="BX7" s="769"/>
      <c r="BY7" s="769"/>
      <c r="BZ7" s="769"/>
      <c r="CA7" s="769"/>
      <c r="CB7" s="769"/>
      <c r="CC7" s="769"/>
      <c r="CD7" s="769"/>
      <c r="CE7" s="769"/>
      <c r="CF7" s="769"/>
      <c r="CG7" s="770"/>
      <c r="CH7" s="761">
        <v>7</v>
      </c>
      <c r="CI7" s="762"/>
      <c r="CJ7" s="762"/>
      <c r="CK7" s="762"/>
      <c r="CL7" s="763"/>
      <c r="CM7" s="761">
        <v>390</v>
      </c>
      <c r="CN7" s="762"/>
      <c r="CO7" s="762"/>
      <c r="CP7" s="762"/>
      <c r="CQ7" s="763"/>
      <c r="CR7" s="761">
        <v>10</v>
      </c>
      <c r="CS7" s="762"/>
      <c r="CT7" s="762"/>
      <c r="CU7" s="762"/>
      <c r="CV7" s="763"/>
      <c r="CW7" s="761" t="s">
        <v>543</v>
      </c>
      <c r="CX7" s="762"/>
      <c r="CY7" s="762"/>
      <c r="CZ7" s="762"/>
      <c r="DA7" s="763"/>
      <c r="DB7" s="761" t="s">
        <v>483</v>
      </c>
      <c r="DC7" s="762"/>
      <c r="DD7" s="762"/>
      <c r="DE7" s="762"/>
      <c r="DF7" s="763"/>
      <c r="DG7" s="761" t="s">
        <v>483</v>
      </c>
      <c r="DH7" s="762"/>
      <c r="DI7" s="762"/>
      <c r="DJ7" s="762"/>
      <c r="DK7" s="763"/>
      <c r="DL7" s="761" t="s">
        <v>483</v>
      </c>
      <c r="DM7" s="762"/>
      <c r="DN7" s="762"/>
      <c r="DO7" s="762"/>
      <c r="DP7" s="763"/>
      <c r="DQ7" s="761" t="s">
        <v>483</v>
      </c>
      <c r="DR7" s="762"/>
      <c r="DS7" s="762"/>
      <c r="DT7" s="762"/>
      <c r="DU7" s="763"/>
      <c r="DV7" s="742"/>
      <c r="DW7" s="743"/>
      <c r="DX7" s="743"/>
      <c r="DY7" s="743"/>
      <c r="DZ7" s="744"/>
      <c r="EA7" s="207"/>
    </row>
    <row r="8" spans="1:131" s="208" customFormat="1" ht="26.25" customHeight="1" x14ac:dyDescent="0.15">
      <c r="A8" s="214">
        <v>2</v>
      </c>
      <c r="B8" s="745" t="s">
        <v>366</v>
      </c>
      <c r="C8" s="746"/>
      <c r="D8" s="746"/>
      <c r="E8" s="746"/>
      <c r="F8" s="746"/>
      <c r="G8" s="746"/>
      <c r="H8" s="746"/>
      <c r="I8" s="746"/>
      <c r="J8" s="746"/>
      <c r="K8" s="746"/>
      <c r="L8" s="746"/>
      <c r="M8" s="746"/>
      <c r="N8" s="746"/>
      <c r="O8" s="746"/>
      <c r="P8" s="747"/>
      <c r="Q8" s="748">
        <v>14</v>
      </c>
      <c r="R8" s="749"/>
      <c r="S8" s="749"/>
      <c r="T8" s="749"/>
      <c r="U8" s="749"/>
      <c r="V8" s="749">
        <v>8</v>
      </c>
      <c r="W8" s="749"/>
      <c r="X8" s="749"/>
      <c r="Y8" s="749"/>
      <c r="Z8" s="749"/>
      <c r="AA8" s="749">
        <v>6</v>
      </c>
      <c r="AB8" s="749"/>
      <c r="AC8" s="749"/>
      <c r="AD8" s="749"/>
      <c r="AE8" s="750"/>
      <c r="AF8" s="751">
        <v>6</v>
      </c>
      <c r="AG8" s="752"/>
      <c r="AH8" s="752"/>
      <c r="AI8" s="752"/>
      <c r="AJ8" s="753"/>
      <c r="AK8" s="754" t="s">
        <v>544</v>
      </c>
      <c r="AL8" s="755"/>
      <c r="AM8" s="755"/>
      <c r="AN8" s="755"/>
      <c r="AO8" s="755"/>
      <c r="AP8" s="755">
        <v>2</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368</v>
      </c>
      <c r="B23" s="780" t="s">
        <v>369</v>
      </c>
      <c r="C23" s="781"/>
      <c r="D23" s="781"/>
      <c r="E23" s="781"/>
      <c r="F23" s="781"/>
      <c r="G23" s="781"/>
      <c r="H23" s="781"/>
      <c r="I23" s="781"/>
      <c r="J23" s="781"/>
      <c r="K23" s="781"/>
      <c r="L23" s="781"/>
      <c r="M23" s="781"/>
      <c r="N23" s="781"/>
      <c r="O23" s="781"/>
      <c r="P23" s="782"/>
      <c r="Q23" s="783">
        <v>9670</v>
      </c>
      <c r="R23" s="784"/>
      <c r="S23" s="784"/>
      <c r="T23" s="784"/>
      <c r="U23" s="784"/>
      <c r="V23" s="784">
        <v>9243</v>
      </c>
      <c r="W23" s="784"/>
      <c r="X23" s="784"/>
      <c r="Y23" s="784"/>
      <c r="Z23" s="784"/>
      <c r="AA23" s="784">
        <v>427</v>
      </c>
      <c r="AB23" s="784"/>
      <c r="AC23" s="784"/>
      <c r="AD23" s="784"/>
      <c r="AE23" s="785"/>
      <c r="AF23" s="786">
        <v>387</v>
      </c>
      <c r="AG23" s="784"/>
      <c r="AH23" s="784"/>
      <c r="AI23" s="784"/>
      <c r="AJ23" s="787"/>
      <c r="AK23" s="788"/>
      <c r="AL23" s="789"/>
      <c r="AM23" s="789"/>
      <c r="AN23" s="789"/>
      <c r="AO23" s="789"/>
      <c r="AP23" s="784">
        <v>8803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380</v>
      </c>
      <c r="C28" s="722"/>
      <c r="D28" s="722"/>
      <c r="E28" s="722"/>
      <c r="F28" s="722"/>
      <c r="G28" s="722"/>
      <c r="H28" s="722"/>
      <c r="I28" s="722"/>
      <c r="J28" s="722"/>
      <c r="K28" s="722"/>
      <c r="L28" s="722"/>
      <c r="M28" s="722"/>
      <c r="N28" s="722"/>
      <c r="O28" s="722"/>
      <c r="P28" s="723"/>
      <c r="Q28" s="812">
        <v>2212</v>
      </c>
      <c r="R28" s="813"/>
      <c r="S28" s="813"/>
      <c r="T28" s="813"/>
      <c r="U28" s="813"/>
      <c r="V28" s="813">
        <v>2026</v>
      </c>
      <c r="W28" s="813"/>
      <c r="X28" s="813"/>
      <c r="Y28" s="813"/>
      <c r="Z28" s="813"/>
      <c r="AA28" s="813">
        <v>186</v>
      </c>
      <c r="AB28" s="813"/>
      <c r="AC28" s="813"/>
      <c r="AD28" s="813"/>
      <c r="AE28" s="814"/>
      <c r="AF28" s="815">
        <v>186</v>
      </c>
      <c r="AG28" s="813"/>
      <c r="AH28" s="813"/>
      <c r="AI28" s="813"/>
      <c r="AJ28" s="816"/>
      <c r="AK28" s="817">
        <v>187</v>
      </c>
      <c r="AL28" s="808"/>
      <c r="AM28" s="808"/>
      <c r="AN28" s="808"/>
      <c r="AO28" s="808"/>
      <c r="AP28" s="808" t="s">
        <v>548</v>
      </c>
      <c r="AQ28" s="808"/>
      <c r="AR28" s="808"/>
      <c r="AS28" s="808"/>
      <c r="AT28" s="808"/>
      <c r="AU28" s="808" t="s">
        <v>548</v>
      </c>
      <c r="AV28" s="808"/>
      <c r="AW28" s="808"/>
      <c r="AX28" s="808"/>
      <c r="AY28" s="808"/>
      <c r="AZ28" s="809" t="s">
        <v>546</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381</v>
      </c>
      <c r="C29" s="746"/>
      <c r="D29" s="746"/>
      <c r="E29" s="746"/>
      <c r="F29" s="746"/>
      <c r="G29" s="746"/>
      <c r="H29" s="746"/>
      <c r="I29" s="746"/>
      <c r="J29" s="746"/>
      <c r="K29" s="746"/>
      <c r="L29" s="746"/>
      <c r="M29" s="746"/>
      <c r="N29" s="746"/>
      <c r="O29" s="746"/>
      <c r="P29" s="747"/>
      <c r="Q29" s="748">
        <v>1945</v>
      </c>
      <c r="R29" s="749"/>
      <c r="S29" s="749"/>
      <c r="T29" s="749"/>
      <c r="U29" s="749"/>
      <c r="V29" s="749">
        <v>1814</v>
      </c>
      <c r="W29" s="749"/>
      <c r="X29" s="749"/>
      <c r="Y29" s="749"/>
      <c r="Z29" s="749"/>
      <c r="AA29" s="749">
        <v>130</v>
      </c>
      <c r="AB29" s="749"/>
      <c r="AC29" s="749"/>
      <c r="AD29" s="749"/>
      <c r="AE29" s="750"/>
      <c r="AF29" s="751">
        <v>130</v>
      </c>
      <c r="AG29" s="752"/>
      <c r="AH29" s="752"/>
      <c r="AI29" s="752"/>
      <c r="AJ29" s="753"/>
      <c r="AK29" s="820">
        <v>269</v>
      </c>
      <c r="AL29" s="821"/>
      <c r="AM29" s="821"/>
      <c r="AN29" s="821"/>
      <c r="AO29" s="821"/>
      <c r="AP29" s="821" t="s">
        <v>548</v>
      </c>
      <c r="AQ29" s="821"/>
      <c r="AR29" s="821"/>
      <c r="AS29" s="821"/>
      <c r="AT29" s="821"/>
      <c r="AU29" s="821" t="s">
        <v>549</v>
      </c>
      <c r="AV29" s="821"/>
      <c r="AW29" s="821"/>
      <c r="AX29" s="821"/>
      <c r="AY29" s="821"/>
      <c r="AZ29" s="822" t="s">
        <v>547</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382</v>
      </c>
      <c r="C30" s="746"/>
      <c r="D30" s="746"/>
      <c r="E30" s="746"/>
      <c r="F30" s="746"/>
      <c r="G30" s="746"/>
      <c r="H30" s="746"/>
      <c r="I30" s="746"/>
      <c r="J30" s="746"/>
      <c r="K30" s="746"/>
      <c r="L30" s="746"/>
      <c r="M30" s="746"/>
      <c r="N30" s="746"/>
      <c r="O30" s="746"/>
      <c r="P30" s="747"/>
      <c r="Q30" s="748">
        <v>21</v>
      </c>
      <c r="R30" s="749"/>
      <c r="S30" s="749"/>
      <c r="T30" s="749"/>
      <c r="U30" s="749"/>
      <c r="V30" s="749">
        <v>13</v>
      </c>
      <c r="W30" s="749"/>
      <c r="X30" s="749"/>
      <c r="Y30" s="749"/>
      <c r="Z30" s="749"/>
      <c r="AA30" s="749">
        <v>8</v>
      </c>
      <c r="AB30" s="749"/>
      <c r="AC30" s="749"/>
      <c r="AD30" s="749"/>
      <c r="AE30" s="750"/>
      <c r="AF30" s="751">
        <v>8</v>
      </c>
      <c r="AG30" s="752"/>
      <c r="AH30" s="752"/>
      <c r="AI30" s="752"/>
      <c r="AJ30" s="753"/>
      <c r="AK30" s="820">
        <v>4</v>
      </c>
      <c r="AL30" s="821"/>
      <c r="AM30" s="821"/>
      <c r="AN30" s="821"/>
      <c r="AO30" s="821"/>
      <c r="AP30" s="821" t="s">
        <v>548</v>
      </c>
      <c r="AQ30" s="821"/>
      <c r="AR30" s="821"/>
      <c r="AS30" s="821"/>
      <c r="AT30" s="821"/>
      <c r="AU30" s="821" t="s">
        <v>548</v>
      </c>
      <c r="AV30" s="821"/>
      <c r="AW30" s="821"/>
      <c r="AX30" s="821"/>
      <c r="AY30" s="821"/>
      <c r="AZ30" s="822" t="s">
        <v>547</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383</v>
      </c>
      <c r="C31" s="746"/>
      <c r="D31" s="746"/>
      <c r="E31" s="746"/>
      <c r="F31" s="746"/>
      <c r="G31" s="746"/>
      <c r="H31" s="746"/>
      <c r="I31" s="746"/>
      <c r="J31" s="746"/>
      <c r="K31" s="746"/>
      <c r="L31" s="746"/>
      <c r="M31" s="746"/>
      <c r="N31" s="746"/>
      <c r="O31" s="746"/>
      <c r="P31" s="747"/>
      <c r="Q31" s="748">
        <v>219</v>
      </c>
      <c r="R31" s="749"/>
      <c r="S31" s="749"/>
      <c r="T31" s="749"/>
      <c r="U31" s="749"/>
      <c r="V31" s="749">
        <v>217</v>
      </c>
      <c r="W31" s="749"/>
      <c r="X31" s="749"/>
      <c r="Y31" s="749"/>
      <c r="Z31" s="749"/>
      <c r="AA31" s="749">
        <v>2</v>
      </c>
      <c r="AB31" s="749"/>
      <c r="AC31" s="749"/>
      <c r="AD31" s="749"/>
      <c r="AE31" s="750"/>
      <c r="AF31" s="751">
        <v>2</v>
      </c>
      <c r="AG31" s="752"/>
      <c r="AH31" s="752"/>
      <c r="AI31" s="752"/>
      <c r="AJ31" s="753"/>
      <c r="AK31" s="820">
        <v>66</v>
      </c>
      <c r="AL31" s="821"/>
      <c r="AM31" s="821"/>
      <c r="AN31" s="821"/>
      <c r="AO31" s="821"/>
      <c r="AP31" s="821" t="s">
        <v>548</v>
      </c>
      <c r="AQ31" s="821"/>
      <c r="AR31" s="821"/>
      <c r="AS31" s="821"/>
      <c r="AT31" s="821"/>
      <c r="AU31" s="821" t="s">
        <v>547</v>
      </c>
      <c r="AV31" s="821"/>
      <c r="AW31" s="821"/>
      <c r="AX31" s="821"/>
      <c r="AY31" s="821"/>
      <c r="AZ31" s="822" t="s">
        <v>546</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384</v>
      </c>
      <c r="C32" s="746"/>
      <c r="D32" s="746"/>
      <c r="E32" s="746"/>
      <c r="F32" s="746"/>
      <c r="G32" s="746"/>
      <c r="H32" s="746"/>
      <c r="I32" s="746"/>
      <c r="J32" s="746"/>
      <c r="K32" s="746"/>
      <c r="L32" s="746"/>
      <c r="M32" s="746"/>
      <c r="N32" s="746"/>
      <c r="O32" s="746"/>
      <c r="P32" s="747"/>
      <c r="Q32" s="748">
        <v>324</v>
      </c>
      <c r="R32" s="749"/>
      <c r="S32" s="749"/>
      <c r="T32" s="749"/>
      <c r="U32" s="749"/>
      <c r="V32" s="749">
        <v>281</v>
      </c>
      <c r="W32" s="749"/>
      <c r="X32" s="749"/>
      <c r="Y32" s="749"/>
      <c r="Z32" s="749"/>
      <c r="AA32" s="749">
        <v>43</v>
      </c>
      <c r="AB32" s="749"/>
      <c r="AC32" s="749"/>
      <c r="AD32" s="749"/>
      <c r="AE32" s="750"/>
      <c r="AF32" s="751">
        <v>447</v>
      </c>
      <c r="AG32" s="752"/>
      <c r="AH32" s="752"/>
      <c r="AI32" s="752"/>
      <c r="AJ32" s="753"/>
      <c r="AK32" s="820">
        <v>25</v>
      </c>
      <c r="AL32" s="821"/>
      <c r="AM32" s="821"/>
      <c r="AN32" s="821"/>
      <c r="AO32" s="821"/>
      <c r="AP32" s="821">
        <v>1777</v>
      </c>
      <c r="AQ32" s="821"/>
      <c r="AR32" s="821"/>
      <c r="AS32" s="821"/>
      <c r="AT32" s="821"/>
      <c r="AU32" s="821">
        <v>307</v>
      </c>
      <c r="AV32" s="821"/>
      <c r="AW32" s="821"/>
      <c r="AX32" s="821"/>
      <c r="AY32" s="821"/>
      <c r="AZ32" s="822" t="s">
        <v>546</v>
      </c>
      <c r="BA32" s="822"/>
      <c r="BB32" s="822"/>
      <c r="BC32" s="822"/>
      <c r="BD32" s="822"/>
      <c r="BE32" s="818" t="s">
        <v>385</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386</v>
      </c>
      <c r="C33" s="746"/>
      <c r="D33" s="746"/>
      <c r="E33" s="746"/>
      <c r="F33" s="746"/>
      <c r="G33" s="746"/>
      <c r="H33" s="746"/>
      <c r="I33" s="746"/>
      <c r="J33" s="746"/>
      <c r="K33" s="746"/>
      <c r="L33" s="746"/>
      <c r="M33" s="746"/>
      <c r="N33" s="746"/>
      <c r="O33" s="746"/>
      <c r="P33" s="747"/>
      <c r="Q33" s="748">
        <v>1602</v>
      </c>
      <c r="R33" s="749"/>
      <c r="S33" s="749"/>
      <c r="T33" s="749"/>
      <c r="U33" s="749"/>
      <c r="V33" s="749">
        <v>1635</v>
      </c>
      <c r="W33" s="749"/>
      <c r="X33" s="749"/>
      <c r="Y33" s="749"/>
      <c r="Z33" s="749"/>
      <c r="AA33" s="749">
        <v>-33</v>
      </c>
      <c r="AB33" s="749"/>
      <c r="AC33" s="749"/>
      <c r="AD33" s="749"/>
      <c r="AE33" s="750"/>
      <c r="AF33" s="751">
        <v>724</v>
      </c>
      <c r="AG33" s="752"/>
      <c r="AH33" s="752"/>
      <c r="AI33" s="752"/>
      <c r="AJ33" s="753"/>
      <c r="AK33" s="820">
        <v>231</v>
      </c>
      <c r="AL33" s="821"/>
      <c r="AM33" s="821"/>
      <c r="AN33" s="821"/>
      <c r="AO33" s="821"/>
      <c r="AP33" s="821">
        <v>1704</v>
      </c>
      <c r="AQ33" s="821"/>
      <c r="AR33" s="821"/>
      <c r="AS33" s="821"/>
      <c r="AT33" s="821"/>
      <c r="AU33" s="821">
        <v>1099</v>
      </c>
      <c r="AV33" s="821"/>
      <c r="AW33" s="821"/>
      <c r="AX33" s="821"/>
      <c r="AY33" s="821"/>
      <c r="AZ33" s="822" t="s">
        <v>546</v>
      </c>
      <c r="BA33" s="822"/>
      <c r="BB33" s="822"/>
      <c r="BC33" s="822"/>
      <c r="BD33" s="822"/>
      <c r="BE33" s="818" t="s">
        <v>385</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387</v>
      </c>
      <c r="C34" s="746"/>
      <c r="D34" s="746"/>
      <c r="E34" s="746"/>
      <c r="F34" s="746"/>
      <c r="G34" s="746"/>
      <c r="H34" s="746"/>
      <c r="I34" s="746"/>
      <c r="J34" s="746"/>
      <c r="K34" s="746"/>
      <c r="L34" s="746"/>
      <c r="M34" s="746"/>
      <c r="N34" s="746"/>
      <c r="O34" s="746"/>
      <c r="P34" s="747"/>
      <c r="Q34" s="748">
        <v>281</v>
      </c>
      <c r="R34" s="749"/>
      <c r="S34" s="749"/>
      <c r="T34" s="749"/>
      <c r="U34" s="749"/>
      <c r="V34" s="749">
        <v>274</v>
      </c>
      <c r="W34" s="749"/>
      <c r="X34" s="749"/>
      <c r="Y34" s="749"/>
      <c r="Z34" s="749"/>
      <c r="AA34" s="749">
        <v>7</v>
      </c>
      <c r="AB34" s="749"/>
      <c r="AC34" s="749"/>
      <c r="AD34" s="749"/>
      <c r="AE34" s="750"/>
      <c r="AF34" s="751">
        <v>178</v>
      </c>
      <c r="AG34" s="752"/>
      <c r="AH34" s="752"/>
      <c r="AI34" s="752"/>
      <c r="AJ34" s="753"/>
      <c r="AK34" s="820">
        <v>9</v>
      </c>
      <c r="AL34" s="821"/>
      <c r="AM34" s="821"/>
      <c r="AN34" s="821"/>
      <c r="AO34" s="821"/>
      <c r="AP34" s="821">
        <v>325</v>
      </c>
      <c r="AQ34" s="821"/>
      <c r="AR34" s="821"/>
      <c r="AS34" s="821"/>
      <c r="AT34" s="821"/>
      <c r="AU34" s="821">
        <v>150</v>
      </c>
      <c r="AV34" s="821"/>
      <c r="AW34" s="821"/>
      <c r="AX34" s="821"/>
      <c r="AY34" s="821"/>
      <c r="AZ34" s="822" t="s">
        <v>546</v>
      </c>
      <c r="BA34" s="822"/>
      <c r="BB34" s="822"/>
      <c r="BC34" s="822"/>
      <c r="BD34" s="822"/>
      <c r="BE34" s="818" t="s">
        <v>385</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388</v>
      </c>
      <c r="C35" s="746"/>
      <c r="D35" s="746"/>
      <c r="E35" s="746"/>
      <c r="F35" s="746"/>
      <c r="G35" s="746"/>
      <c r="H35" s="746"/>
      <c r="I35" s="746"/>
      <c r="J35" s="746"/>
      <c r="K35" s="746"/>
      <c r="L35" s="746"/>
      <c r="M35" s="746"/>
      <c r="N35" s="746"/>
      <c r="O35" s="746"/>
      <c r="P35" s="747"/>
      <c r="Q35" s="748">
        <v>1106</v>
      </c>
      <c r="R35" s="749"/>
      <c r="S35" s="749"/>
      <c r="T35" s="749"/>
      <c r="U35" s="749"/>
      <c r="V35" s="749">
        <v>1057</v>
      </c>
      <c r="W35" s="749"/>
      <c r="X35" s="749"/>
      <c r="Y35" s="749"/>
      <c r="Z35" s="749"/>
      <c r="AA35" s="749">
        <v>43</v>
      </c>
      <c r="AB35" s="749"/>
      <c r="AC35" s="749"/>
      <c r="AD35" s="749"/>
      <c r="AE35" s="750"/>
      <c r="AF35" s="751">
        <v>157</v>
      </c>
      <c r="AG35" s="752"/>
      <c r="AH35" s="752"/>
      <c r="AI35" s="752"/>
      <c r="AJ35" s="753"/>
      <c r="AK35" s="820">
        <v>317</v>
      </c>
      <c r="AL35" s="821"/>
      <c r="AM35" s="821"/>
      <c r="AN35" s="821"/>
      <c r="AO35" s="821"/>
      <c r="AP35" s="821">
        <v>6960</v>
      </c>
      <c r="AQ35" s="821"/>
      <c r="AR35" s="821"/>
      <c r="AS35" s="821"/>
      <c r="AT35" s="821"/>
      <c r="AU35" s="821">
        <v>5527</v>
      </c>
      <c r="AV35" s="821"/>
      <c r="AW35" s="821"/>
      <c r="AX35" s="821"/>
      <c r="AY35" s="821"/>
      <c r="AZ35" s="822" t="s">
        <v>547</v>
      </c>
      <c r="BA35" s="822"/>
      <c r="BB35" s="822"/>
      <c r="BC35" s="822"/>
      <c r="BD35" s="822"/>
      <c r="BE35" s="818" t="s">
        <v>389</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390</v>
      </c>
      <c r="C36" s="746"/>
      <c r="D36" s="746"/>
      <c r="E36" s="746"/>
      <c r="F36" s="746"/>
      <c r="G36" s="746"/>
      <c r="H36" s="746"/>
      <c r="I36" s="746"/>
      <c r="J36" s="746"/>
      <c r="K36" s="746"/>
      <c r="L36" s="746"/>
      <c r="M36" s="746"/>
      <c r="N36" s="746"/>
      <c r="O36" s="746"/>
      <c r="P36" s="747"/>
      <c r="Q36" s="748">
        <v>239</v>
      </c>
      <c r="R36" s="749"/>
      <c r="S36" s="749"/>
      <c r="T36" s="749"/>
      <c r="U36" s="749"/>
      <c r="V36" s="749">
        <v>224</v>
      </c>
      <c r="W36" s="749"/>
      <c r="X36" s="749"/>
      <c r="Y36" s="749"/>
      <c r="Z36" s="749"/>
      <c r="AA36" s="749">
        <v>15</v>
      </c>
      <c r="AB36" s="749"/>
      <c r="AC36" s="749"/>
      <c r="AD36" s="749"/>
      <c r="AE36" s="750"/>
      <c r="AF36" s="751">
        <v>15</v>
      </c>
      <c r="AG36" s="752"/>
      <c r="AH36" s="752"/>
      <c r="AI36" s="752"/>
      <c r="AJ36" s="753"/>
      <c r="AK36" s="820">
        <v>173</v>
      </c>
      <c r="AL36" s="821"/>
      <c r="AM36" s="821"/>
      <c r="AN36" s="821"/>
      <c r="AO36" s="821"/>
      <c r="AP36" s="821">
        <v>2109</v>
      </c>
      <c r="AQ36" s="821"/>
      <c r="AR36" s="821"/>
      <c r="AS36" s="821"/>
      <c r="AT36" s="821"/>
      <c r="AU36" s="821">
        <v>1816</v>
      </c>
      <c r="AV36" s="821"/>
      <c r="AW36" s="821"/>
      <c r="AX36" s="821"/>
      <c r="AY36" s="821"/>
      <c r="AZ36" s="822" t="s">
        <v>546</v>
      </c>
      <c r="BA36" s="822"/>
      <c r="BB36" s="822"/>
      <c r="BC36" s="822"/>
      <c r="BD36" s="822"/>
      <c r="BE36" s="818" t="s">
        <v>389</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t="s">
        <v>391</v>
      </c>
      <c r="C37" s="746"/>
      <c r="D37" s="746"/>
      <c r="E37" s="746"/>
      <c r="F37" s="746"/>
      <c r="G37" s="746"/>
      <c r="H37" s="746"/>
      <c r="I37" s="746"/>
      <c r="J37" s="746"/>
      <c r="K37" s="746"/>
      <c r="L37" s="746"/>
      <c r="M37" s="746"/>
      <c r="N37" s="746"/>
      <c r="O37" s="746"/>
      <c r="P37" s="747"/>
      <c r="Q37" s="748">
        <v>4</v>
      </c>
      <c r="R37" s="749"/>
      <c r="S37" s="749"/>
      <c r="T37" s="749"/>
      <c r="U37" s="749"/>
      <c r="V37" s="749">
        <v>0</v>
      </c>
      <c r="W37" s="749"/>
      <c r="X37" s="749"/>
      <c r="Y37" s="749"/>
      <c r="Z37" s="749"/>
      <c r="AA37" s="749">
        <v>3</v>
      </c>
      <c r="AB37" s="749"/>
      <c r="AC37" s="749"/>
      <c r="AD37" s="749"/>
      <c r="AE37" s="750"/>
      <c r="AF37" s="751">
        <v>3</v>
      </c>
      <c r="AG37" s="752"/>
      <c r="AH37" s="752"/>
      <c r="AI37" s="752"/>
      <c r="AJ37" s="753"/>
      <c r="AK37" s="820" t="s">
        <v>545</v>
      </c>
      <c r="AL37" s="821"/>
      <c r="AM37" s="821"/>
      <c r="AN37" s="821"/>
      <c r="AO37" s="821"/>
      <c r="AP37" s="821" t="s">
        <v>545</v>
      </c>
      <c r="AQ37" s="821"/>
      <c r="AR37" s="821"/>
      <c r="AS37" s="821"/>
      <c r="AT37" s="821"/>
      <c r="AU37" s="821" t="s">
        <v>546</v>
      </c>
      <c r="AV37" s="821"/>
      <c r="AW37" s="821"/>
      <c r="AX37" s="821"/>
      <c r="AY37" s="821"/>
      <c r="AZ37" s="822" t="s">
        <v>546</v>
      </c>
      <c r="BA37" s="822"/>
      <c r="BB37" s="822"/>
      <c r="BC37" s="822"/>
      <c r="BD37" s="822"/>
      <c r="BE37" s="818" t="s">
        <v>389</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392</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368</v>
      </c>
      <c r="B63" s="780" t="s">
        <v>393</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1851</v>
      </c>
      <c r="AG63" s="832"/>
      <c r="AH63" s="832"/>
      <c r="AI63" s="832"/>
      <c r="AJ63" s="833"/>
      <c r="AK63" s="834"/>
      <c r="AL63" s="829"/>
      <c r="AM63" s="829"/>
      <c r="AN63" s="829"/>
      <c r="AO63" s="829"/>
      <c r="AP63" s="832">
        <v>12875</v>
      </c>
      <c r="AQ63" s="832"/>
      <c r="AR63" s="832"/>
      <c r="AS63" s="832"/>
      <c r="AT63" s="832"/>
      <c r="AU63" s="832">
        <v>8899</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395</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396</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550</v>
      </c>
      <c r="C68" s="860"/>
      <c r="D68" s="860"/>
      <c r="E68" s="860"/>
      <c r="F68" s="860"/>
      <c r="G68" s="860"/>
      <c r="H68" s="860"/>
      <c r="I68" s="860"/>
      <c r="J68" s="860"/>
      <c r="K68" s="860"/>
      <c r="L68" s="860"/>
      <c r="M68" s="860"/>
      <c r="N68" s="860"/>
      <c r="O68" s="860"/>
      <c r="P68" s="861"/>
      <c r="Q68" s="862">
        <v>308</v>
      </c>
      <c r="R68" s="856"/>
      <c r="S68" s="856"/>
      <c r="T68" s="856"/>
      <c r="U68" s="856"/>
      <c r="V68" s="856">
        <v>307</v>
      </c>
      <c r="W68" s="856"/>
      <c r="X68" s="856"/>
      <c r="Y68" s="856"/>
      <c r="Z68" s="856"/>
      <c r="AA68" s="856">
        <v>1</v>
      </c>
      <c r="AB68" s="856"/>
      <c r="AC68" s="856"/>
      <c r="AD68" s="856"/>
      <c r="AE68" s="856"/>
      <c r="AF68" s="856">
        <v>1</v>
      </c>
      <c r="AG68" s="856"/>
      <c r="AH68" s="856"/>
      <c r="AI68" s="856"/>
      <c r="AJ68" s="856"/>
      <c r="AK68" s="856" t="s">
        <v>544</v>
      </c>
      <c r="AL68" s="856"/>
      <c r="AM68" s="856"/>
      <c r="AN68" s="856"/>
      <c r="AO68" s="856"/>
      <c r="AP68" s="856" t="s">
        <v>545</v>
      </c>
      <c r="AQ68" s="856"/>
      <c r="AR68" s="856"/>
      <c r="AS68" s="856"/>
      <c r="AT68" s="856"/>
      <c r="AU68" s="856" t="s">
        <v>547</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551</v>
      </c>
      <c r="C69" s="864"/>
      <c r="D69" s="864"/>
      <c r="E69" s="864"/>
      <c r="F69" s="864"/>
      <c r="G69" s="864"/>
      <c r="H69" s="864"/>
      <c r="I69" s="864"/>
      <c r="J69" s="864"/>
      <c r="K69" s="864"/>
      <c r="L69" s="864"/>
      <c r="M69" s="864"/>
      <c r="N69" s="864"/>
      <c r="O69" s="864"/>
      <c r="P69" s="865"/>
      <c r="Q69" s="866">
        <v>381</v>
      </c>
      <c r="R69" s="821"/>
      <c r="S69" s="821"/>
      <c r="T69" s="821"/>
      <c r="U69" s="821"/>
      <c r="V69" s="821">
        <v>362</v>
      </c>
      <c r="W69" s="821"/>
      <c r="X69" s="821"/>
      <c r="Y69" s="821"/>
      <c r="Z69" s="821"/>
      <c r="AA69" s="821">
        <v>19</v>
      </c>
      <c r="AB69" s="821"/>
      <c r="AC69" s="821"/>
      <c r="AD69" s="821"/>
      <c r="AE69" s="821"/>
      <c r="AF69" s="821">
        <v>19</v>
      </c>
      <c r="AG69" s="821"/>
      <c r="AH69" s="821"/>
      <c r="AI69" s="821"/>
      <c r="AJ69" s="821"/>
      <c r="AK69" s="821" t="s">
        <v>547</v>
      </c>
      <c r="AL69" s="821"/>
      <c r="AM69" s="821"/>
      <c r="AN69" s="821"/>
      <c r="AO69" s="821"/>
      <c r="AP69" s="821" t="s">
        <v>562</v>
      </c>
      <c r="AQ69" s="821"/>
      <c r="AR69" s="821"/>
      <c r="AS69" s="821"/>
      <c r="AT69" s="821"/>
      <c r="AU69" s="821" t="s">
        <v>544</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552</v>
      </c>
      <c r="C70" s="864"/>
      <c r="D70" s="864"/>
      <c r="E70" s="864"/>
      <c r="F70" s="864"/>
      <c r="G70" s="864"/>
      <c r="H70" s="864"/>
      <c r="I70" s="864"/>
      <c r="J70" s="864"/>
      <c r="K70" s="864"/>
      <c r="L70" s="864"/>
      <c r="M70" s="864"/>
      <c r="N70" s="864"/>
      <c r="O70" s="864"/>
      <c r="P70" s="865"/>
      <c r="Q70" s="866">
        <v>1429</v>
      </c>
      <c r="R70" s="821"/>
      <c r="S70" s="821"/>
      <c r="T70" s="821"/>
      <c r="U70" s="821"/>
      <c r="V70" s="821">
        <v>1144</v>
      </c>
      <c r="W70" s="821"/>
      <c r="X70" s="821"/>
      <c r="Y70" s="821"/>
      <c r="Z70" s="821"/>
      <c r="AA70" s="821">
        <v>286</v>
      </c>
      <c r="AB70" s="821"/>
      <c r="AC70" s="821"/>
      <c r="AD70" s="821"/>
      <c r="AE70" s="821"/>
      <c r="AF70" s="821">
        <v>23</v>
      </c>
      <c r="AG70" s="821"/>
      <c r="AH70" s="821"/>
      <c r="AI70" s="821"/>
      <c r="AJ70" s="821"/>
      <c r="AK70" s="821"/>
      <c r="AL70" s="821"/>
      <c r="AM70" s="821"/>
      <c r="AN70" s="821"/>
      <c r="AO70" s="821"/>
      <c r="AP70" s="821">
        <v>343</v>
      </c>
      <c r="AQ70" s="821"/>
      <c r="AR70" s="821"/>
      <c r="AS70" s="821"/>
      <c r="AT70" s="821"/>
      <c r="AU70" s="821">
        <v>54</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553</v>
      </c>
      <c r="C71" s="864"/>
      <c r="D71" s="864"/>
      <c r="E71" s="864"/>
      <c r="F71" s="864"/>
      <c r="G71" s="864"/>
      <c r="H71" s="864"/>
      <c r="I71" s="864"/>
      <c r="J71" s="864"/>
      <c r="K71" s="864"/>
      <c r="L71" s="864"/>
      <c r="M71" s="864"/>
      <c r="N71" s="864"/>
      <c r="O71" s="864"/>
      <c r="P71" s="865"/>
      <c r="Q71" s="866">
        <v>708</v>
      </c>
      <c r="R71" s="821"/>
      <c r="S71" s="821"/>
      <c r="T71" s="821"/>
      <c r="U71" s="821"/>
      <c r="V71" s="821">
        <v>676</v>
      </c>
      <c r="W71" s="821"/>
      <c r="X71" s="821"/>
      <c r="Y71" s="821"/>
      <c r="Z71" s="821"/>
      <c r="AA71" s="821">
        <v>31</v>
      </c>
      <c r="AB71" s="821"/>
      <c r="AC71" s="821"/>
      <c r="AD71" s="821"/>
      <c r="AE71" s="821"/>
      <c r="AF71" s="821">
        <v>31</v>
      </c>
      <c r="AG71" s="821"/>
      <c r="AH71" s="821"/>
      <c r="AI71" s="821"/>
      <c r="AJ71" s="821"/>
      <c r="AK71" s="821">
        <v>1</v>
      </c>
      <c r="AL71" s="821"/>
      <c r="AM71" s="821"/>
      <c r="AN71" s="821"/>
      <c r="AO71" s="821"/>
      <c r="AP71" s="821">
        <v>18</v>
      </c>
      <c r="AQ71" s="821"/>
      <c r="AR71" s="821"/>
      <c r="AS71" s="821"/>
      <c r="AT71" s="821"/>
      <c r="AU71" s="821" t="s">
        <v>547</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554</v>
      </c>
      <c r="C72" s="864"/>
      <c r="D72" s="864"/>
      <c r="E72" s="864"/>
      <c r="F72" s="864"/>
      <c r="G72" s="864"/>
      <c r="H72" s="864"/>
      <c r="I72" s="864"/>
      <c r="J72" s="864"/>
      <c r="K72" s="864"/>
      <c r="L72" s="864"/>
      <c r="M72" s="864"/>
      <c r="N72" s="864"/>
      <c r="O72" s="864"/>
      <c r="P72" s="865"/>
      <c r="Q72" s="866">
        <v>60</v>
      </c>
      <c r="R72" s="821"/>
      <c r="S72" s="821"/>
      <c r="T72" s="821"/>
      <c r="U72" s="821"/>
      <c r="V72" s="821">
        <v>59</v>
      </c>
      <c r="W72" s="821"/>
      <c r="X72" s="821"/>
      <c r="Y72" s="821"/>
      <c r="Z72" s="821"/>
      <c r="AA72" s="821">
        <v>1</v>
      </c>
      <c r="AB72" s="821"/>
      <c r="AC72" s="821"/>
      <c r="AD72" s="821"/>
      <c r="AE72" s="821"/>
      <c r="AF72" s="821">
        <v>1</v>
      </c>
      <c r="AG72" s="821"/>
      <c r="AH72" s="821"/>
      <c r="AI72" s="821"/>
      <c r="AJ72" s="821"/>
      <c r="AK72" s="821" t="s">
        <v>545</v>
      </c>
      <c r="AL72" s="821"/>
      <c r="AM72" s="821"/>
      <c r="AN72" s="821"/>
      <c r="AO72" s="821"/>
      <c r="AP72" s="821">
        <v>94</v>
      </c>
      <c r="AQ72" s="821"/>
      <c r="AR72" s="821"/>
      <c r="AS72" s="821"/>
      <c r="AT72" s="821"/>
      <c r="AU72" s="821">
        <v>13</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555</v>
      </c>
      <c r="C73" s="864"/>
      <c r="D73" s="864"/>
      <c r="E73" s="864"/>
      <c r="F73" s="864"/>
      <c r="G73" s="864"/>
      <c r="H73" s="864"/>
      <c r="I73" s="864"/>
      <c r="J73" s="864"/>
      <c r="K73" s="864"/>
      <c r="L73" s="864"/>
      <c r="M73" s="864"/>
      <c r="N73" s="864"/>
      <c r="O73" s="864"/>
      <c r="P73" s="865"/>
      <c r="Q73" s="869">
        <v>7534</v>
      </c>
      <c r="R73" s="870"/>
      <c r="S73" s="870"/>
      <c r="T73" s="870"/>
      <c r="U73" s="820"/>
      <c r="V73" s="821">
        <v>7409</v>
      </c>
      <c r="W73" s="821"/>
      <c r="X73" s="821"/>
      <c r="Y73" s="821"/>
      <c r="Z73" s="821"/>
      <c r="AA73" s="821">
        <v>125</v>
      </c>
      <c r="AB73" s="821"/>
      <c r="AC73" s="821"/>
      <c r="AD73" s="821"/>
      <c r="AE73" s="821"/>
      <c r="AF73" s="821">
        <v>125</v>
      </c>
      <c r="AG73" s="821"/>
      <c r="AH73" s="821"/>
      <c r="AI73" s="821"/>
      <c r="AJ73" s="821"/>
      <c r="AK73" s="821">
        <v>564</v>
      </c>
      <c r="AL73" s="821"/>
      <c r="AM73" s="821"/>
      <c r="AN73" s="821"/>
      <c r="AO73" s="821"/>
      <c r="AP73" s="821" t="s">
        <v>545</v>
      </c>
      <c r="AQ73" s="821"/>
      <c r="AR73" s="821"/>
      <c r="AS73" s="821"/>
      <c r="AT73" s="821"/>
      <c r="AU73" s="821" t="s">
        <v>563</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556</v>
      </c>
      <c r="C74" s="864"/>
      <c r="D74" s="864"/>
      <c r="E74" s="864"/>
      <c r="F74" s="864"/>
      <c r="G74" s="864"/>
      <c r="H74" s="864"/>
      <c r="I74" s="864"/>
      <c r="J74" s="864"/>
      <c r="K74" s="864"/>
      <c r="L74" s="864"/>
      <c r="M74" s="864"/>
      <c r="N74" s="864"/>
      <c r="O74" s="864"/>
      <c r="P74" s="865"/>
      <c r="Q74" s="869">
        <v>1184</v>
      </c>
      <c r="R74" s="870"/>
      <c r="S74" s="870"/>
      <c r="T74" s="870"/>
      <c r="U74" s="820"/>
      <c r="V74" s="821">
        <v>655</v>
      </c>
      <c r="W74" s="821"/>
      <c r="X74" s="821"/>
      <c r="Y74" s="821"/>
      <c r="Z74" s="821"/>
      <c r="AA74" s="821">
        <v>529</v>
      </c>
      <c r="AB74" s="821"/>
      <c r="AC74" s="821"/>
      <c r="AD74" s="821"/>
      <c r="AE74" s="821"/>
      <c r="AF74" s="821">
        <v>529</v>
      </c>
      <c r="AG74" s="821"/>
      <c r="AH74" s="821"/>
      <c r="AI74" s="821"/>
      <c r="AJ74" s="821"/>
      <c r="AK74" s="821" t="s">
        <v>545</v>
      </c>
      <c r="AL74" s="821"/>
      <c r="AM74" s="821"/>
      <c r="AN74" s="821"/>
      <c r="AO74" s="821"/>
      <c r="AP74" s="821" t="s">
        <v>545</v>
      </c>
      <c r="AQ74" s="821"/>
      <c r="AR74" s="821"/>
      <c r="AS74" s="821"/>
      <c r="AT74" s="821"/>
      <c r="AU74" s="821" t="s">
        <v>545</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561</v>
      </c>
      <c r="C75" s="864"/>
      <c r="D75" s="864"/>
      <c r="E75" s="864"/>
      <c r="F75" s="864"/>
      <c r="G75" s="864"/>
      <c r="H75" s="864"/>
      <c r="I75" s="864"/>
      <c r="J75" s="864"/>
      <c r="K75" s="864"/>
      <c r="L75" s="864"/>
      <c r="M75" s="864"/>
      <c r="N75" s="864"/>
      <c r="O75" s="864"/>
      <c r="P75" s="865"/>
      <c r="Q75" s="869">
        <v>231</v>
      </c>
      <c r="R75" s="870"/>
      <c r="S75" s="870"/>
      <c r="T75" s="870"/>
      <c r="U75" s="820"/>
      <c r="V75" s="871">
        <v>206</v>
      </c>
      <c r="W75" s="870"/>
      <c r="X75" s="870"/>
      <c r="Y75" s="870"/>
      <c r="Z75" s="820"/>
      <c r="AA75" s="871">
        <v>25</v>
      </c>
      <c r="AB75" s="870"/>
      <c r="AC75" s="870"/>
      <c r="AD75" s="870"/>
      <c r="AE75" s="820"/>
      <c r="AF75" s="871">
        <v>25</v>
      </c>
      <c r="AG75" s="870"/>
      <c r="AH75" s="870"/>
      <c r="AI75" s="870"/>
      <c r="AJ75" s="820"/>
      <c r="AK75" s="871">
        <v>231</v>
      </c>
      <c r="AL75" s="870"/>
      <c r="AM75" s="870"/>
      <c r="AN75" s="870"/>
      <c r="AO75" s="820"/>
      <c r="AP75" s="871" t="s">
        <v>545</v>
      </c>
      <c r="AQ75" s="870"/>
      <c r="AR75" s="870"/>
      <c r="AS75" s="870"/>
      <c r="AT75" s="820"/>
      <c r="AU75" s="871" t="s">
        <v>545</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557</v>
      </c>
      <c r="C76" s="864"/>
      <c r="D76" s="864"/>
      <c r="E76" s="864"/>
      <c r="F76" s="864"/>
      <c r="G76" s="864"/>
      <c r="H76" s="864"/>
      <c r="I76" s="864"/>
      <c r="J76" s="864"/>
      <c r="K76" s="864"/>
      <c r="L76" s="864"/>
      <c r="M76" s="864"/>
      <c r="N76" s="864"/>
      <c r="O76" s="864"/>
      <c r="P76" s="865"/>
      <c r="Q76" s="869">
        <v>6</v>
      </c>
      <c r="R76" s="870"/>
      <c r="S76" s="870"/>
      <c r="T76" s="870"/>
      <c r="U76" s="820"/>
      <c r="V76" s="871">
        <v>3</v>
      </c>
      <c r="W76" s="870"/>
      <c r="X76" s="870"/>
      <c r="Y76" s="870"/>
      <c r="Z76" s="820"/>
      <c r="AA76" s="871">
        <v>3</v>
      </c>
      <c r="AB76" s="870"/>
      <c r="AC76" s="870"/>
      <c r="AD76" s="870"/>
      <c r="AE76" s="820"/>
      <c r="AF76" s="871">
        <v>3</v>
      </c>
      <c r="AG76" s="870"/>
      <c r="AH76" s="870"/>
      <c r="AI76" s="870"/>
      <c r="AJ76" s="820"/>
      <c r="AK76" s="871" t="s">
        <v>564</v>
      </c>
      <c r="AL76" s="870"/>
      <c r="AM76" s="870"/>
      <c r="AN76" s="870"/>
      <c r="AO76" s="820"/>
      <c r="AP76" s="871" t="s">
        <v>562</v>
      </c>
      <c r="AQ76" s="870"/>
      <c r="AR76" s="870"/>
      <c r="AS76" s="870"/>
      <c r="AT76" s="820"/>
      <c r="AU76" s="871" t="s">
        <v>545</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558</v>
      </c>
      <c r="C77" s="864"/>
      <c r="D77" s="864"/>
      <c r="E77" s="864"/>
      <c r="F77" s="864"/>
      <c r="G77" s="864"/>
      <c r="H77" s="864"/>
      <c r="I77" s="864"/>
      <c r="J77" s="864"/>
      <c r="K77" s="864"/>
      <c r="L77" s="864"/>
      <c r="M77" s="864"/>
      <c r="N77" s="864"/>
      <c r="O77" s="864"/>
      <c r="P77" s="865"/>
      <c r="Q77" s="869">
        <v>67</v>
      </c>
      <c r="R77" s="870"/>
      <c r="S77" s="870"/>
      <c r="T77" s="870"/>
      <c r="U77" s="820"/>
      <c r="V77" s="871">
        <v>64</v>
      </c>
      <c r="W77" s="870"/>
      <c r="X77" s="870"/>
      <c r="Y77" s="870"/>
      <c r="Z77" s="820"/>
      <c r="AA77" s="871">
        <v>3</v>
      </c>
      <c r="AB77" s="870"/>
      <c r="AC77" s="870"/>
      <c r="AD77" s="870"/>
      <c r="AE77" s="820"/>
      <c r="AF77" s="871">
        <v>3</v>
      </c>
      <c r="AG77" s="870"/>
      <c r="AH77" s="870"/>
      <c r="AI77" s="870"/>
      <c r="AJ77" s="820"/>
      <c r="AK77" s="871">
        <v>2</v>
      </c>
      <c r="AL77" s="870"/>
      <c r="AM77" s="870"/>
      <c r="AN77" s="870"/>
      <c r="AO77" s="820"/>
      <c r="AP77" s="871" t="s">
        <v>545</v>
      </c>
      <c r="AQ77" s="870"/>
      <c r="AR77" s="870"/>
      <c r="AS77" s="870"/>
      <c r="AT77" s="820"/>
      <c r="AU77" s="871" t="s">
        <v>545</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559</v>
      </c>
      <c r="C78" s="864"/>
      <c r="D78" s="864"/>
      <c r="E78" s="864"/>
      <c r="F78" s="864"/>
      <c r="G78" s="864"/>
      <c r="H78" s="864"/>
      <c r="I78" s="864"/>
      <c r="J78" s="864"/>
      <c r="K78" s="864"/>
      <c r="L78" s="864"/>
      <c r="M78" s="864"/>
      <c r="N78" s="864"/>
      <c r="O78" s="864"/>
      <c r="P78" s="865"/>
      <c r="Q78" s="866">
        <v>268837</v>
      </c>
      <c r="R78" s="821"/>
      <c r="S78" s="821"/>
      <c r="T78" s="821"/>
      <c r="U78" s="821"/>
      <c r="V78" s="821">
        <v>263732</v>
      </c>
      <c r="W78" s="821"/>
      <c r="X78" s="821"/>
      <c r="Y78" s="821"/>
      <c r="Z78" s="821"/>
      <c r="AA78" s="821">
        <v>104</v>
      </c>
      <c r="AB78" s="821"/>
      <c r="AC78" s="821"/>
      <c r="AD78" s="821"/>
      <c r="AE78" s="821"/>
      <c r="AF78" s="821">
        <v>104</v>
      </c>
      <c r="AG78" s="821"/>
      <c r="AH78" s="821"/>
      <c r="AI78" s="821"/>
      <c r="AJ78" s="821"/>
      <c r="AK78" s="821">
        <v>5790</v>
      </c>
      <c r="AL78" s="821"/>
      <c r="AM78" s="821"/>
      <c r="AN78" s="821"/>
      <c r="AO78" s="821"/>
      <c r="AP78" s="821" t="s">
        <v>545</v>
      </c>
      <c r="AQ78" s="821"/>
      <c r="AR78" s="821"/>
      <c r="AS78" s="821"/>
      <c r="AT78" s="821"/>
      <c r="AU78" s="821" t="s">
        <v>545</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t="s">
        <v>560</v>
      </c>
      <c r="C79" s="864"/>
      <c r="D79" s="864"/>
      <c r="E79" s="864"/>
      <c r="F79" s="864"/>
      <c r="G79" s="864"/>
      <c r="H79" s="864"/>
      <c r="I79" s="864"/>
      <c r="J79" s="864"/>
      <c r="K79" s="864"/>
      <c r="L79" s="864"/>
      <c r="M79" s="864"/>
      <c r="N79" s="864"/>
      <c r="O79" s="864"/>
      <c r="P79" s="865"/>
      <c r="Q79" s="866">
        <v>107</v>
      </c>
      <c r="R79" s="821"/>
      <c r="S79" s="821"/>
      <c r="T79" s="821"/>
      <c r="U79" s="821"/>
      <c r="V79" s="821">
        <v>73</v>
      </c>
      <c r="W79" s="821"/>
      <c r="X79" s="821"/>
      <c r="Y79" s="821"/>
      <c r="Z79" s="821"/>
      <c r="AA79" s="821">
        <v>34</v>
      </c>
      <c r="AB79" s="821"/>
      <c r="AC79" s="821"/>
      <c r="AD79" s="821"/>
      <c r="AE79" s="821"/>
      <c r="AF79" s="821">
        <v>34</v>
      </c>
      <c r="AG79" s="821"/>
      <c r="AH79" s="821"/>
      <c r="AI79" s="821"/>
      <c r="AJ79" s="821"/>
      <c r="AK79" s="821">
        <v>10</v>
      </c>
      <c r="AL79" s="821"/>
      <c r="AM79" s="821"/>
      <c r="AN79" s="821"/>
      <c r="AO79" s="821"/>
      <c r="AP79" s="821" t="s">
        <v>545</v>
      </c>
      <c r="AQ79" s="821"/>
      <c r="AR79" s="821"/>
      <c r="AS79" s="821"/>
      <c r="AT79" s="821"/>
      <c r="AU79" s="821" t="s">
        <v>545</v>
      </c>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368</v>
      </c>
      <c r="B88" s="780" t="s">
        <v>397</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f>SUM(AF68:AJ79)</f>
        <v>898</v>
      </c>
      <c r="AG88" s="832"/>
      <c r="AH88" s="832"/>
      <c r="AI88" s="832"/>
      <c r="AJ88" s="832"/>
      <c r="AK88" s="829"/>
      <c r="AL88" s="829"/>
      <c r="AM88" s="829"/>
      <c r="AN88" s="829"/>
      <c r="AO88" s="829"/>
      <c r="AP88" s="832">
        <f t="shared" ref="AP88" si="0">SUM(AP68:AT79)</f>
        <v>455</v>
      </c>
      <c r="AQ88" s="832"/>
      <c r="AR88" s="832"/>
      <c r="AS88" s="832"/>
      <c r="AT88" s="832"/>
      <c r="AU88" s="832">
        <f t="shared" ref="AU88" si="1">SUM(AU68:AY79)</f>
        <v>67</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398</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f>SUM(CR7:CV101)</f>
        <v>10</v>
      </c>
      <c r="CS102" s="840"/>
      <c r="CT102" s="840"/>
      <c r="CU102" s="840"/>
      <c r="CV102" s="883"/>
      <c r="CW102" s="882" t="s">
        <v>547</v>
      </c>
      <c r="CX102" s="840"/>
      <c r="CY102" s="840"/>
      <c r="CZ102" s="840"/>
      <c r="DA102" s="883"/>
      <c r="DB102" s="882" t="s">
        <v>565</v>
      </c>
      <c r="DC102" s="840"/>
      <c r="DD102" s="840"/>
      <c r="DE102" s="840"/>
      <c r="DF102" s="883"/>
      <c r="DG102" s="882" t="s">
        <v>547</v>
      </c>
      <c r="DH102" s="840"/>
      <c r="DI102" s="840"/>
      <c r="DJ102" s="840"/>
      <c r="DK102" s="883"/>
      <c r="DL102" s="882" t="s">
        <v>565</v>
      </c>
      <c r="DM102" s="840"/>
      <c r="DN102" s="840"/>
      <c r="DO102" s="840"/>
      <c r="DP102" s="883"/>
      <c r="DQ102" s="882" t="s">
        <v>565</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406</v>
      </c>
      <c r="AB109" s="885"/>
      <c r="AC109" s="885"/>
      <c r="AD109" s="885"/>
      <c r="AE109" s="886"/>
      <c r="AF109" s="884" t="s">
        <v>287</v>
      </c>
      <c r="AG109" s="885"/>
      <c r="AH109" s="885"/>
      <c r="AI109" s="885"/>
      <c r="AJ109" s="886"/>
      <c r="AK109" s="884" t="s">
        <v>286</v>
      </c>
      <c r="AL109" s="885"/>
      <c r="AM109" s="885"/>
      <c r="AN109" s="885"/>
      <c r="AO109" s="886"/>
      <c r="AP109" s="884" t="s">
        <v>407</v>
      </c>
      <c r="AQ109" s="885"/>
      <c r="AR109" s="885"/>
      <c r="AS109" s="885"/>
      <c r="AT109" s="887"/>
      <c r="AU109" s="904" t="s">
        <v>405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406</v>
      </c>
      <c r="BR109" s="885"/>
      <c r="BS109" s="885"/>
      <c r="BT109" s="885"/>
      <c r="BU109" s="886"/>
      <c r="BV109" s="884" t="s">
        <v>287</v>
      </c>
      <c r="BW109" s="885"/>
      <c r="BX109" s="885"/>
      <c r="BY109" s="885"/>
      <c r="BZ109" s="886"/>
      <c r="CA109" s="884" t="s">
        <v>286</v>
      </c>
      <c r="CB109" s="885"/>
      <c r="CC109" s="885"/>
      <c r="CD109" s="885"/>
      <c r="CE109" s="886"/>
      <c r="CF109" s="905" t="s">
        <v>407</v>
      </c>
      <c r="CG109" s="905"/>
      <c r="CH109" s="905"/>
      <c r="CI109" s="905"/>
      <c r="CJ109" s="905"/>
      <c r="CK109" s="884" t="s">
        <v>408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406</v>
      </c>
      <c r="DH109" s="885"/>
      <c r="DI109" s="885"/>
      <c r="DJ109" s="885"/>
      <c r="DK109" s="886"/>
      <c r="DL109" s="884" t="s">
        <v>287</v>
      </c>
      <c r="DM109" s="885"/>
      <c r="DN109" s="885"/>
      <c r="DO109" s="885"/>
      <c r="DP109" s="886"/>
      <c r="DQ109" s="884" t="s">
        <v>286</v>
      </c>
      <c r="DR109" s="885"/>
      <c r="DS109" s="885"/>
      <c r="DT109" s="885"/>
      <c r="DU109" s="886"/>
      <c r="DV109" s="884" t="s">
        <v>407</v>
      </c>
      <c r="DW109" s="885"/>
      <c r="DX109" s="885"/>
      <c r="DY109" s="885"/>
      <c r="DZ109" s="887"/>
    </row>
    <row r="110" spans="1:131" s="199" customFormat="1" ht="26.25" customHeight="1" x14ac:dyDescent="0.15">
      <c r="A110" s="888" t="s">
        <v>409</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554153</v>
      </c>
      <c r="AB110" s="892"/>
      <c r="AC110" s="892"/>
      <c r="AD110" s="892"/>
      <c r="AE110" s="893"/>
      <c r="AF110" s="894">
        <v>577401</v>
      </c>
      <c r="AG110" s="892"/>
      <c r="AH110" s="892"/>
      <c r="AI110" s="892"/>
      <c r="AJ110" s="893"/>
      <c r="AK110" s="894">
        <v>584229</v>
      </c>
      <c r="AL110" s="892"/>
      <c r="AM110" s="892"/>
      <c r="AN110" s="892"/>
      <c r="AO110" s="893"/>
      <c r="AP110" s="895">
        <v>15.2</v>
      </c>
      <c r="AQ110" s="896"/>
      <c r="AR110" s="896"/>
      <c r="AS110" s="896"/>
      <c r="AT110" s="897"/>
      <c r="AU110" s="898" t="s">
        <v>61</v>
      </c>
      <c r="AV110" s="899"/>
      <c r="AW110" s="899"/>
      <c r="AX110" s="899"/>
      <c r="AY110" s="899"/>
      <c r="AZ110" s="940" t="s">
        <v>410</v>
      </c>
      <c r="BA110" s="889"/>
      <c r="BB110" s="889"/>
      <c r="BC110" s="889"/>
      <c r="BD110" s="889"/>
      <c r="BE110" s="889"/>
      <c r="BF110" s="889"/>
      <c r="BG110" s="889"/>
      <c r="BH110" s="889"/>
      <c r="BI110" s="889"/>
      <c r="BJ110" s="889"/>
      <c r="BK110" s="889"/>
      <c r="BL110" s="889"/>
      <c r="BM110" s="889"/>
      <c r="BN110" s="889"/>
      <c r="BO110" s="889"/>
      <c r="BP110" s="890"/>
      <c r="BQ110" s="926">
        <v>7926090</v>
      </c>
      <c r="BR110" s="927"/>
      <c r="BS110" s="927"/>
      <c r="BT110" s="927"/>
      <c r="BU110" s="927"/>
      <c r="BV110" s="927">
        <v>8289938</v>
      </c>
      <c r="BW110" s="927"/>
      <c r="BX110" s="927"/>
      <c r="BY110" s="927"/>
      <c r="BZ110" s="927"/>
      <c r="CA110" s="927">
        <v>8803219</v>
      </c>
      <c r="CB110" s="927"/>
      <c r="CC110" s="927"/>
      <c r="CD110" s="927"/>
      <c r="CE110" s="927"/>
      <c r="CF110" s="941">
        <v>229.5</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414</v>
      </c>
      <c r="BA111" s="950"/>
      <c r="BB111" s="950"/>
      <c r="BC111" s="950"/>
      <c r="BD111" s="950"/>
      <c r="BE111" s="950"/>
      <c r="BF111" s="950"/>
      <c r="BG111" s="950"/>
      <c r="BH111" s="950"/>
      <c r="BI111" s="950"/>
      <c r="BJ111" s="950"/>
      <c r="BK111" s="950"/>
      <c r="BL111" s="950"/>
      <c r="BM111" s="950"/>
      <c r="BN111" s="950"/>
      <c r="BO111" s="950"/>
      <c r="BP111" s="951"/>
      <c r="BQ111" s="919">
        <v>203441</v>
      </c>
      <c r="BR111" s="920"/>
      <c r="BS111" s="920"/>
      <c r="BT111" s="920"/>
      <c r="BU111" s="920"/>
      <c r="BV111" s="920">
        <v>183913</v>
      </c>
      <c r="BW111" s="920"/>
      <c r="BX111" s="920"/>
      <c r="BY111" s="920"/>
      <c r="BZ111" s="920"/>
      <c r="CA111" s="920">
        <v>195802</v>
      </c>
      <c r="CB111" s="920"/>
      <c r="CC111" s="920"/>
      <c r="CD111" s="920"/>
      <c r="CE111" s="920"/>
      <c r="CF111" s="914">
        <v>5.0999999999999996</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418</v>
      </c>
      <c r="BA112" s="950"/>
      <c r="BB112" s="950"/>
      <c r="BC112" s="950"/>
      <c r="BD112" s="950"/>
      <c r="BE112" s="950"/>
      <c r="BF112" s="950"/>
      <c r="BG112" s="950"/>
      <c r="BH112" s="950"/>
      <c r="BI112" s="950"/>
      <c r="BJ112" s="950"/>
      <c r="BK112" s="950"/>
      <c r="BL112" s="950"/>
      <c r="BM112" s="950"/>
      <c r="BN112" s="950"/>
      <c r="BO112" s="950"/>
      <c r="BP112" s="951"/>
      <c r="BQ112" s="919">
        <v>9397116</v>
      </c>
      <c r="BR112" s="920"/>
      <c r="BS112" s="920"/>
      <c r="BT112" s="920"/>
      <c r="BU112" s="920"/>
      <c r="BV112" s="920">
        <v>9377139</v>
      </c>
      <c r="BW112" s="920"/>
      <c r="BX112" s="920"/>
      <c r="BY112" s="920"/>
      <c r="BZ112" s="920"/>
      <c r="CA112" s="920">
        <v>8898954</v>
      </c>
      <c r="CB112" s="920"/>
      <c r="CC112" s="920"/>
      <c r="CD112" s="920"/>
      <c r="CE112" s="920"/>
      <c r="CF112" s="914">
        <v>232</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499235</v>
      </c>
      <c r="AB113" s="934"/>
      <c r="AC113" s="934"/>
      <c r="AD113" s="934"/>
      <c r="AE113" s="935"/>
      <c r="AF113" s="936">
        <v>538199</v>
      </c>
      <c r="AG113" s="934"/>
      <c r="AH113" s="934"/>
      <c r="AI113" s="934"/>
      <c r="AJ113" s="935"/>
      <c r="AK113" s="936">
        <v>570860</v>
      </c>
      <c r="AL113" s="934"/>
      <c r="AM113" s="934"/>
      <c r="AN113" s="934"/>
      <c r="AO113" s="935"/>
      <c r="AP113" s="937">
        <v>14.9</v>
      </c>
      <c r="AQ113" s="938"/>
      <c r="AR113" s="938"/>
      <c r="AS113" s="938"/>
      <c r="AT113" s="939"/>
      <c r="AU113" s="900"/>
      <c r="AV113" s="901"/>
      <c r="AW113" s="901"/>
      <c r="AX113" s="901"/>
      <c r="AY113" s="901"/>
      <c r="AZ113" s="949" t="s">
        <v>421</v>
      </c>
      <c r="BA113" s="950"/>
      <c r="BB113" s="950"/>
      <c r="BC113" s="950"/>
      <c r="BD113" s="950"/>
      <c r="BE113" s="950"/>
      <c r="BF113" s="950"/>
      <c r="BG113" s="950"/>
      <c r="BH113" s="950"/>
      <c r="BI113" s="950"/>
      <c r="BJ113" s="950"/>
      <c r="BK113" s="950"/>
      <c r="BL113" s="950"/>
      <c r="BM113" s="950"/>
      <c r="BN113" s="950"/>
      <c r="BO113" s="950"/>
      <c r="BP113" s="951"/>
      <c r="BQ113" s="919">
        <v>75123</v>
      </c>
      <c r="BR113" s="920"/>
      <c r="BS113" s="920"/>
      <c r="BT113" s="920"/>
      <c r="BU113" s="920"/>
      <c r="BV113" s="920">
        <v>66747</v>
      </c>
      <c r="BW113" s="920"/>
      <c r="BX113" s="920"/>
      <c r="BY113" s="920"/>
      <c r="BZ113" s="920"/>
      <c r="CA113" s="920">
        <v>66565</v>
      </c>
      <c r="CB113" s="920"/>
      <c r="CC113" s="920"/>
      <c r="CD113" s="920"/>
      <c r="CE113" s="920"/>
      <c r="CF113" s="914">
        <v>1.7</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12499</v>
      </c>
      <c r="AB114" s="959"/>
      <c r="AC114" s="959"/>
      <c r="AD114" s="959"/>
      <c r="AE114" s="960"/>
      <c r="AF114" s="961">
        <v>8815</v>
      </c>
      <c r="AG114" s="959"/>
      <c r="AH114" s="959"/>
      <c r="AI114" s="959"/>
      <c r="AJ114" s="960"/>
      <c r="AK114" s="961">
        <v>7241</v>
      </c>
      <c r="AL114" s="959"/>
      <c r="AM114" s="959"/>
      <c r="AN114" s="959"/>
      <c r="AO114" s="960"/>
      <c r="AP114" s="962">
        <v>0.2</v>
      </c>
      <c r="AQ114" s="963"/>
      <c r="AR114" s="963"/>
      <c r="AS114" s="963"/>
      <c r="AT114" s="964"/>
      <c r="AU114" s="900"/>
      <c r="AV114" s="901"/>
      <c r="AW114" s="901"/>
      <c r="AX114" s="901"/>
      <c r="AY114" s="901"/>
      <c r="AZ114" s="949" t="s">
        <v>424</v>
      </c>
      <c r="BA114" s="950"/>
      <c r="BB114" s="950"/>
      <c r="BC114" s="950"/>
      <c r="BD114" s="950"/>
      <c r="BE114" s="950"/>
      <c r="BF114" s="950"/>
      <c r="BG114" s="950"/>
      <c r="BH114" s="950"/>
      <c r="BI114" s="950"/>
      <c r="BJ114" s="950"/>
      <c r="BK114" s="950"/>
      <c r="BL114" s="950"/>
      <c r="BM114" s="950"/>
      <c r="BN114" s="950"/>
      <c r="BO114" s="950"/>
      <c r="BP114" s="951"/>
      <c r="BQ114" s="919">
        <v>977250</v>
      </c>
      <c r="BR114" s="920"/>
      <c r="BS114" s="920"/>
      <c r="BT114" s="920"/>
      <c r="BU114" s="920"/>
      <c r="BV114" s="920">
        <v>842894</v>
      </c>
      <c r="BW114" s="920"/>
      <c r="BX114" s="920"/>
      <c r="BY114" s="920"/>
      <c r="BZ114" s="920"/>
      <c r="CA114" s="920">
        <v>933794</v>
      </c>
      <c r="CB114" s="920"/>
      <c r="CC114" s="920"/>
      <c r="CD114" s="920"/>
      <c r="CE114" s="920"/>
      <c r="CF114" s="914">
        <v>24.3</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4418</v>
      </c>
      <c r="AB115" s="934"/>
      <c r="AC115" s="934"/>
      <c r="AD115" s="934"/>
      <c r="AE115" s="935"/>
      <c r="AF115" s="936">
        <v>4422</v>
      </c>
      <c r="AG115" s="934"/>
      <c r="AH115" s="934"/>
      <c r="AI115" s="934"/>
      <c r="AJ115" s="935"/>
      <c r="AK115" s="936">
        <v>4393</v>
      </c>
      <c r="AL115" s="934"/>
      <c r="AM115" s="934"/>
      <c r="AN115" s="934"/>
      <c r="AO115" s="935"/>
      <c r="AP115" s="937">
        <v>0.1</v>
      </c>
      <c r="AQ115" s="938"/>
      <c r="AR115" s="938"/>
      <c r="AS115" s="938"/>
      <c r="AT115" s="939"/>
      <c r="AU115" s="900"/>
      <c r="AV115" s="901"/>
      <c r="AW115" s="901"/>
      <c r="AX115" s="901"/>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429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430</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432</v>
      </c>
      <c r="Z117" s="886"/>
      <c r="AA117" s="976">
        <v>1070305</v>
      </c>
      <c r="AB117" s="977"/>
      <c r="AC117" s="977"/>
      <c r="AD117" s="977"/>
      <c r="AE117" s="978"/>
      <c r="AF117" s="979">
        <v>1128837</v>
      </c>
      <c r="AG117" s="977"/>
      <c r="AH117" s="977"/>
      <c r="AI117" s="977"/>
      <c r="AJ117" s="978"/>
      <c r="AK117" s="979">
        <v>1166723</v>
      </c>
      <c r="AL117" s="977"/>
      <c r="AM117" s="977"/>
      <c r="AN117" s="977"/>
      <c r="AO117" s="978"/>
      <c r="AP117" s="980"/>
      <c r="AQ117" s="981"/>
      <c r="AR117" s="981"/>
      <c r="AS117" s="981"/>
      <c r="AT117" s="982"/>
      <c r="AU117" s="900"/>
      <c r="AV117" s="901"/>
      <c r="AW117" s="901"/>
      <c r="AX117" s="901"/>
      <c r="AY117" s="901"/>
      <c r="AZ117" s="967" t="s">
        <v>433</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406</v>
      </c>
      <c r="AB118" s="885"/>
      <c r="AC118" s="885"/>
      <c r="AD118" s="885"/>
      <c r="AE118" s="886"/>
      <c r="AF118" s="884" t="s">
        <v>287</v>
      </c>
      <c r="AG118" s="885"/>
      <c r="AH118" s="885"/>
      <c r="AI118" s="885"/>
      <c r="AJ118" s="886"/>
      <c r="AK118" s="884" t="s">
        <v>286</v>
      </c>
      <c r="AL118" s="885"/>
      <c r="AM118" s="885"/>
      <c r="AN118" s="885"/>
      <c r="AO118" s="886"/>
      <c r="AP118" s="971" t="s">
        <v>407</v>
      </c>
      <c r="AQ118" s="972"/>
      <c r="AR118" s="972"/>
      <c r="AS118" s="972"/>
      <c r="AT118" s="973"/>
      <c r="AU118" s="900"/>
      <c r="AV118" s="901"/>
      <c r="AW118" s="901"/>
      <c r="AX118" s="901"/>
      <c r="AY118" s="901"/>
      <c r="AZ118" s="974" t="s">
        <v>435</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437</v>
      </c>
      <c r="BP119" s="1006"/>
      <c r="BQ119" s="997">
        <v>18579020</v>
      </c>
      <c r="BR119" s="998"/>
      <c r="BS119" s="998"/>
      <c r="BT119" s="998"/>
      <c r="BU119" s="998"/>
      <c r="BV119" s="998">
        <v>18760631</v>
      </c>
      <c r="BW119" s="998"/>
      <c r="BX119" s="998"/>
      <c r="BY119" s="998"/>
      <c r="BZ119" s="998"/>
      <c r="CA119" s="998">
        <v>18898334</v>
      </c>
      <c r="CB119" s="998"/>
      <c r="CC119" s="998"/>
      <c r="CD119" s="998"/>
      <c r="CE119" s="998"/>
      <c r="CF119" s="999"/>
      <c r="CG119" s="1000"/>
      <c r="CH119" s="1000"/>
      <c r="CI119" s="1000"/>
      <c r="CJ119" s="1001"/>
      <c r="CK119" s="947"/>
      <c r="CL119" s="948"/>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203441</v>
      </c>
      <c r="DH119" s="984"/>
      <c r="DI119" s="984"/>
      <c r="DJ119" s="984"/>
      <c r="DK119" s="985"/>
      <c r="DL119" s="983">
        <v>183913</v>
      </c>
      <c r="DM119" s="984"/>
      <c r="DN119" s="984"/>
      <c r="DO119" s="984"/>
      <c r="DP119" s="985"/>
      <c r="DQ119" s="983">
        <v>195802</v>
      </c>
      <c r="DR119" s="984"/>
      <c r="DS119" s="984"/>
      <c r="DT119" s="984"/>
      <c r="DU119" s="985"/>
      <c r="DV119" s="986">
        <v>5.0999999999999996</v>
      </c>
      <c r="DW119" s="987"/>
      <c r="DX119" s="987"/>
      <c r="DY119" s="987"/>
      <c r="DZ119" s="988"/>
    </row>
    <row r="120" spans="1:130" s="199" customFormat="1" ht="26.25" customHeight="1" x14ac:dyDescent="0.15">
      <c r="A120" s="1059"/>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439</v>
      </c>
      <c r="AV120" s="990"/>
      <c r="AW120" s="990"/>
      <c r="AX120" s="990"/>
      <c r="AY120" s="991"/>
      <c r="AZ120" s="940" t="s">
        <v>440</v>
      </c>
      <c r="BA120" s="889"/>
      <c r="BB120" s="889"/>
      <c r="BC120" s="889"/>
      <c r="BD120" s="889"/>
      <c r="BE120" s="889"/>
      <c r="BF120" s="889"/>
      <c r="BG120" s="889"/>
      <c r="BH120" s="889"/>
      <c r="BI120" s="889"/>
      <c r="BJ120" s="889"/>
      <c r="BK120" s="889"/>
      <c r="BL120" s="889"/>
      <c r="BM120" s="889"/>
      <c r="BN120" s="889"/>
      <c r="BO120" s="889"/>
      <c r="BP120" s="890"/>
      <c r="BQ120" s="926">
        <v>7384079</v>
      </c>
      <c r="BR120" s="927"/>
      <c r="BS120" s="927"/>
      <c r="BT120" s="927"/>
      <c r="BU120" s="927"/>
      <c r="BV120" s="927">
        <v>8072462</v>
      </c>
      <c r="BW120" s="927"/>
      <c r="BX120" s="927"/>
      <c r="BY120" s="927"/>
      <c r="BZ120" s="927"/>
      <c r="CA120" s="927">
        <v>8762017</v>
      </c>
      <c r="CB120" s="927"/>
      <c r="CC120" s="927"/>
      <c r="CD120" s="927"/>
      <c r="CE120" s="927"/>
      <c r="CF120" s="941">
        <v>228.4</v>
      </c>
      <c r="CG120" s="942"/>
      <c r="CH120" s="942"/>
      <c r="CI120" s="942"/>
      <c r="CJ120" s="942"/>
      <c r="CK120" s="1007" t="s">
        <v>441</v>
      </c>
      <c r="CL120" s="1008"/>
      <c r="CM120" s="1008"/>
      <c r="CN120" s="1008"/>
      <c r="CO120" s="1009"/>
      <c r="CP120" s="1015" t="s">
        <v>388</v>
      </c>
      <c r="CQ120" s="1016"/>
      <c r="CR120" s="1016"/>
      <c r="CS120" s="1016"/>
      <c r="CT120" s="1016"/>
      <c r="CU120" s="1016"/>
      <c r="CV120" s="1016"/>
      <c r="CW120" s="1016"/>
      <c r="CX120" s="1016"/>
      <c r="CY120" s="1016"/>
      <c r="CZ120" s="1016"/>
      <c r="DA120" s="1016"/>
      <c r="DB120" s="1016"/>
      <c r="DC120" s="1016"/>
      <c r="DD120" s="1016"/>
      <c r="DE120" s="1016"/>
      <c r="DF120" s="1017"/>
      <c r="DG120" s="926">
        <v>5370057</v>
      </c>
      <c r="DH120" s="927"/>
      <c r="DI120" s="927"/>
      <c r="DJ120" s="927"/>
      <c r="DK120" s="927"/>
      <c r="DL120" s="927">
        <v>5522648</v>
      </c>
      <c r="DM120" s="927"/>
      <c r="DN120" s="927"/>
      <c r="DO120" s="927"/>
      <c r="DP120" s="927"/>
      <c r="DQ120" s="927">
        <v>5526561</v>
      </c>
      <c r="DR120" s="927"/>
      <c r="DS120" s="927"/>
      <c r="DT120" s="927"/>
      <c r="DU120" s="927"/>
      <c r="DV120" s="928">
        <v>144.1</v>
      </c>
      <c r="DW120" s="928"/>
      <c r="DX120" s="928"/>
      <c r="DY120" s="928"/>
      <c r="DZ120" s="929"/>
    </row>
    <row r="121" spans="1:130" s="199" customFormat="1" ht="26.25" customHeight="1" x14ac:dyDescent="0.15">
      <c r="A121" s="1059"/>
      <c r="B121" s="946"/>
      <c r="C121" s="967" t="s">
        <v>442</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443</v>
      </c>
      <c r="BA121" s="950"/>
      <c r="BB121" s="950"/>
      <c r="BC121" s="950"/>
      <c r="BD121" s="950"/>
      <c r="BE121" s="950"/>
      <c r="BF121" s="950"/>
      <c r="BG121" s="950"/>
      <c r="BH121" s="950"/>
      <c r="BI121" s="950"/>
      <c r="BJ121" s="950"/>
      <c r="BK121" s="950"/>
      <c r="BL121" s="950"/>
      <c r="BM121" s="950"/>
      <c r="BN121" s="950"/>
      <c r="BO121" s="950"/>
      <c r="BP121" s="951"/>
      <c r="BQ121" s="919">
        <v>154019</v>
      </c>
      <c r="BR121" s="920"/>
      <c r="BS121" s="920"/>
      <c r="BT121" s="920"/>
      <c r="BU121" s="920"/>
      <c r="BV121" s="920">
        <v>54829</v>
      </c>
      <c r="BW121" s="920"/>
      <c r="BX121" s="920"/>
      <c r="BY121" s="920"/>
      <c r="BZ121" s="920"/>
      <c r="CA121" s="920">
        <v>2366</v>
      </c>
      <c r="CB121" s="920"/>
      <c r="CC121" s="920"/>
      <c r="CD121" s="920"/>
      <c r="CE121" s="920"/>
      <c r="CF121" s="914">
        <v>0.1</v>
      </c>
      <c r="CG121" s="915"/>
      <c r="CH121" s="915"/>
      <c r="CI121" s="915"/>
      <c r="CJ121" s="915"/>
      <c r="CK121" s="1010"/>
      <c r="CL121" s="1011"/>
      <c r="CM121" s="1011"/>
      <c r="CN121" s="1011"/>
      <c r="CO121" s="1012"/>
      <c r="CP121" s="1020" t="s">
        <v>390</v>
      </c>
      <c r="CQ121" s="1021"/>
      <c r="CR121" s="1021"/>
      <c r="CS121" s="1021"/>
      <c r="CT121" s="1021"/>
      <c r="CU121" s="1021"/>
      <c r="CV121" s="1021"/>
      <c r="CW121" s="1021"/>
      <c r="CX121" s="1021"/>
      <c r="CY121" s="1021"/>
      <c r="CZ121" s="1021"/>
      <c r="DA121" s="1021"/>
      <c r="DB121" s="1021"/>
      <c r="DC121" s="1021"/>
      <c r="DD121" s="1021"/>
      <c r="DE121" s="1021"/>
      <c r="DF121" s="1022"/>
      <c r="DG121" s="919">
        <v>2094664</v>
      </c>
      <c r="DH121" s="920"/>
      <c r="DI121" s="920"/>
      <c r="DJ121" s="920"/>
      <c r="DK121" s="920"/>
      <c r="DL121" s="920">
        <v>2016967</v>
      </c>
      <c r="DM121" s="920"/>
      <c r="DN121" s="920"/>
      <c r="DO121" s="920"/>
      <c r="DP121" s="920"/>
      <c r="DQ121" s="920">
        <v>1815584</v>
      </c>
      <c r="DR121" s="920"/>
      <c r="DS121" s="920"/>
      <c r="DT121" s="920"/>
      <c r="DU121" s="920"/>
      <c r="DV121" s="921">
        <v>47.3</v>
      </c>
      <c r="DW121" s="921"/>
      <c r="DX121" s="921"/>
      <c r="DY121" s="921"/>
      <c r="DZ121" s="922"/>
    </row>
    <row r="122" spans="1:130" s="199" customFormat="1" ht="26.25" customHeight="1" x14ac:dyDescent="0.15">
      <c r="A122" s="1059"/>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444</v>
      </c>
      <c r="BA122" s="965"/>
      <c r="BB122" s="965"/>
      <c r="BC122" s="965"/>
      <c r="BD122" s="965"/>
      <c r="BE122" s="965"/>
      <c r="BF122" s="965"/>
      <c r="BG122" s="965"/>
      <c r="BH122" s="965"/>
      <c r="BI122" s="965"/>
      <c r="BJ122" s="965"/>
      <c r="BK122" s="965"/>
      <c r="BL122" s="965"/>
      <c r="BM122" s="965"/>
      <c r="BN122" s="965"/>
      <c r="BO122" s="965"/>
      <c r="BP122" s="966"/>
      <c r="BQ122" s="997">
        <v>11206907</v>
      </c>
      <c r="BR122" s="998"/>
      <c r="BS122" s="998"/>
      <c r="BT122" s="998"/>
      <c r="BU122" s="998"/>
      <c r="BV122" s="998">
        <v>11735752</v>
      </c>
      <c r="BW122" s="998"/>
      <c r="BX122" s="998"/>
      <c r="BY122" s="998"/>
      <c r="BZ122" s="998"/>
      <c r="CA122" s="998">
        <v>11713347</v>
      </c>
      <c r="CB122" s="998"/>
      <c r="CC122" s="998"/>
      <c r="CD122" s="998"/>
      <c r="CE122" s="998"/>
      <c r="CF122" s="1018">
        <v>305.3</v>
      </c>
      <c r="CG122" s="1019"/>
      <c r="CH122" s="1019"/>
      <c r="CI122" s="1019"/>
      <c r="CJ122" s="1019"/>
      <c r="CK122" s="1010"/>
      <c r="CL122" s="1011"/>
      <c r="CM122" s="1011"/>
      <c r="CN122" s="1011"/>
      <c r="CO122" s="1012"/>
      <c r="CP122" s="1020" t="s">
        <v>386</v>
      </c>
      <c r="CQ122" s="1021"/>
      <c r="CR122" s="1021"/>
      <c r="CS122" s="1021"/>
      <c r="CT122" s="1021"/>
      <c r="CU122" s="1021"/>
      <c r="CV122" s="1021"/>
      <c r="CW122" s="1021"/>
      <c r="CX122" s="1021"/>
      <c r="CY122" s="1021"/>
      <c r="CZ122" s="1021"/>
      <c r="DA122" s="1021"/>
      <c r="DB122" s="1021"/>
      <c r="DC122" s="1021"/>
      <c r="DD122" s="1021"/>
      <c r="DE122" s="1021"/>
      <c r="DF122" s="1022"/>
      <c r="DG122" s="919">
        <v>1266709</v>
      </c>
      <c r="DH122" s="920"/>
      <c r="DI122" s="920"/>
      <c r="DJ122" s="920"/>
      <c r="DK122" s="920"/>
      <c r="DL122" s="920">
        <v>1173127</v>
      </c>
      <c r="DM122" s="920"/>
      <c r="DN122" s="920"/>
      <c r="DO122" s="920"/>
      <c r="DP122" s="920"/>
      <c r="DQ122" s="920">
        <v>1099272</v>
      </c>
      <c r="DR122" s="920"/>
      <c r="DS122" s="920"/>
      <c r="DT122" s="920"/>
      <c r="DU122" s="920"/>
      <c r="DV122" s="921">
        <v>28.7</v>
      </c>
      <c r="DW122" s="921"/>
      <c r="DX122" s="921"/>
      <c r="DY122" s="921"/>
      <c r="DZ122" s="922"/>
    </row>
    <row r="123" spans="1:130" s="199" customFormat="1" ht="26.25" customHeight="1" x14ac:dyDescent="0.15">
      <c r="A123" s="1059"/>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445</v>
      </c>
      <c r="BP123" s="1006"/>
      <c r="BQ123" s="1065">
        <v>18745005</v>
      </c>
      <c r="BR123" s="1066"/>
      <c r="BS123" s="1066"/>
      <c r="BT123" s="1066"/>
      <c r="BU123" s="1066"/>
      <c r="BV123" s="1066">
        <v>19863043</v>
      </c>
      <c r="BW123" s="1066"/>
      <c r="BX123" s="1066"/>
      <c r="BY123" s="1066"/>
      <c r="BZ123" s="1066"/>
      <c r="CA123" s="1066">
        <v>20477730</v>
      </c>
      <c r="CB123" s="1066"/>
      <c r="CC123" s="1066"/>
      <c r="CD123" s="1066"/>
      <c r="CE123" s="1066"/>
      <c r="CF123" s="999"/>
      <c r="CG123" s="1000"/>
      <c r="CH123" s="1000"/>
      <c r="CI123" s="1000"/>
      <c r="CJ123" s="1001"/>
      <c r="CK123" s="1010"/>
      <c r="CL123" s="1011"/>
      <c r="CM123" s="1011"/>
      <c r="CN123" s="1011"/>
      <c r="CO123" s="1012"/>
      <c r="CP123" s="1020" t="s">
        <v>384</v>
      </c>
      <c r="CQ123" s="1021"/>
      <c r="CR123" s="1021"/>
      <c r="CS123" s="1021"/>
      <c r="CT123" s="1021"/>
      <c r="CU123" s="1021"/>
      <c r="CV123" s="1021"/>
      <c r="CW123" s="1021"/>
      <c r="CX123" s="1021"/>
      <c r="CY123" s="1021"/>
      <c r="CZ123" s="1021"/>
      <c r="DA123" s="1021"/>
      <c r="DB123" s="1021"/>
      <c r="DC123" s="1021"/>
      <c r="DD123" s="1021"/>
      <c r="DE123" s="1021"/>
      <c r="DF123" s="1022"/>
      <c r="DG123" s="958">
        <v>496470</v>
      </c>
      <c r="DH123" s="959"/>
      <c r="DI123" s="959"/>
      <c r="DJ123" s="959"/>
      <c r="DK123" s="960"/>
      <c r="DL123" s="961">
        <v>504095</v>
      </c>
      <c r="DM123" s="959"/>
      <c r="DN123" s="959"/>
      <c r="DO123" s="959"/>
      <c r="DP123" s="960"/>
      <c r="DQ123" s="961">
        <v>307356</v>
      </c>
      <c r="DR123" s="959"/>
      <c r="DS123" s="959"/>
      <c r="DT123" s="959"/>
      <c r="DU123" s="960"/>
      <c r="DV123" s="962">
        <v>8</v>
      </c>
      <c r="DW123" s="963"/>
      <c r="DX123" s="963"/>
      <c r="DY123" s="963"/>
      <c r="DZ123" s="964"/>
    </row>
    <row r="124" spans="1:130" s="199" customFormat="1" ht="26.25" customHeight="1" thickBot="1" x14ac:dyDescent="0.2">
      <c r="A124" s="1059"/>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446</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447</v>
      </c>
      <c r="CQ124" s="1021"/>
      <c r="CR124" s="1021"/>
      <c r="CS124" s="1021"/>
      <c r="CT124" s="1021"/>
      <c r="CU124" s="1021"/>
      <c r="CV124" s="1021"/>
      <c r="CW124" s="1021"/>
      <c r="CX124" s="1021"/>
      <c r="CY124" s="1021"/>
      <c r="CZ124" s="1021"/>
      <c r="DA124" s="1021"/>
      <c r="DB124" s="1021"/>
      <c r="DC124" s="1021"/>
      <c r="DD124" s="1021"/>
      <c r="DE124" s="1021"/>
      <c r="DF124" s="1022"/>
      <c r="DG124" s="1005">
        <v>169216</v>
      </c>
      <c r="DH124" s="984"/>
      <c r="DI124" s="984"/>
      <c r="DJ124" s="984"/>
      <c r="DK124" s="985"/>
      <c r="DL124" s="983">
        <v>160302</v>
      </c>
      <c r="DM124" s="984"/>
      <c r="DN124" s="984"/>
      <c r="DO124" s="984"/>
      <c r="DP124" s="985"/>
      <c r="DQ124" s="983">
        <v>150181</v>
      </c>
      <c r="DR124" s="984"/>
      <c r="DS124" s="984"/>
      <c r="DT124" s="984"/>
      <c r="DU124" s="985"/>
      <c r="DV124" s="986">
        <v>3.9</v>
      </c>
      <c r="DW124" s="987"/>
      <c r="DX124" s="987"/>
      <c r="DY124" s="987"/>
      <c r="DZ124" s="988"/>
    </row>
    <row r="125" spans="1:130" s="199" customFormat="1" ht="26.25" customHeight="1" x14ac:dyDescent="0.15">
      <c r="A125" s="1059"/>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448</v>
      </c>
      <c r="CL125" s="1008"/>
      <c r="CM125" s="1008"/>
      <c r="CN125" s="1008"/>
      <c r="CO125" s="1009"/>
      <c r="CP125" s="940" t="s">
        <v>449</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3845</v>
      </c>
      <c r="AB126" s="959"/>
      <c r="AC126" s="959"/>
      <c r="AD126" s="959"/>
      <c r="AE126" s="960"/>
      <c r="AF126" s="961">
        <v>3864</v>
      </c>
      <c r="AG126" s="959"/>
      <c r="AH126" s="959"/>
      <c r="AI126" s="959"/>
      <c r="AJ126" s="960"/>
      <c r="AK126" s="961">
        <v>3939</v>
      </c>
      <c r="AL126" s="959"/>
      <c r="AM126" s="959"/>
      <c r="AN126" s="959"/>
      <c r="AO126" s="960"/>
      <c r="AP126" s="962">
        <v>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573</v>
      </c>
      <c r="AB127" s="959"/>
      <c r="AC127" s="959"/>
      <c r="AD127" s="959"/>
      <c r="AE127" s="960"/>
      <c r="AF127" s="961">
        <v>558</v>
      </c>
      <c r="AG127" s="959"/>
      <c r="AH127" s="959"/>
      <c r="AI127" s="959"/>
      <c r="AJ127" s="960"/>
      <c r="AK127" s="961">
        <v>454</v>
      </c>
      <c r="AL127" s="959"/>
      <c r="AM127" s="959"/>
      <c r="AN127" s="959"/>
      <c r="AO127" s="960"/>
      <c r="AP127" s="962">
        <v>0</v>
      </c>
      <c r="AQ127" s="963"/>
      <c r="AR127" s="963"/>
      <c r="AS127" s="963"/>
      <c r="AT127" s="964"/>
      <c r="AU127" s="235"/>
      <c r="AV127" s="235"/>
      <c r="AW127" s="235"/>
      <c r="AX127" s="1032" t="s">
        <v>452</v>
      </c>
      <c r="AY127" s="1033"/>
      <c r="AZ127" s="1033"/>
      <c r="BA127" s="1033"/>
      <c r="BB127" s="1033"/>
      <c r="BC127" s="1033"/>
      <c r="BD127" s="1033"/>
      <c r="BE127" s="1034"/>
      <c r="BF127" s="1035" t="s">
        <v>453</v>
      </c>
      <c r="BG127" s="1033"/>
      <c r="BH127" s="1033"/>
      <c r="BI127" s="1033"/>
      <c r="BJ127" s="1033"/>
      <c r="BK127" s="1033"/>
      <c r="BL127" s="1034"/>
      <c r="BM127" s="1035" t="s">
        <v>454</v>
      </c>
      <c r="BN127" s="1033"/>
      <c r="BO127" s="1033"/>
      <c r="BP127" s="1033"/>
      <c r="BQ127" s="1033"/>
      <c r="BR127" s="1033"/>
      <c r="BS127" s="1034"/>
      <c r="BT127" s="1035" t="s">
        <v>455</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456</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457</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458</v>
      </c>
      <c r="X128" s="1045"/>
      <c r="Y128" s="1045"/>
      <c r="Z128" s="1046"/>
      <c r="AA128" s="1047">
        <v>10278</v>
      </c>
      <c r="AB128" s="1048"/>
      <c r="AC128" s="1048"/>
      <c r="AD128" s="1048"/>
      <c r="AE128" s="1049"/>
      <c r="AF128" s="1050">
        <v>9766</v>
      </c>
      <c r="AG128" s="1048"/>
      <c r="AH128" s="1048"/>
      <c r="AI128" s="1048"/>
      <c r="AJ128" s="1049"/>
      <c r="AK128" s="1050">
        <v>9556</v>
      </c>
      <c r="AL128" s="1048"/>
      <c r="AM128" s="1048"/>
      <c r="AN128" s="1048"/>
      <c r="AO128" s="1049"/>
      <c r="AP128" s="1051"/>
      <c r="AQ128" s="1052"/>
      <c r="AR128" s="1052"/>
      <c r="AS128" s="1052"/>
      <c r="AT128" s="1053"/>
      <c r="AU128" s="235"/>
      <c r="AV128" s="235"/>
      <c r="AW128" s="235"/>
      <c r="AX128" s="888" t="s">
        <v>459</v>
      </c>
      <c r="AY128" s="889"/>
      <c r="AZ128" s="889"/>
      <c r="BA128" s="889"/>
      <c r="BB128" s="889"/>
      <c r="BC128" s="889"/>
      <c r="BD128" s="889"/>
      <c r="BE128" s="890"/>
      <c r="BF128" s="1054" t="s">
        <v>112</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460</v>
      </c>
      <c r="CQ128" s="1037"/>
      <c r="CR128" s="1037"/>
      <c r="CS128" s="1037"/>
      <c r="CT128" s="1037"/>
      <c r="CU128" s="1037"/>
      <c r="CV128" s="1037"/>
      <c r="CW128" s="1037"/>
      <c r="CX128" s="1037"/>
      <c r="CY128" s="1037"/>
      <c r="CZ128" s="1037"/>
      <c r="DA128" s="1037"/>
      <c r="DB128" s="1037"/>
      <c r="DC128" s="1037"/>
      <c r="DD128" s="1037"/>
      <c r="DE128" s="1037"/>
      <c r="DF128" s="1038"/>
      <c r="DG128" s="1039" t="s">
        <v>112</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461</v>
      </c>
      <c r="X129" s="1074"/>
      <c r="Y129" s="1074"/>
      <c r="Z129" s="1075"/>
      <c r="AA129" s="958">
        <v>4483728</v>
      </c>
      <c r="AB129" s="959"/>
      <c r="AC129" s="959"/>
      <c r="AD129" s="959"/>
      <c r="AE129" s="960"/>
      <c r="AF129" s="961">
        <v>4769353</v>
      </c>
      <c r="AG129" s="959"/>
      <c r="AH129" s="959"/>
      <c r="AI129" s="959"/>
      <c r="AJ129" s="960"/>
      <c r="AK129" s="961">
        <v>4675000</v>
      </c>
      <c r="AL129" s="959"/>
      <c r="AM129" s="959"/>
      <c r="AN129" s="959"/>
      <c r="AO129" s="960"/>
      <c r="AP129" s="1076"/>
      <c r="AQ129" s="1077"/>
      <c r="AR129" s="1077"/>
      <c r="AS129" s="1077"/>
      <c r="AT129" s="1078"/>
      <c r="AU129" s="237"/>
      <c r="AV129" s="237"/>
      <c r="AW129" s="237"/>
      <c r="AX129" s="1067" t="s">
        <v>462</v>
      </c>
      <c r="AY129" s="950"/>
      <c r="AZ129" s="950"/>
      <c r="BA129" s="950"/>
      <c r="BB129" s="950"/>
      <c r="BC129" s="950"/>
      <c r="BD129" s="950"/>
      <c r="BE129" s="951"/>
      <c r="BF129" s="1068" t="s">
        <v>112</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464</v>
      </c>
      <c r="X130" s="1074"/>
      <c r="Y130" s="1074"/>
      <c r="Z130" s="1075"/>
      <c r="AA130" s="958">
        <v>769169</v>
      </c>
      <c r="AB130" s="959"/>
      <c r="AC130" s="959"/>
      <c r="AD130" s="959"/>
      <c r="AE130" s="960"/>
      <c r="AF130" s="961">
        <v>813507</v>
      </c>
      <c r="AG130" s="959"/>
      <c r="AH130" s="959"/>
      <c r="AI130" s="959"/>
      <c r="AJ130" s="960"/>
      <c r="AK130" s="961">
        <v>838804</v>
      </c>
      <c r="AL130" s="959"/>
      <c r="AM130" s="959"/>
      <c r="AN130" s="959"/>
      <c r="AO130" s="960"/>
      <c r="AP130" s="1076"/>
      <c r="AQ130" s="1077"/>
      <c r="AR130" s="1077"/>
      <c r="AS130" s="1077"/>
      <c r="AT130" s="1078"/>
      <c r="AU130" s="237"/>
      <c r="AV130" s="237"/>
      <c r="AW130" s="237"/>
      <c r="AX130" s="1067" t="s">
        <v>465</v>
      </c>
      <c r="AY130" s="950"/>
      <c r="AZ130" s="950"/>
      <c r="BA130" s="950"/>
      <c r="BB130" s="950"/>
      <c r="BC130" s="950"/>
      <c r="BD130" s="950"/>
      <c r="BE130" s="951"/>
      <c r="BF130" s="1104">
        <v>7.9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466</v>
      </c>
      <c r="X131" s="1112"/>
      <c r="Y131" s="1112"/>
      <c r="Z131" s="1113"/>
      <c r="AA131" s="1005">
        <v>3714559</v>
      </c>
      <c r="AB131" s="984"/>
      <c r="AC131" s="984"/>
      <c r="AD131" s="984"/>
      <c r="AE131" s="985"/>
      <c r="AF131" s="983">
        <v>3955846</v>
      </c>
      <c r="AG131" s="984"/>
      <c r="AH131" s="984"/>
      <c r="AI131" s="984"/>
      <c r="AJ131" s="985"/>
      <c r="AK131" s="983">
        <v>3836196</v>
      </c>
      <c r="AL131" s="984"/>
      <c r="AM131" s="984"/>
      <c r="AN131" s="984"/>
      <c r="AO131" s="985"/>
      <c r="AP131" s="1114"/>
      <c r="AQ131" s="1115"/>
      <c r="AR131" s="1115"/>
      <c r="AS131" s="1115"/>
      <c r="AT131" s="1116"/>
      <c r="AU131" s="237"/>
      <c r="AV131" s="237"/>
      <c r="AW131" s="237"/>
      <c r="AX131" s="1086" t="s">
        <v>467</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468</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469</v>
      </c>
      <c r="W132" s="1097"/>
      <c r="X132" s="1097"/>
      <c r="Y132" s="1097"/>
      <c r="Z132" s="1098"/>
      <c r="AA132" s="1099">
        <v>7.8302161840000002</v>
      </c>
      <c r="AB132" s="1100"/>
      <c r="AC132" s="1100"/>
      <c r="AD132" s="1100"/>
      <c r="AE132" s="1101"/>
      <c r="AF132" s="1102">
        <v>7.7243654079999997</v>
      </c>
      <c r="AG132" s="1100"/>
      <c r="AH132" s="1100"/>
      <c r="AI132" s="1100"/>
      <c r="AJ132" s="1101"/>
      <c r="AK132" s="1102">
        <v>8.298913915</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470</v>
      </c>
      <c r="W133" s="1080"/>
      <c r="X133" s="1080"/>
      <c r="Y133" s="1080"/>
      <c r="Z133" s="1081"/>
      <c r="AA133" s="1082">
        <v>9</v>
      </c>
      <c r="AB133" s="1083"/>
      <c r="AC133" s="1083"/>
      <c r="AD133" s="1083"/>
      <c r="AE133" s="1084"/>
      <c r="AF133" s="1082">
        <v>8.4</v>
      </c>
      <c r="AG133" s="1083"/>
      <c r="AH133" s="1083"/>
      <c r="AI133" s="1083"/>
      <c r="AJ133" s="1084"/>
      <c r="AK133" s="1082">
        <v>7.9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20" t="s">
        <v>473</v>
      </c>
      <c r="L7" s="256"/>
      <c r="M7" s="257" t="s">
        <v>474</v>
      </c>
      <c r="N7" s="258"/>
    </row>
    <row r="8" spans="1:16" x14ac:dyDescent="0.15">
      <c r="A8" s="250"/>
      <c r="B8" s="246"/>
      <c r="C8" s="246"/>
      <c r="D8" s="246"/>
      <c r="E8" s="246"/>
      <c r="F8" s="246"/>
      <c r="G8" s="259"/>
      <c r="H8" s="260"/>
      <c r="I8" s="260"/>
      <c r="J8" s="261"/>
      <c r="K8" s="1121"/>
      <c r="L8" s="262" t="s">
        <v>475</v>
      </c>
      <c r="M8" s="263" t="s">
        <v>476</v>
      </c>
      <c r="N8" s="264" t="s">
        <v>477</v>
      </c>
    </row>
    <row r="9" spans="1:16" x14ac:dyDescent="0.15">
      <c r="A9" s="250"/>
      <c r="B9" s="246"/>
      <c r="C9" s="246"/>
      <c r="D9" s="246"/>
      <c r="E9" s="246"/>
      <c r="F9" s="246"/>
      <c r="G9" s="1122" t="s">
        <v>478</v>
      </c>
      <c r="H9" s="1123"/>
      <c r="I9" s="1123"/>
      <c r="J9" s="1124"/>
      <c r="K9" s="265">
        <v>862258</v>
      </c>
      <c r="L9" s="266">
        <v>58909</v>
      </c>
      <c r="M9" s="267">
        <v>85150</v>
      </c>
      <c r="N9" s="268">
        <v>-30.8</v>
      </c>
    </row>
    <row r="10" spans="1:16" x14ac:dyDescent="0.15">
      <c r="A10" s="250"/>
      <c r="B10" s="246"/>
      <c r="C10" s="246"/>
      <c r="D10" s="246"/>
      <c r="E10" s="246"/>
      <c r="F10" s="246"/>
      <c r="G10" s="1122" t="s">
        <v>479</v>
      </c>
      <c r="H10" s="1123"/>
      <c r="I10" s="1123"/>
      <c r="J10" s="1124"/>
      <c r="K10" s="269">
        <v>210449</v>
      </c>
      <c r="L10" s="270">
        <v>14378</v>
      </c>
      <c r="M10" s="271">
        <v>9032</v>
      </c>
      <c r="N10" s="272">
        <v>59.2</v>
      </c>
    </row>
    <row r="11" spans="1:16" ht="13.5" customHeight="1" x14ac:dyDescent="0.15">
      <c r="A11" s="250"/>
      <c r="B11" s="246"/>
      <c r="C11" s="246"/>
      <c r="D11" s="246"/>
      <c r="E11" s="246"/>
      <c r="F11" s="246"/>
      <c r="G11" s="1122" t="s">
        <v>480</v>
      </c>
      <c r="H11" s="1123"/>
      <c r="I11" s="1123"/>
      <c r="J11" s="1124"/>
      <c r="K11" s="269">
        <v>179088</v>
      </c>
      <c r="L11" s="270">
        <v>12235</v>
      </c>
      <c r="M11" s="271">
        <v>13711</v>
      </c>
      <c r="N11" s="272">
        <v>-10.8</v>
      </c>
    </row>
    <row r="12" spans="1:16" ht="13.5" customHeight="1" x14ac:dyDescent="0.15">
      <c r="A12" s="250"/>
      <c r="B12" s="246"/>
      <c r="C12" s="246"/>
      <c r="D12" s="246"/>
      <c r="E12" s="246"/>
      <c r="F12" s="246"/>
      <c r="G12" s="1122" t="s">
        <v>481</v>
      </c>
      <c r="H12" s="1123"/>
      <c r="I12" s="1123"/>
      <c r="J12" s="1124"/>
      <c r="K12" s="269">
        <v>15580</v>
      </c>
      <c r="L12" s="270">
        <v>1064</v>
      </c>
      <c r="M12" s="271">
        <v>641</v>
      </c>
      <c r="N12" s="272">
        <v>66</v>
      </c>
    </row>
    <row r="13" spans="1:16" ht="13.5" customHeight="1" x14ac:dyDescent="0.15">
      <c r="A13" s="250"/>
      <c r="B13" s="246"/>
      <c r="C13" s="246"/>
      <c r="D13" s="246"/>
      <c r="E13" s="246"/>
      <c r="F13" s="246"/>
      <c r="G13" s="1122" t="s">
        <v>482</v>
      </c>
      <c r="H13" s="1123"/>
      <c r="I13" s="1123"/>
      <c r="J13" s="1124"/>
      <c r="K13" s="269" t="s">
        <v>483</v>
      </c>
      <c r="L13" s="270" t="s">
        <v>483</v>
      </c>
      <c r="M13" s="271" t="s">
        <v>483</v>
      </c>
      <c r="N13" s="272" t="s">
        <v>483</v>
      </c>
    </row>
    <row r="14" spans="1:16" ht="13.5" customHeight="1" x14ac:dyDescent="0.15">
      <c r="A14" s="250"/>
      <c r="B14" s="246"/>
      <c r="C14" s="246"/>
      <c r="D14" s="246"/>
      <c r="E14" s="246"/>
      <c r="F14" s="246"/>
      <c r="G14" s="1122" t="s">
        <v>484</v>
      </c>
      <c r="H14" s="1123"/>
      <c r="I14" s="1123"/>
      <c r="J14" s="1124"/>
      <c r="K14" s="269">
        <v>59045</v>
      </c>
      <c r="L14" s="270">
        <v>4034</v>
      </c>
      <c r="M14" s="271">
        <v>4184</v>
      </c>
      <c r="N14" s="272">
        <v>-3.6</v>
      </c>
    </row>
    <row r="15" spans="1:16" ht="13.5" customHeight="1" x14ac:dyDescent="0.15">
      <c r="A15" s="250"/>
      <c r="B15" s="246"/>
      <c r="C15" s="246"/>
      <c r="D15" s="246"/>
      <c r="E15" s="246"/>
      <c r="F15" s="246"/>
      <c r="G15" s="1122" t="s">
        <v>485</v>
      </c>
      <c r="H15" s="1123"/>
      <c r="I15" s="1123"/>
      <c r="J15" s="1124"/>
      <c r="K15" s="269">
        <v>19518</v>
      </c>
      <c r="L15" s="270">
        <v>1333</v>
      </c>
      <c r="M15" s="271">
        <v>2000</v>
      </c>
      <c r="N15" s="272">
        <v>-33.4</v>
      </c>
    </row>
    <row r="16" spans="1:16" x14ac:dyDescent="0.15">
      <c r="A16" s="250"/>
      <c r="B16" s="246"/>
      <c r="C16" s="246"/>
      <c r="D16" s="246"/>
      <c r="E16" s="246"/>
      <c r="F16" s="246"/>
      <c r="G16" s="1125" t="s">
        <v>486</v>
      </c>
      <c r="H16" s="1126"/>
      <c r="I16" s="1126"/>
      <c r="J16" s="1127"/>
      <c r="K16" s="270">
        <v>-79023</v>
      </c>
      <c r="L16" s="270">
        <v>-5399</v>
      </c>
      <c r="M16" s="271">
        <v>-8546</v>
      </c>
      <c r="N16" s="272">
        <v>-36.799999999999997</v>
      </c>
    </row>
    <row r="17" spans="1:16" x14ac:dyDescent="0.15">
      <c r="A17" s="250"/>
      <c r="B17" s="246"/>
      <c r="C17" s="246"/>
      <c r="D17" s="246"/>
      <c r="E17" s="246"/>
      <c r="F17" s="246"/>
      <c r="G17" s="1125" t="s">
        <v>170</v>
      </c>
      <c r="H17" s="1126"/>
      <c r="I17" s="1126"/>
      <c r="J17" s="1127"/>
      <c r="K17" s="270">
        <v>1266915</v>
      </c>
      <c r="L17" s="270">
        <v>86556</v>
      </c>
      <c r="M17" s="271">
        <v>106172</v>
      </c>
      <c r="N17" s="272">
        <v>-18.5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17" t="s">
        <v>491</v>
      </c>
      <c r="H21" s="1118"/>
      <c r="I21" s="1118"/>
      <c r="J21" s="1119"/>
      <c r="K21" s="282">
        <v>6.97</v>
      </c>
      <c r="L21" s="283">
        <v>10.19</v>
      </c>
      <c r="M21" s="284">
        <v>-3.22</v>
      </c>
      <c r="N21" s="251"/>
      <c r="O21" s="285"/>
      <c r="P21" s="281"/>
    </row>
    <row r="22" spans="1:16" s="286" customFormat="1" x14ac:dyDescent="0.15">
      <c r="A22" s="281"/>
      <c r="B22" s="251"/>
      <c r="C22" s="251"/>
      <c r="D22" s="251"/>
      <c r="E22" s="251"/>
      <c r="F22" s="251"/>
      <c r="G22" s="1117" t="s">
        <v>492</v>
      </c>
      <c r="H22" s="1118"/>
      <c r="I22" s="1118"/>
      <c r="J22" s="1119"/>
      <c r="K22" s="287">
        <v>98.6</v>
      </c>
      <c r="L22" s="288">
        <v>96.4</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20" t="s">
        <v>473</v>
      </c>
      <c r="L30" s="256"/>
      <c r="M30" s="257" t="s">
        <v>474</v>
      </c>
      <c r="N30" s="258"/>
    </row>
    <row r="31" spans="1:16" x14ac:dyDescent="0.15">
      <c r="A31" s="250"/>
      <c r="B31" s="246"/>
      <c r="C31" s="246"/>
      <c r="D31" s="246"/>
      <c r="E31" s="246"/>
      <c r="F31" s="246"/>
      <c r="G31" s="259"/>
      <c r="H31" s="260"/>
      <c r="I31" s="260"/>
      <c r="J31" s="261"/>
      <c r="K31" s="1121"/>
      <c r="L31" s="262" t="s">
        <v>475</v>
      </c>
      <c r="M31" s="263" t="s">
        <v>476</v>
      </c>
      <c r="N31" s="264" t="s">
        <v>477</v>
      </c>
    </row>
    <row r="32" spans="1:16" ht="27" customHeight="1" x14ac:dyDescent="0.15">
      <c r="A32" s="250"/>
      <c r="B32" s="246"/>
      <c r="C32" s="246"/>
      <c r="D32" s="246"/>
      <c r="E32" s="246"/>
      <c r="F32" s="246"/>
      <c r="G32" s="1133" t="s">
        <v>496</v>
      </c>
      <c r="H32" s="1134"/>
      <c r="I32" s="1134"/>
      <c r="J32" s="1135"/>
      <c r="K32" s="296">
        <v>584229</v>
      </c>
      <c r="L32" s="296">
        <v>39915</v>
      </c>
      <c r="M32" s="297">
        <v>58921</v>
      </c>
      <c r="N32" s="298">
        <v>-32.299999999999997</v>
      </c>
    </row>
    <row r="33" spans="1:16" ht="13.5" customHeight="1" x14ac:dyDescent="0.15">
      <c r="A33" s="250"/>
      <c r="B33" s="246"/>
      <c r="C33" s="246"/>
      <c r="D33" s="246"/>
      <c r="E33" s="246"/>
      <c r="F33" s="246"/>
      <c r="G33" s="1133" t="s">
        <v>497</v>
      </c>
      <c r="H33" s="1134"/>
      <c r="I33" s="1134"/>
      <c r="J33" s="1135"/>
      <c r="K33" s="296" t="s">
        <v>483</v>
      </c>
      <c r="L33" s="296" t="s">
        <v>483</v>
      </c>
      <c r="M33" s="297" t="s">
        <v>483</v>
      </c>
      <c r="N33" s="298" t="s">
        <v>483</v>
      </c>
    </row>
    <row r="34" spans="1:16" ht="27" customHeight="1" x14ac:dyDescent="0.15">
      <c r="A34" s="250"/>
      <c r="B34" s="246"/>
      <c r="C34" s="246"/>
      <c r="D34" s="246"/>
      <c r="E34" s="246"/>
      <c r="F34" s="246"/>
      <c r="G34" s="1133" t="s">
        <v>498</v>
      </c>
      <c r="H34" s="1134"/>
      <c r="I34" s="1134"/>
      <c r="J34" s="1135"/>
      <c r="K34" s="296" t="s">
        <v>483</v>
      </c>
      <c r="L34" s="296" t="s">
        <v>483</v>
      </c>
      <c r="M34" s="297">
        <v>1</v>
      </c>
      <c r="N34" s="298" t="s">
        <v>483</v>
      </c>
    </row>
    <row r="35" spans="1:16" ht="27" customHeight="1" x14ac:dyDescent="0.15">
      <c r="A35" s="250"/>
      <c r="B35" s="246"/>
      <c r="C35" s="246"/>
      <c r="D35" s="246"/>
      <c r="E35" s="246"/>
      <c r="F35" s="246"/>
      <c r="G35" s="1133" t="s">
        <v>499</v>
      </c>
      <c r="H35" s="1134"/>
      <c r="I35" s="1134"/>
      <c r="J35" s="1135"/>
      <c r="K35" s="296">
        <v>570860</v>
      </c>
      <c r="L35" s="296">
        <v>39001</v>
      </c>
      <c r="M35" s="297">
        <v>21946</v>
      </c>
      <c r="N35" s="298">
        <v>77.7</v>
      </c>
    </row>
    <row r="36" spans="1:16" ht="27" customHeight="1" x14ac:dyDescent="0.15">
      <c r="A36" s="250"/>
      <c r="B36" s="246"/>
      <c r="C36" s="246"/>
      <c r="D36" s="246"/>
      <c r="E36" s="246"/>
      <c r="F36" s="246"/>
      <c r="G36" s="1133" t="s">
        <v>500</v>
      </c>
      <c r="H36" s="1134"/>
      <c r="I36" s="1134"/>
      <c r="J36" s="1135"/>
      <c r="K36" s="296">
        <v>7241</v>
      </c>
      <c r="L36" s="296">
        <v>495</v>
      </c>
      <c r="M36" s="297">
        <v>3467</v>
      </c>
      <c r="N36" s="298">
        <v>-85.7</v>
      </c>
    </row>
    <row r="37" spans="1:16" ht="13.5" customHeight="1" x14ac:dyDescent="0.15">
      <c r="A37" s="250"/>
      <c r="B37" s="246"/>
      <c r="C37" s="246"/>
      <c r="D37" s="246"/>
      <c r="E37" s="246"/>
      <c r="F37" s="246"/>
      <c r="G37" s="1133" t="s">
        <v>501</v>
      </c>
      <c r="H37" s="1134"/>
      <c r="I37" s="1134"/>
      <c r="J37" s="1135"/>
      <c r="K37" s="296">
        <v>4393</v>
      </c>
      <c r="L37" s="296">
        <v>300</v>
      </c>
      <c r="M37" s="297">
        <v>1242</v>
      </c>
      <c r="N37" s="298">
        <v>-75.8</v>
      </c>
    </row>
    <row r="38" spans="1:16" ht="27" customHeight="1" x14ac:dyDescent="0.15">
      <c r="A38" s="250"/>
      <c r="B38" s="246"/>
      <c r="C38" s="246"/>
      <c r="D38" s="246"/>
      <c r="E38" s="246"/>
      <c r="F38" s="246"/>
      <c r="G38" s="1136" t="s">
        <v>502</v>
      </c>
      <c r="H38" s="1137"/>
      <c r="I38" s="1137"/>
      <c r="J38" s="1138"/>
      <c r="K38" s="299" t="s">
        <v>483</v>
      </c>
      <c r="L38" s="299" t="s">
        <v>483</v>
      </c>
      <c r="M38" s="300">
        <v>1</v>
      </c>
      <c r="N38" s="301" t="s">
        <v>483</v>
      </c>
      <c r="O38" s="295"/>
    </row>
    <row r="39" spans="1:16" x14ac:dyDescent="0.15">
      <c r="A39" s="250"/>
      <c r="B39" s="246"/>
      <c r="C39" s="246"/>
      <c r="D39" s="246"/>
      <c r="E39" s="246"/>
      <c r="F39" s="246"/>
      <c r="G39" s="1136" t="s">
        <v>503</v>
      </c>
      <c r="H39" s="1137"/>
      <c r="I39" s="1137"/>
      <c r="J39" s="1138"/>
      <c r="K39" s="302">
        <v>-9556</v>
      </c>
      <c r="L39" s="302">
        <v>-653</v>
      </c>
      <c r="M39" s="303">
        <v>-1780</v>
      </c>
      <c r="N39" s="304">
        <v>-63.3</v>
      </c>
      <c r="O39" s="295"/>
    </row>
    <row r="40" spans="1:16" ht="27" customHeight="1" x14ac:dyDescent="0.15">
      <c r="A40" s="250"/>
      <c r="B40" s="246"/>
      <c r="C40" s="246"/>
      <c r="D40" s="246"/>
      <c r="E40" s="246"/>
      <c r="F40" s="246"/>
      <c r="G40" s="1133" t="s">
        <v>504</v>
      </c>
      <c r="H40" s="1134"/>
      <c r="I40" s="1134"/>
      <c r="J40" s="1135"/>
      <c r="K40" s="302">
        <v>-838804</v>
      </c>
      <c r="L40" s="302">
        <v>-57307</v>
      </c>
      <c r="M40" s="303">
        <v>-57269</v>
      </c>
      <c r="N40" s="304">
        <v>0.1</v>
      </c>
      <c r="O40" s="295"/>
    </row>
    <row r="41" spans="1:16" x14ac:dyDescent="0.15">
      <c r="A41" s="250"/>
      <c r="B41" s="246"/>
      <c r="C41" s="246"/>
      <c r="D41" s="246"/>
      <c r="E41" s="246"/>
      <c r="F41" s="246"/>
      <c r="G41" s="1139" t="s">
        <v>281</v>
      </c>
      <c r="H41" s="1140"/>
      <c r="I41" s="1140"/>
      <c r="J41" s="1141"/>
      <c r="K41" s="296">
        <v>318363</v>
      </c>
      <c r="L41" s="302">
        <v>21751</v>
      </c>
      <c r="M41" s="303">
        <v>26530</v>
      </c>
      <c r="N41" s="304">
        <v>-18</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28" t="s">
        <v>473</v>
      </c>
      <c r="J49" s="1130" t="s">
        <v>508</v>
      </c>
      <c r="K49" s="1131"/>
      <c r="L49" s="1131"/>
      <c r="M49" s="1131"/>
      <c r="N49" s="1132"/>
    </row>
    <row r="50" spans="1:14" x14ac:dyDescent="0.15">
      <c r="A50" s="250"/>
      <c r="B50" s="246"/>
      <c r="C50" s="246"/>
      <c r="D50" s="246"/>
      <c r="E50" s="246"/>
      <c r="F50" s="246"/>
      <c r="G50" s="314"/>
      <c r="H50" s="315"/>
      <c r="I50" s="1129"/>
      <c r="J50" s="316" t="s">
        <v>509</v>
      </c>
      <c r="K50" s="317" t="s">
        <v>510</v>
      </c>
      <c r="L50" s="318" t="s">
        <v>511</v>
      </c>
      <c r="M50" s="319" t="s">
        <v>512</v>
      </c>
      <c r="N50" s="320" t="s">
        <v>513</v>
      </c>
    </row>
    <row r="51" spans="1:14" x14ac:dyDescent="0.15">
      <c r="A51" s="250"/>
      <c r="B51" s="246"/>
      <c r="C51" s="246"/>
      <c r="D51" s="246"/>
      <c r="E51" s="246"/>
      <c r="F51" s="246"/>
      <c r="G51" s="312" t="s">
        <v>514</v>
      </c>
      <c r="H51" s="313"/>
      <c r="I51" s="321">
        <v>1062805</v>
      </c>
      <c r="J51" s="322">
        <v>69596</v>
      </c>
      <c r="K51" s="323">
        <v>18.7</v>
      </c>
      <c r="L51" s="324">
        <v>70582</v>
      </c>
      <c r="M51" s="325">
        <v>18</v>
      </c>
      <c r="N51" s="326">
        <v>0.7</v>
      </c>
    </row>
    <row r="52" spans="1:14" x14ac:dyDescent="0.15">
      <c r="A52" s="250"/>
      <c r="B52" s="246"/>
      <c r="C52" s="246"/>
      <c r="D52" s="246"/>
      <c r="E52" s="246"/>
      <c r="F52" s="246"/>
      <c r="G52" s="327"/>
      <c r="H52" s="328" t="s">
        <v>515</v>
      </c>
      <c r="I52" s="329">
        <v>374455</v>
      </c>
      <c r="J52" s="330">
        <v>24521</v>
      </c>
      <c r="K52" s="331">
        <v>89.2</v>
      </c>
      <c r="L52" s="332">
        <v>36117</v>
      </c>
      <c r="M52" s="333">
        <v>7.3</v>
      </c>
      <c r="N52" s="334">
        <v>81.900000000000006</v>
      </c>
    </row>
    <row r="53" spans="1:14" x14ac:dyDescent="0.15">
      <c r="A53" s="250"/>
      <c r="B53" s="246"/>
      <c r="C53" s="246"/>
      <c r="D53" s="246"/>
      <c r="E53" s="246"/>
      <c r="F53" s="246"/>
      <c r="G53" s="312" t="s">
        <v>516</v>
      </c>
      <c r="H53" s="313"/>
      <c r="I53" s="321">
        <v>1609449</v>
      </c>
      <c r="J53" s="322">
        <v>106311</v>
      </c>
      <c r="K53" s="323">
        <v>52.8</v>
      </c>
      <c r="L53" s="324">
        <v>81990</v>
      </c>
      <c r="M53" s="325">
        <v>16.2</v>
      </c>
      <c r="N53" s="326">
        <v>36.6</v>
      </c>
    </row>
    <row r="54" spans="1:14" x14ac:dyDescent="0.15">
      <c r="A54" s="250"/>
      <c r="B54" s="246"/>
      <c r="C54" s="246"/>
      <c r="D54" s="246"/>
      <c r="E54" s="246"/>
      <c r="F54" s="246"/>
      <c r="G54" s="327"/>
      <c r="H54" s="328" t="s">
        <v>515</v>
      </c>
      <c r="I54" s="329">
        <v>400745</v>
      </c>
      <c r="J54" s="330">
        <v>26471</v>
      </c>
      <c r="K54" s="331">
        <v>8</v>
      </c>
      <c r="L54" s="332">
        <v>34482</v>
      </c>
      <c r="M54" s="333">
        <v>-4.5</v>
      </c>
      <c r="N54" s="334">
        <v>12.5</v>
      </c>
    </row>
    <row r="55" spans="1:14" x14ac:dyDescent="0.15">
      <c r="A55" s="250"/>
      <c r="B55" s="246"/>
      <c r="C55" s="246"/>
      <c r="D55" s="246"/>
      <c r="E55" s="246"/>
      <c r="F55" s="246"/>
      <c r="G55" s="312" t="s">
        <v>517</v>
      </c>
      <c r="H55" s="313"/>
      <c r="I55" s="321">
        <v>1978596</v>
      </c>
      <c r="J55" s="322">
        <v>132003</v>
      </c>
      <c r="K55" s="323">
        <v>24.2</v>
      </c>
      <c r="L55" s="324">
        <v>87551</v>
      </c>
      <c r="M55" s="325">
        <v>6.8</v>
      </c>
      <c r="N55" s="326">
        <v>17.399999999999999</v>
      </c>
    </row>
    <row r="56" spans="1:14" x14ac:dyDescent="0.15">
      <c r="A56" s="250"/>
      <c r="B56" s="246"/>
      <c r="C56" s="246"/>
      <c r="D56" s="246"/>
      <c r="E56" s="246"/>
      <c r="F56" s="246"/>
      <c r="G56" s="327"/>
      <c r="H56" s="328" t="s">
        <v>515</v>
      </c>
      <c r="I56" s="329">
        <v>662236</v>
      </c>
      <c r="J56" s="330">
        <v>44181</v>
      </c>
      <c r="K56" s="331">
        <v>66.900000000000006</v>
      </c>
      <c r="L56" s="332">
        <v>43994</v>
      </c>
      <c r="M56" s="333">
        <v>27.6</v>
      </c>
      <c r="N56" s="334">
        <v>39.299999999999997</v>
      </c>
    </row>
    <row r="57" spans="1:14" x14ac:dyDescent="0.15">
      <c r="A57" s="250"/>
      <c r="B57" s="246"/>
      <c r="C57" s="246"/>
      <c r="D57" s="246"/>
      <c r="E57" s="246"/>
      <c r="F57" s="246"/>
      <c r="G57" s="312" t="s">
        <v>518</v>
      </c>
      <c r="H57" s="313"/>
      <c r="I57" s="321">
        <v>932272</v>
      </c>
      <c r="J57" s="322">
        <v>63017</v>
      </c>
      <c r="K57" s="323">
        <v>-52.3</v>
      </c>
      <c r="L57" s="324">
        <v>106092</v>
      </c>
      <c r="M57" s="325">
        <v>21.2</v>
      </c>
      <c r="N57" s="326">
        <v>-73.5</v>
      </c>
    </row>
    <row r="58" spans="1:14" x14ac:dyDescent="0.15">
      <c r="A58" s="250"/>
      <c r="B58" s="246"/>
      <c r="C58" s="246"/>
      <c r="D58" s="246"/>
      <c r="E58" s="246"/>
      <c r="F58" s="246"/>
      <c r="G58" s="327"/>
      <c r="H58" s="328" t="s">
        <v>515</v>
      </c>
      <c r="I58" s="329">
        <v>627365</v>
      </c>
      <c r="J58" s="330">
        <v>42407</v>
      </c>
      <c r="K58" s="331">
        <v>-4</v>
      </c>
      <c r="L58" s="332">
        <v>44299</v>
      </c>
      <c r="M58" s="333">
        <v>0.7</v>
      </c>
      <c r="N58" s="334">
        <v>-4.7</v>
      </c>
    </row>
    <row r="59" spans="1:14" x14ac:dyDescent="0.15">
      <c r="A59" s="250"/>
      <c r="B59" s="246"/>
      <c r="C59" s="246"/>
      <c r="D59" s="246"/>
      <c r="E59" s="246"/>
      <c r="F59" s="246"/>
      <c r="G59" s="312" t="s">
        <v>519</v>
      </c>
      <c r="H59" s="313"/>
      <c r="I59" s="321">
        <v>1120147</v>
      </c>
      <c r="J59" s="322">
        <v>76528</v>
      </c>
      <c r="K59" s="323">
        <v>21.4</v>
      </c>
      <c r="L59" s="324">
        <v>78903</v>
      </c>
      <c r="M59" s="325">
        <v>-25.6</v>
      </c>
      <c r="N59" s="326">
        <v>47</v>
      </c>
    </row>
    <row r="60" spans="1:14" x14ac:dyDescent="0.15">
      <c r="A60" s="250"/>
      <c r="B60" s="246"/>
      <c r="C60" s="246"/>
      <c r="D60" s="246"/>
      <c r="E60" s="246"/>
      <c r="F60" s="246"/>
      <c r="G60" s="327"/>
      <c r="H60" s="328" t="s">
        <v>515</v>
      </c>
      <c r="I60" s="335">
        <v>585789</v>
      </c>
      <c r="J60" s="330">
        <v>40021</v>
      </c>
      <c r="K60" s="331">
        <v>-5.6</v>
      </c>
      <c r="L60" s="332">
        <v>49201</v>
      </c>
      <c r="M60" s="333">
        <v>11.1</v>
      </c>
      <c r="N60" s="334">
        <v>-16.7</v>
      </c>
    </row>
    <row r="61" spans="1:14" x14ac:dyDescent="0.15">
      <c r="A61" s="250"/>
      <c r="B61" s="246"/>
      <c r="C61" s="246"/>
      <c r="D61" s="246"/>
      <c r="E61" s="246"/>
      <c r="F61" s="246"/>
      <c r="G61" s="312" t="s">
        <v>520</v>
      </c>
      <c r="H61" s="336"/>
      <c r="I61" s="337">
        <v>1340654</v>
      </c>
      <c r="J61" s="338">
        <v>89491</v>
      </c>
      <c r="K61" s="339">
        <v>13</v>
      </c>
      <c r="L61" s="340">
        <v>85024</v>
      </c>
      <c r="M61" s="341">
        <v>7.3</v>
      </c>
      <c r="N61" s="326">
        <v>5.7</v>
      </c>
    </row>
    <row r="62" spans="1:14" x14ac:dyDescent="0.15">
      <c r="A62" s="250"/>
      <c r="B62" s="246"/>
      <c r="C62" s="246"/>
      <c r="D62" s="246"/>
      <c r="E62" s="246"/>
      <c r="F62" s="246"/>
      <c r="G62" s="327"/>
      <c r="H62" s="328" t="s">
        <v>515</v>
      </c>
      <c r="I62" s="329">
        <v>530118</v>
      </c>
      <c r="J62" s="330">
        <v>35520</v>
      </c>
      <c r="K62" s="331">
        <v>30.9</v>
      </c>
      <c r="L62" s="332">
        <v>41619</v>
      </c>
      <c r="M62" s="333">
        <v>8.4</v>
      </c>
      <c r="N62" s="334">
        <v>22.5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42" t="s">
        <v>3</v>
      </c>
      <c r="D47" s="1142"/>
      <c r="E47" s="1143"/>
      <c r="F47" s="11">
        <v>75.459999999999994</v>
      </c>
      <c r="G47" s="12">
        <v>78.930000000000007</v>
      </c>
      <c r="H47" s="12">
        <v>82.02</v>
      </c>
      <c r="I47" s="12">
        <v>81.489999999999995</v>
      </c>
      <c r="J47" s="13">
        <v>73.099999999999994</v>
      </c>
    </row>
    <row r="48" spans="2:10" ht="57.75" customHeight="1" x14ac:dyDescent="0.15">
      <c r="B48" s="14"/>
      <c r="C48" s="1144" t="s">
        <v>4</v>
      </c>
      <c r="D48" s="1144"/>
      <c r="E48" s="1145"/>
      <c r="F48" s="15">
        <v>10.130000000000001</v>
      </c>
      <c r="G48" s="16">
        <v>10.72</v>
      </c>
      <c r="H48" s="16">
        <v>12.32</v>
      </c>
      <c r="I48" s="16">
        <v>9.17</v>
      </c>
      <c r="J48" s="17">
        <v>8.27</v>
      </c>
    </row>
    <row r="49" spans="2:10" ht="57.75" customHeight="1" thickBot="1" x14ac:dyDescent="0.2">
      <c r="B49" s="18"/>
      <c r="C49" s="1146" t="s">
        <v>5</v>
      </c>
      <c r="D49" s="1146"/>
      <c r="E49" s="1147"/>
      <c r="F49" s="19" t="s">
        <v>527</v>
      </c>
      <c r="G49" s="20">
        <v>2.19</v>
      </c>
      <c r="H49" s="20" t="s">
        <v>528</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2018-10-30T11:58:55Z</cp:lastPrinted>
  <dcterms:created xsi:type="dcterms:W3CDTF">2018-01-24T05:56:05Z</dcterms:created>
  <dcterms:modified xsi:type="dcterms:W3CDTF">2018-10-30T11:58:58Z</dcterms:modified>
  <cp:category/>
</cp:coreProperties>
</file>