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425" yWindow="60" windowWidth="10065" windowHeight="7995" tabRatio="865"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40" i="9" l="1"/>
  <c r="BG39" i="9"/>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AM40" i="9"/>
  <c r="U40" i="9"/>
  <c r="C40" i="9"/>
  <c r="CO39" i="9"/>
  <c r="AM39" i="9"/>
  <c r="U39" i="9"/>
  <c r="C39" i="9"/>
  <c r="CO38" i="9"/>
  <c r="AM38" i="9"/>
  <c r="C38" i="9"/>
  <c r="CO37" i="9"/>
  <c r="AM37" i="9"/>
  <c r="CO36" i="9"/>
  <c r="AM36" i="9"/>
  <c r="CO35" i="9"/>
  <c r="CO34" i="9"/>
  <c r="BW34" i="9"/>
  <c r="BW35" i="9" s="1"/>
  <c r="BW36" i="9" s="1"/>
  <c r="BW37" i="9" s="1"/>
  <c r="BW38" i="9" s="1"/>
  <c r="BW39" i="9" s="1"/>
  <c r="BW40" i="9" s="1"/>
  <c r="BW41" i="9" s="1"/>
  <c r="BW42" i="9" s="1"/>
  <c r="BW43" i="9" s="1"/>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AM34" i="9" s="1"/>
  <c r="AM35" i="9" s="1"/>
  <c r="BE34" i="9"/>
  <c r="BE35" i="9" s="1"/>
  <c r="BE36" i="9" s="1"/>
  <c r="BE37" i="9" s="1"/>
  <c r="BE38" i="9" s="1"/>
  <c r="BE39" i="9" s="1"/>
  <c r="BE40" i="9" s="1"/>
</calcChain>
</file>

<file path=xl/sharedStrings.xml><?xml version="1.0" encoding="utf-8"?>
<sst xmlns="http://schemas.openxmlformats.org/spreadsheetml/2006/main" count="1031" uniqueCount="573">
  <si>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</si>
  <si>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</si>
  <si>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</si>
  <si>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</si>
  <si>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</si>
  <si>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</si>
  <si>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</si>
  <si>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</si>
  <si>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</si>
  <si>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</si>
  <si>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</si>
  <si>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</si>
  <si>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</si>
  <si>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</si>
  <si>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</si>
  <si>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</si>
  <si>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</si>
  <si>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</si>
  <si>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</si>
  <si>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</si>
  <si>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</si>
  <si>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</si>
  <si>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</si>
  <si>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</si>
  <si>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</si>
  <si>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</si>
  <si>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</si>
  <si>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</si>
  <si>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</si>
  <si>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</si>
  <si>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</si>
  <si>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</si>
  <si>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</si>
  <si>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</si>
  <si>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</si>
  <si>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</si>
  <si>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</si>
  <si>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</si>
  <si>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</si>
  <si>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</si>
  <si>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</si>
  <si>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</si>
  <si>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</si>
  <si>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</si>
  <si>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</si>
  <si>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</si>
  <si>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</si>
  <si>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</si>
  <si>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</si>
  <si>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</si>
  <si>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</si>
  <si>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</si>
  <si>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</si>
  <si>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</si>
  <si>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</si>
  <si>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</si>
  <si>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</si>
  <si>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</si>
  <si>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</si>
  <si>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</si>
  <si>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</si>
  <si>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</si>
  <si>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</si>
  <si>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</si>
  <si>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</si>
  <si>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</si>
  <si>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</si>
  <si>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</si>
  <si>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</si>
  <si>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</si>
  <si>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</si>
  <si>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</si>
  <si>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</si>
  <si>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</si>
  <si>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</si>
  <si>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</si>
  <si>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</si>
  <si>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</si>
  <si>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</si>
  <si>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</si>
  <si>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</si>
  <si>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</si>
  <si>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和気町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</si>
  <si>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</si>
  <si>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</si>
  <si>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</si>
  <si>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</si>
  <si>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</si>
  <si>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</si>
  <si>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</si>
  <si>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</si>
  <si>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</si>
  <si>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</si>
  <si>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</si>
  <si>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</si>
  <si>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</si>
  <si>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</si>
  <si>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</si>
  <si>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</si>
  <si>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</si>
  <si>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</si>
  <si>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</si>
  <si>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</si>
  <si>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</si>
  <si>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</si>
  <si>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</si>
  <si>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</si>
  <si>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</si>
  <si>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</si>
  <si>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</si>
  <si>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</si>
  <si>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</si>
  <si>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</si>
  <si>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</si>
  <si>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</si>
  <si>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</si>
  <si>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</si>
  <si>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</si>
  <si>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</si>
  <si>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</si>
  <si>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</si>
  <si>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</si>
  <si>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</si>
  <si>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</si>
  <si>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</si>
  <si>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</si>
  <si>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</si>
  <si>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</si>
  <si>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</si>
  <si>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</si>
  <si>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</si>
  <si>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</si>
  <si>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</si>
  <si>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</si>
  <si>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</si>
  <si>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</si>
  <si>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</si>
  <si>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</si>
  <si>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</si>
  <si>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</si>
  <si>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</si>
  <si>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</si>
  <si>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</si>
  <si>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</si>
  <si>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</si>
  <si>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</si>
  <si>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</si>
  <si>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</si>
  <si>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</si>
  <si>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</si>
  <si>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</si>
  <si>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</si>
  <si>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</si>
  <si>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</si>
  <si>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</si>
  <si>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</si>
  <si>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</si>
  <si>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</si>
  <si>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</si>
  <si>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</si>
  <si>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</si>
  <si>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</si>
  <si>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</si>
  <si>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</si>
  <si>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</si>
  <si>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</si>
  <si>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</si>
  <si>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</si>
  <si>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</si>
  <si>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</si>
  <si>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</si>
  <si>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</si>
  <si>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</si>
  <si>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</si>
  <si>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</si>
  <si>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</si>
  <si>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</si>
  <si>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</si>
  <si>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</si>
  <si>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</si>
  <si>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</si>
  <si>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</si>
  <si>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</si>
  <si>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</si>
  <si>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</si>
  <si>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</si>
  <si>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</si>
  <si>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</si>
  <si>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</si>
  <si>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</si>
  <si>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</si>
  <si>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</si>
  <si>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</si>
  <si>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</si>
  <si>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</si>
  <si>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</si>
  <si>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</si>
  <si>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岡山県和気町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</si>
  <si>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</si>
  <si>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</si>
  <si>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</si>
  <si>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</si>
  <si>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</si>
  <si>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</si>
  <si>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</si>
  <si>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</si>
  <si>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</si>
  <si>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</si>
  <si>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</si>
  <si>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</si>
  <si>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</si>
  <si>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</si>
  <si>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</si>
  <si>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</si>
  <si>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</si>
  <si>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</si>
  <si>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</si>
  <si>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</si>
  <si>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</si>
  <si>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</si>
  <si>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</si>
  <si>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</si>
  <si>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</si>
  <si>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</si>
  <si>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</si>
  <si>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</si>
  <si>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</si>
  <si>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</si>
  <si>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</si>
  <si>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</si>
  <si>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</si>
  <si>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</si>
  <si>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</si>
  <si>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</si>
  <si>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</si>
  <si>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</si>
  <si>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</si>
  <si>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</si>
  <si>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</si>
  <si>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</si>
  <si>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</si>
  <si>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</si>
  <si>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</si>
  <si>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</si>
  <si>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</si>
  <si>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</si>
  <si>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</si>
  <si>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</si>
  <si>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</si>
  <si>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</si>
  <si>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</si>
  <si>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</si>
  <si>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</si>
  <si>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</si>
  <si>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</si>
  <si>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</si>
  <si>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</si>
  <si>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</si>
  <si>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</si>
  <si>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</si>
  <si>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</si>
  <si>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</si>
  <si>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</si>
  <si>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</si>
  <si>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</si>
  <si>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</si>
  <si>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</si>
  <si>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</si>
  <si>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</si>
  <si>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</si>
  <si>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</si>
  <si>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</si>
  <si>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</si>
  <si>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</si>
  <si>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</si>
  <si>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</si>
  <si>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</si>
  <si>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</si>
  <si>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</si>
  <si>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</si>
  <si>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</si>
  <si>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</si>
  <si>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</si>
  <si>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</si>
  <si>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</si>
  <si>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</si>
  <si>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</si>
  <si>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</si>
  <si>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</si>
  <si>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</si>
  <si>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</si>
  <si>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</si>
  <si>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</si>
  <si>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</si>
  <si>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</si>
  <si>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</si>
  <si>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</si>
  <si>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</si>
  <si>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</si>
  <si>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</si>
  <si>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</si>
  <si>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</si>
  <si>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</si>
  <si>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</si>
  <si>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</si>
  <si>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</si>
  <si>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</si>
  <si>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</si>
  <si>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</si>
  <si>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</si>
  <si>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</si>
  <si>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</si>
  <si>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</si>
  <si>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</si>
  <si>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</si>
  <si>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</si>
  <si>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</si>
  <si>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</si>
  <si>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</si>
  <si>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</si>
  <si>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</si>
  <si>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宅地造成</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</si>
  <si>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</si>
  <si>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</si>
  <si>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</si>
  <si>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</si>
  <si>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</si>
  <si>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</si>
  <si>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</si>
  <si>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</si>
  <si>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</si>
  <si>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</si>
  <si>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</si>
  <si>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</si>
  <si>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</si>
  <si>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</si>
  <si>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</si>
  <si>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</si>
  <si>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</si>
  <si>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</si>
  <si>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</si>
  <si>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</si>
  <si>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</si>
  <si>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</si>
  <si>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</si>
  <si>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</si>
  <si>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岡山県和気町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</si>
  <si>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</si>
  <si>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</si>
  <si>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</si>
  <si>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</si>
  <si>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</si>
  <si>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</si>
  <si>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</si>
  <si>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</si>
  <si>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</si>
  <si>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</si>
  <si>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</si>
  <si>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</si>
  <si>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</si>
  <si>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</si>
  <si>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</si>
  <si>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</si>
  <si>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</si>
  <si>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</si>
  <si>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</si>
  <si>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</si>
  <si>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和気町墓園事業特別会計</t>
    <phoneticPr fontId="5"/>
  </si>
  <si>
    <t>和気町住宅新築資金等貸付事業特別会計</t>
    <phoneticPr fontId="5"/>
  </si>
  <si>
    <t>和気町ごみ焼却施設解体事業特別会計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</si>
  <si>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</si>
  <si>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</si>
  <si>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</si>
  <si>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</si>
  <si>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</si>
  <si>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</si>
  <si>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</si>
  <si>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</si>
  <si>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</si>
  <si>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</si>
  <si>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</si>
  <si>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</si>
  <si>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</si>
  <si>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和気町国民健康保険特別会計</t>
    <phoneticPr fontId="5"/>
  </si>
  <si>
    <t>和気町国民健康保険診療所特別会計</t>
    <phoneticPr fontId="5"/>
  </si>
  <si>
    <t>和気町介護保険事業特別会計（保険事業勘定）</t>
    <phoneticPr fontId="5"/>
  </si>
  <si>
    <t>和気町介護保険事業特別会計（サービス事業勘定）</t>
    <phoneticPr fontId="5"/>
  </si>
  <si>
    <t>和気町後期高齢者医療特別会計</t>
    <phoneticPr fontId="5"/>
  </si>
  <si>
    <t>和気町上水道事業会計</t>
    <phoneticPr fontId="5"/>
  </si>
  <si>
    <t>法適用企業</t>
    <phoneticPr fontId="5"/>
  </si>
  <si>
    <t>和気町簡易水道事業会計</t>
    <phoneticPr fontId="5"/>
  </si>
  <si>
    <t>和気町合併処理浄化槽設置整備事業特別会計</t>
    <phoneticPr fontId="5"/>
  </si>
  <si>
    <t>法非適用企業</t>
    <phoneticPr fontId="5"/>
  </si>
  <si>
    <t>和気町農業集落排水事業特別会計</t>
    <phoneticPr fontId="5"/>
  </si>
  <si>
    <t>和気町公共下水道事業特別会計</t>
    <phoneticPr fontId="5"/>
  </si>
  <si>
    <t>和気町特定環境保全公共下水道事業特別会計</t>
    <phoneticPr fontId="5"/>
  </si>
  <si>
    <t>和気町駐車場事業特別会計</t>
    <phoneticPr fontId="5"/>
  </si>
  <si>
    <t>和気町和気鵜飼谷温泉事業特別会計</t>
    <phoneticPr fontId="5"/>
  </si>
  <si>
    <t>和気町地域開発事業特別会計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</si>
  <si>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</si>
  <si>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</si>
  <si>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</si>
  <si>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</si>
  <si>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</si>
  <si>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</si>
  <si>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</si>
  <si>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</si>
  <si>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</si>
  <si>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</si>
  <si>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</si>
  <si>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</si>
  <si>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</si>
  <si>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</si>
  <si>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</si>
  <si>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</si>
  <si>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</si>
  <si>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</si>
  <si>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</si>
  <si>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</si>
  <si>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</si>
  <si>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</si>
  <si>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</si>
  <si>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</si>
  <si>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</si>
  <si>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</si>
  <si>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</si>
  <si>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</si>
  <si>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</si>
  <si>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</si>
  <si>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</si>
  <si>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</si>
  <si>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</si>
  <si>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</si>
  <si>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</si>
  <si>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</si>
  <si>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</si>
  <si>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</si>
  <si>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</si>
  <si>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</si>
  <si>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</si>
  <si>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</si>
  <si>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</si>
  <si>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</si>
  <si>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</si>
  <si>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</si>
  <si>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</si>
  <si>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</si>
  <si>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</si>
  <si>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</si>
  <si>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</si>
  <si>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</si>
  <si>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</si>
  <si>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</si>
  <si>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</si>
  <si>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</si>
  <si>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</si>
  <si>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</si>
  <si>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</si>
  <si>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</si>
  <si>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</si>
  <si>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</si>
  <si>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</si>
  <si>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</si>
  <si>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</si>
  <si>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</si>
  <si>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</si>
  <si>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</si>
  <si>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</si>
  <si>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</si>
  <si>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</si>
  <si>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</si>
  <si>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</si>
  <si>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</si>
  <si>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</si>
  <si>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</si>
  <si>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</si>
  <si>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</si>
  <si>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</si>
  <si>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</si>
  <si>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</si>
  <si>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</si>
  <si>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</si>
  <si>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</si>
  <si>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</si>
  <si>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</si>
  <si>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</si>
  <si>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</si>
  <si>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</si>
  <si>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</si>
  <si>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</si>
  <si>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</si>
  <si>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</si>
  <si>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</si>
  <si>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</si>
  <si>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</si>
  <si>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</si>
  <si>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</si>
  <si>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</si>
  <si>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</si>
  <si>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</si>
  <si>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</si>
  <si>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</si>
  <si>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</si>
  <si>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</si>
  <si>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</si>
  <si>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</si>
  <si>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</si>
  <si>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</si>
  <si>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</si>
  <si>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</si>
  <si>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</si>
  <si>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</si>
  <si>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</si>
  <si>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</si>
  <si>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</si>
  <si>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</si>
  <si>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</si>
  <si>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</si>
  <si>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</si>
  <si>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</si>
  <si>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</si>
  <si>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</si>
  <si>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</si>
  <si>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</si>
  <si>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</si>
  <si>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</si>
  <si>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</si>
  <si>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</si>
  <si>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</si>
  <si>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</si>
  <si>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</si>
  <si>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</si>
  <si>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</si>
  <si>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</si>
  <si>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</si>
  <si>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1.01</t>
  </si>
  <si>
    <t>▲ 3.29</t>
  </si>
  <si>
    <t>和気町上水道事業会計</t>
  </si>
  <si>
    <t>和気町ごみ焼却施設解体事業特別会計</t>
  </si>
  <si>
    <t>和気町簡易水道事業会計</t>
  </si>
  <si>
    <t>和気町国民健康保険特別会計</t>
  </si>
  <si>
    <t>一般会計</t>
  </si>
  <si>
    <t>和気町和気鵜飼谷温泉事業特別会計</t>
  </si>
  <si>
    <t>和気町介護保険事業特別会計（保険事業勘定）</t>
  </si>
  <si>
    <t>和気町特定環境保全公共下水道事業特別会計</t>
  </si>
  <si>
    <t>その他会計（赤字）</t>
  </si>
  <si>
    <t>その他会計（黒字）</t>
  </si>
  <si>
    <t>東備消防組合</t>
    <rPh sb="0" eb="2">
      <t>トウビ</t>
    </rPh>
    <rPh sb="2" eb="4">
      <t>ショウボウ</t>
    </rPh>
    <rPh sb="4" eb="6">
      <t>クミアイ</t>
    </rPh>
    <phoneticPr fontId="30"/>
  </si>
  <si>
    <t>和気北部衛生施設組合</t>
    <rPh sb="0" eb="2">
      <t>ワケ</t>
    </rPh>
    <rPh sb="2" eb="4">
      <t>ホクブ</t>
    </rPh>
    <rPh sb="4" eb="6">
      <t>エイセイ</t>
    </rPh>
    <rPh sb="6" eb="8">
      <t>シセツ</t>
    </rPh>
    <rPh sb="8" eb="10">
      <t>クミアイ</t>
    </rPh>
    <phoneticPr fontId="30"/>
  </si>
  <si>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30"/>
  </si>
  <si>
    <t>和気老人ホーム組合</t>
    <rPh sb="0" eb="2">
      <t>ワケ</t>
    </rPh>
    <rPh sb="2" eb="4">
      <t>ロウジン</t>
    </rPh>
    <rPh sb="7" eb="9">
      <t>クミアイ</t>
    </rPh>
    <phoneticPr fontId="30"/>
  </si>
  <si>
    <t>田原用水組合</t>
    <rPh sb="0" eb="2">
      <t>タワラ</t>
    </rPh>
    <rPh sb="2" eb="4">
      <t>ヨウスイ</t>
    </rPh>
    <rPh sb="4" eb="6">
      <t>クミアイ</t>
    </rPh>
    <phoneticPr fontId="30"/>
  </si>
  <si>
    <t>岡山県広域水道企業団</t>
    <rPh sb="0" eb="3">
      <t>オカヤマケン</t>
    </rPh>
    <rPh sb="3" eb="5">
      <t>コウイキ</t>
    </rPh>
    <rPh sb="5" eb="7">
      <t>スイドウ</t>
    </rPh>
    <rPh sb="7" eb="9">
      <t>キギョウ</t>
    </rPh>
    <rPh sb="9" eb="10">
      <t>ダン</t>
    </rPh>
    <phoneticPr fontId="30"/>
  </si>
  <si>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30"/>
  </si>
  <si>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30"/>
  </si>
  <si>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30"/>
  </si>
  <si>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30"/>
  </si>
  <si>
    <t>岡山県市町村税整理組合</t>
    <rPh sb="0" eb="3">
      <t>オカヤマケン</t>
    </rPh>
    <rPh sb="3" eb="5">
      <t>シチョウ</t>
    </rPh>
    <rPh sb="5" eb="7">
      <t>ソンゼイ</t>
    </rPh>
    <rPh sb="7" eb="9">
      <t>セイリ</t>
    </rPh>
    <rPh sb="9" eb="11">
      <t>クミアイ</t>
    </rPh>
    <phoneticPr fontId="30"/>
  </si>
  <si>
    <t>東備農業共済事務組合</t>
    <rPh sb="0" eb="2">
      <t>トウビ</t>
    </rPh>
    <rPh sb="2" eb="4">
      <t>ノウギョウ</t>
    </rPh>
    <rPh sb="4" eb="6">
      <t>キョウサイ</t>
    </rPh>
    <rPh sb="6" eb="8">
      <t>ジム</t>
    </rPh>
    <rPh sb="8" eb="10">
      <t>クミアイ</t>
    </rPh>
    <phoneticPr fontId="30"/>
  </si>
  <si>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30"/>
  </si>
  <si>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</si>
  <si>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</si>
  <si>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</si>
  <si>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</si>
  <si>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</si>
  <si>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</si>
  <si>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</si>
  <si>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</si>
  <si>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</si>
  <si>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</si>
  <si>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将来負担比率、実質公債費比率は、年々改善していたが、平成28年度決算時点で将来負担比率が大きく悪化している。
　将来負担比率を左右する地方債については、残高が大幅に増加したものの、交付税算入率の低い下水債が減少し、過疎対策事業債、合併特例債等、交付税算入率の高い地方債が増加している傾向により、地方債に係る将来負担比率は改善傾向にある。しかし、H28年度に設定した大型の債務負担行為の影響影響が大きく、比率が大幅に悪化することとなった。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</si>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</sst>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0"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48407</c:v>
                </c:pt>
                <c:pt idx="1">
                  <c:v>65700</c:v>
                </c:pt>
                <c:pt idx="2">
                  <c:v>41347</c:v>
                </c:pt>
                <c:pt idx="3">
                  <c:v>92114</c:v>
                </c:pt>
                <c:pt idx="4">
                  <c:v>120836</c:v>
                </c:pt>
              </c:numCache>
            </c:numRef>
          </c:val>
          <c:smooth val="0"/>
        </c:ser>
        <c:dLbls>
          <c:showLegendKey val="0"/>
          <c:showVal val="0"/>
          <c:showCatName val="0"/>
          <c:showSerName val="0"/>
          <c:showPercent val="0"/>
          <c:showBubbleSize val="0"/>
        </c:dLbls>
        <c:marker val="1"/>
        <c:smooth val="0"/>
        <c:axId val="115312128"/>
        <c:axId val="115314048"/>
      </c:lineChart>
      <c:catAx>
        <c:axId val="115312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14048"/>
        <c:crosses val="autoZero"/>
        <c:auto val="1"/>
        <c:lblAlgn val="ctr"/>
        <c:lblOffset val="100"/>
        <c:tickLblSkip val="1"/>
        <c:tickMarkSkip val="1"/>
        <c:noMultiLvlLbl val="0"/>
      </c:catAx>
      <c:valAx>
        <c:axId val="1153140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312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5.62</c:v>
                </c:pt>
                <c:pt idx="1">
                  <c:v>4.59</c:v>
                </c:pt>
                <c:pt idx="2">
                  <c:v>6</c:v>
                </c:pt>
                <c:pt idx="3">
                  <c:v>10.76</c:v>
                </c:pt>
                <c:pt idx="4">
                  <c:v>7.68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32.72</c:v>
                </c:pt>
                <c:pt idx="1">
                  <c:v>35.619999999999997</c:v>
                </c:pt>
                <c:pt idx="2">
                  <c:v>37.700000000000003</c:v>
                </c:pt>
                <c:pt idx="3">
                  <c:v>37.35</c:v>
                </c:pt>
                <c:pt idx="4">
                  <c:v>40.9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4580480"/>
        <c:axId val="13458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0.01</c:v>
                </c:pt>
                <c:pt idx="1">
                  <c:v>-1.01</c:v>
                </c:pt>
                <c:pt idx="2">
                  <c:v>1.4</c:v>
                </c:pt>
                <c:pt idx="3">
                  <c:v>4.92</c:v>
                </c:pt>
                <c:pt idx="4">
                  <c:v>-3.29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4580480"/>
        <c:axId val="134586752"/>
      </c:lineChart>
      <c:catAx>
        <c:axId val="13458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586752"/>
        <c:crosses val="autoZero"/>
        <c:auto val="1"/>
        <c:lblAlgn val="ctr"/>
        <c:lblOffset val="100"/>
        <c:tickLblSkip val="1"/>
        <c:tickMarkSkip val="1"/>
        <c:noMultiLvlLbl val="0"/>
      </c:catAx>
      <c:valAx>
        <c:axId val="13458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8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0.37</c:v>
                </c:pt>
                <c:pt idx="2">
                  <c:v>#N/A</c:v>
                </c:pt>
                <c:pt idx="3">
                  <c:v>0.57999999999999996</c:v>
                </c:pt>
                <c:pt idx="4">
                  <c:v>#N/A</c:v>
                </c:pt>
                <c:pt idx="5">
                  <c:v>0.56999999999999995</c:v>
                </c:pt>
                <c:pt idx="6">
                  <c:v>#N/A</c:v>
                </c:pt>
                <c:pt idx="7">
                  <c:v>1.38</c:v>
                </c:pt>
                <c:pt idx="8">
                  <c:v>#N/A</c:v>
                </c:pt>
                <c:pt idx="9">
                  <c:v>0.34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和気町特定環境保全公共下水道事業特別会計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0.12</c:v>
                </c:pt>
                <c:pt idx="2">
                  <c:v>#N/A</c:v>
                </c:pt>
                <c:pt idx="3">
                  <c:v>0.12</c:v>
                </c:pt>
                <c:pt idx="4">
                  <c:v>#N/A</c:v>
                </c:pt>
                <c:pt idx="5">
                  <c:v>7.0000000000000007E-2</c:v>
                </c:pt>
                <c:pt idx="6">
                  <c:v>#N/A</c:v>
                </c:pt>
                <c:pt idx="7">
                  <c:v>7.0000000000000007E-2</c:v>
                </c:pt>
                <c:pt idx="8">
                  <c:v>#N/A</c:v>
                </c:pt>
                <c:pt idx="9">
                  <c:v>0.16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和気町介護保険事業特別会計（保険事業勘定）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0.57999999999999996</c:v>
                </c:pt>
                <c:pt idx="2">
                  <c:v>#N/A</c:v>
                </c:pt>
                <c:pt idx="3">
                  <c:v>0.59</c:v>
                </c:pt>
                <c:pt idx="4">
                  <c:v>#N/A</c:v>
                </c:pt>
                <c:pt idx="5">
                  <c:v>0.38</c:v>
                </c:pt>
                <c:pt idx="6">
                  <c:v>#N/A</c:v>
                </c:pt>
                <c:pt idx="7">
                  <c:v>0.22</c:v>
                </c:pt>
                <c:pt idx="8">
                  <c:v>#N/A</c:v>
                </c:pt>
                <c:pt idx="9">
                  <c:v>0.53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和気町和気鵜飼谷温泉事業特別会計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0.69</c:v>
                </c:pt>
                <c:pt idx="2">
                  <c:v>#N/A</c:v>
                </c:pt>
                <c:pt idx="3">
                  <c:v>0.77</c:v>
                </c:pt>
                <c:pt idx="4">
                  <c:v>#N/A</c:v>
                </c:pt>
                <c:pt idx="5">
                  <c:v>0.79</c:v>
                </c:pt>
                <c:pt idx="6">
                  <c:v>#N/A</c:v>
                </c:pt>
                <c:pt idx="7">
                  <c:v>0.67</c:v>
                </c:pt>
                <c:pt idx="8">
                  <c:v>#N/A</c:v>
                </c:pt>
                <c:pt idx="9">
                  <c:v>1.17</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4.84</c:v>
                </c:pt>
                <c:pt idx="2">
                  <c:v>#N/A</c:v>
                </c:pt>
                <c:pt idx="3">
                  <c:v>3.66</c:v>
                </c:pt>
                <c:pt idx="4">
                  <c:v>#N/A</c:v>
                </c:pt>
                <c:pt idx="5">
                  <c:v>0.74</c:v>
                </c:pt>
                <c:pt idx="6">
                  <c:v>#N/A</c:v>
                </c:pt>
                <c:pt idx="7">
                  <c:v>5.05</c:v>
                </c:pt>
                <c:pt idx="8">
                  <c:v>#N/A</c:v>
                </c:pt>
                <c:pt idx="9">
                  <c:v>2.96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和気町国民健康保険特別会計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3.32</c:v>
                </c:pt>
                <c:pt idx="2">
                  <c:v>#N/A</c:v>
                </c:pt>
                <c:pt idx="3">
                  <c:v>2.83</c:v>
                </c:pt>
                <c:pt idx="4">
                  <c:v>#N/A</c:v>
                </c:pt>
                <c:pt idx="5">
                  <c:v>2.23</c:v>
                </c:pt>
                <c:pt idx="6">
                  <c:v>#N/A</c:v>
                </c:pt>
                <c:pt idx="7">
                  <c:v>2.72</c:v>
                </c:pt>
                <c:pt idx="8">
                  <c:v>#N/A</c:v>
                </c:pt>
                <c:pt idx="9">
                  <c:v>3.01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和気町簡易水道事業会計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3.03</c:v>
                </c:pt>
                <c:pt idx="2">
                  <c:v>#N/A</c:v>
                </c:pt>
                <c:pt idx="3">
                  <c:v>3.36</c:v>
                </c:pt>
                <c:pt idx="4">
                  <c:v>#N/A</c:v>
                </c:pt>
                <c:pt idx="5">
                  <c:v>3.68</c:v>
                </c:pt>
                <c:pt idx="6">
                  <c:v>#N/A</c:v>
                </c:pt>
                <c:pt idx="7">
                  <c:v>3.79</c:v>
                </c:pt>
                <c:pt idx="8">
                  <c:v>#N/A</c:v>
                </c:pt>
                <c:pt idx="9">
                  <c:v>4.13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和気町ごみ焼却施設解体事業特別会計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c:v>
                </c:pt>
                <c:pt idx="1">
                  <c:v>0</c:v>
                </c:pt>
                <c:pt idx="2">
                  <c:v>0</c:v>
                </c:pt>
                <c:pt idx="3">
                  <c:v>0</c:v>
                </c:pt>
                <c:pt idx="4">
                  <c:v>#N/A</c:v>
                </c:pt>
                <c:pt idx="5">
                  <c:v>5.12</c:v>
                </c:pt>
                <c:pt idx="6">
                  <c:v>#N/A</c:v>
                </c:pt>
                <c:pt idx="7">
                  <c:v>4.7699999999999996</c:v>
                </c:pt>
                <c:pt idx="8">
                  <c:v>#N/A</c:v>
                </c:pt>
                <c:pt idx="9">
                  <c:v>4.6900000000000004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和気町上水道事業会計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5.0999999999999996</c:v>
                </c:pt>
                <c:pt idx="2">
                  <c:v>#N/A</c:v>
                </c:pt>
                <c:pt idx="3">
                  <c:v>5.38</c:v>
                </c:pt>
                <c:pt idx="4">
                  <c:v>#N/A</c:v>
                </c:pt>
                <c:pt idx="5">
                  <c:v>5.86</c:v>
                </c:pt>
                <c:pt idx="6">
                  <c:v>#N/A</c:v>
                </c:pt>
                <c:pt idx="7">
                  <c:v>6.04</c:v>
                </c:pt>
                <c:pt idx="8">
                  <c:v>#N/A</c:v>
                </c:pt>
                <c:pt idx="9">
                  <c:v>6.71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4363264"/>
        <c:axId val="74364800"/>
      </c:barChart>
      <c:catAx>
        <c:axId val="7436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364800"/>
        <c:crosses val="autoZero"/>
        <c:auto val="1"/>
        <c:lblAlgn val="ctr"/>
        <c:lblOffset val="100"/>
        <c:tickLblSkip val="1"/>
        <c:tickMarkSkip val="1"/>
        <c:noMultiLvlLbl val="0"/>
      </c:catAx>
      <c:valAx>
        <c:axId val="74364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363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1195</c:v>
                </c:pt>
                <c:pt idx="5">
                  <c:v>1257</c:v>
                </c:pt>
                <c:pt idx="8">
                  <c:v>1288</c:v>
                </c:pt>
                <c:pt idx="11">
                  <c:v>1280</c:v>
                </c:pt>
                <c:pt idx="14">
                  <c:v>1268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46</c:v>
                </c:pt>
                <c:pt idx="3">
                  <c:v>33</c:v>
                </c:pt>
                <c:pt idx="6">
                  <c:v>33</c:v>
                </c:pt>
                <c:pt idx="9">
                  <c:v>30</c:v>
                </c:pt>
                <c:pt idx="12">
                  <c:v>30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88</c:v>
                </c:pt>
                <c:pt idx="3">
                  <c:v>89</c:v>
                </c:pt>
                <c:pt idx="6">
                  <c:v>77</c:v>
                </c:pt>
                <c:pt idx="9">
                  <c:v>57</c:v>
                </c:pt>
                <c:pt idx="12">
                  <c:v>53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972</c:v>
                </c:pt>
                <c:pt idx="3">
                  <c:v>994</c:v>
                </c:pt>
                <c:pt idx="6">
                  <c:v>976</c:v>
                </c:pt>
                <c:pt idx="9">
                  <c:v>993</c:v>
                </c:pt>
                <c:pt idx="12">
                  <c:v>942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902</c:v>
                </c:pt>
                <c:pt idx="3">
                  <c:v>856</c:v>
                </c:pt>
                <c:pt idx="6">
                  <c:v>817</c:v>
                </c:pt>
                <c:pt idx="9">
                  <c:v>791</c:v>
                </c:pt>
                <c:pt idx="12">
                  <c:v>782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5373184"/>
        <c:axId val="115375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813</c:v>
                </c:pt>
                <c:pt idx="2">
                  <c:v>#N/A</c:v>
                </c:pt>
                <c:pt idx="3">
                  <c:v>#N/A</c:v>
                </c:pt>
                <c:pt idx="4">
                  <c:v>715</c:v>
                </c:pt>
                <c:pt idx="5">
                  <c:v>#N/A</c:v>
                </c:pt>
                <c:pt idx="6">
                  <c:v>#N/A</c:v>
                </c:pt>
                <c:pt idx="7">
                  <c:v>615</c:v>
                </c:pt>
                <c:pt idx="8">
                  <c:v>#N/A</c:v>
                </c:pt>
                <c:pt idx="9">
                  <c:v>#N/A</c:v>
                </c:pt>
                <c:pt idx="10">
                  <c:v>591</c:v>
                </c:pt>
                <c:pt idx="11">
                  <c:v>#N/A</c:v>
                </c:pt>
                <c:pt idx="12">
                  <c:v>#N/A</c:v>
                </c:pt>
                <c:pt idx="13">
                  <c:v>539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5373184"/>
        <c:axId val="115375104"/>
      </c:lineChart>
      <c:catAx>
        <c:axId val="11537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375104"/>
        <c:crosses val="autoZero"/>
        <c:auto val="1"/>
        <c:lblAlgn val="ctr"/>
        <c:lblOffset val="100"/>
        <c:tickLblSkip val="1"/>
        <c:tickMarkSkip val="1"/>
        <c:noMultiLvlLbl val="0"/>
      </c:catAx>
      <c:valAx>
        <c:axId val="11537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7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12263</c:v>
                </c:pt>
                <c:pt idx="5">
                  <c:v>12378</c:v>
                </c:pt>
                <c:pt idx="8">
                  <c:v>11958</c:v>
                </c:pt>
                <c:pt idx="11">
                  <c:v>11804</c:v>
                </c:pt>
                <c:pt idx="14">
                  <c:v>11975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983</c:v>
                </c:pt>
                <c:pt idx="5">
                  <c:v>851</c:v>
                </c:pt>
                <c:pt idx="8">
                  <c:v>787</c:v>
                </c:pt>
                <c:pt idx="11">
                  <c:v>675</c:v>
                </c:pt>
                <c:pt idx="14">
                  <c:v>608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3135</c:v>
                </c:pt>
                <c:pt idx="5">
                  <c:v>3264</c:v>
                </c:pt>
                <c:pt idx="8">
                  <c:v>3344</c:v>
                </c:pt>
                <c:pt idx="11">
                  <c:v>3309</c:v>
                </c:pt>
                <c:pt idx="14">
                  <c:v>3402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1262</c:v>
                </c:pt>
                <c:pt idx="3">
                  <c:v>1238</c:v>
                </c:pt>
                <c:pt idx="6">
                  <c:v>1369</c:v>
                </c:pt>
                <c:pt idx="9">
                  <c:v>1100</c:v>
                </c:pt>
                <c:pt idx="12">
                  <c:v>1120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502</c:v>
                </c:pt>
                <c:pt idx="3">
                  <c:v>433</c:v>
                </c:pt>
                <c:pt idx="6">
                  <c:v>377</c:v>
                </c:pt>
                <c:pt idx="9">
                  <c:v>248</c:v>
                </c:pt>
                <c:pt idx="12">
                  <c:v>222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10306</c:v>
                </c:pt>
                <c:pt idx="3">
                  <c:v>9424</c:v>
                </c:pt>
                <c:pt idx="6">
                  <c:v>8273</c:v>
                </c:pt>
                <c:pt idx="9">
                  <c:v>7457</c:v>
                </c:pt>
                <c:pt idx="12">
                  <c:v>6377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594</c:v>
                </c:pt>
                <c:pt idx="3">
                  <c:v>633</c:v>
                </c:pt>
                <c:pt idx="6">
                  <c:v>1086</c:v>
                </c:pt>
                <c:pt idx="9">
                  <c:v>866</c:v>
                </c:pt>
                <c:pt idx="12">
                  <c:v>2813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7828</c:v>
                </c:pt>
                <c:pt idx="3">
                  <c:v>7656</c:v>
                </c:pt>
                <c:pt idx="6">
                  <c:v>7487</c:v>
                </c:pt>
                <c:pt idx="9">
                  <c:v>7660</c:v>
                </c:pt>
                <c:pt idx="12">
                  <c:v>8468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644096"/>
        <c:axId val="134646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4111</c:v>
                </c:pt>
                <c:pt idx="2">
                  <c:v>#N/A</c:v>
                </c:pt>
                <c:pt idx="3">
                  <c:v>#N/A</c:v>
                </c:pt>
                <c:pt idx="4">
                  <c:v>2892</c:v>
                </c:pt>
                <c:pt idx="5">
                  <c:v>#N/A</c:v>
                </c:pt>
                <c:pt idx="6">
                  <c:v>#N/A</c:v>
                </c:pt>
                <c:pt idx="7">
                  <c:v>2503</c:v>
                </c:pt>
                <c:pt idx="8">
                  <c:v>#N/A</c:v>
                </c:pt>
                <c:pt idx="9">
                  <c:v>#N/A</c:v>
                </c:pt>
                <c:pt idx="10">
                  <c:v>1543</c:v>
                </c:pt>
                <c:pt idx="11">
                  <c:v>#N/A</c:v>
                </c:pt>
                <c:pt idx="12">
                  <c:v>#N/A</c:v>
                </c:pt>
                <c:pt idx="13">
                  <c:v>3015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644096"/>
        <c:axId val="134646016"/>
      </c:lineChart>
      <c:catAx>
        <c:axId val="134644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646016"/>
        <c:crosses val="autoZero"/>
        <c:auto val="1"/>
        <c:lblAlgn val="ctr"/>
        <c:lblOffset val="100"/>
        <c:tickLblSkip val="1"/>
        <c:tickMarkSkip val="1"/>
        <c:noMultiLvlLbl val="0"/>
      </c:catAx>
      <c:valAx>
        <c:axId val="13464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44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8064640"/>
        <c:axId val="138066560"/>
      </c:scatterChart>
      <c:valAx>
        <c:axId val="1380646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066560"/>
        <c:crosses val="autoZero"/>
        <c:crossBetween val="midCat"/>
      </c:valAx>
      <c:valAx>
        <c:axId val="1380665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064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18.399999999999999</c:v>
                </c:pt>
                <c:pt idx="1">
                  <c:v>17.7</c:v>
                </c:pt>
                <c:pt idx="2">
                  <c:v>15.7</c:v>
                </c:pt>
                <c:pt idx="3">
                  <c:v>14.1</c:v>
                </c:pt>
                <c:pt idx="4">
                  <c:v>12.9</c:v>
                </c:pt>
              </c:numCache>
            </c:numRef>
          </c:xVal>
          <c:yVal>
            <c:numRef>
              <c:f>公会計指標分析・財政指標組合せ分析表!$K$73:$O$73</c:f>
              <c:numCache>
                <c:formatCode>#,##0.0;"▲ "#,##0.0</c:formatCode>
                <c:ptCount val="5"/>
                <c:pt idx="0">
                  <c:v>89.7</c:v>
                </c:pt>
                <c:pt idx="1">
                  <c:v>64.099999999999994</c:v>
                </c:pt>
                <c:pt idx="2">
                  <c:v>56.2</c:v>
                </c:pt>
                <c:pt idx="3">
                  <c:v>33.700000000000003</c:v>
                </c:pt>
                <c:pt idx="4">
                  <c:v>67.8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9.3000000000000007</c:v>
                </c:pt>
                <c:pt idx="4">
                  <c:v>9.1999999999999993</c:v>
                </c:pt>
              </c:numCache>
            </c:numRef>
          </c:xVal>
          <c:yVal>
            <c:numRef>
              <c:f>公会計指標分析・財政指標組合せ分析表!$K$77:$O$77</c:f>
              <c:numCache>
                <c:formatCode>#,##0.0;"▲ "#,##0.0</c:formatCode>
                <c:ptCount val="5"/>
                <c:pt idx="0">
                  <c:v>61.3</c:v>
                </c:pt>
                <c:pt idx="1">
                  <c:v>54.6</c:v>
                </c:pt>
                <c:pt idx="2">
                  <c:v>48.7</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8011392"/>
        <c:axId val="138013312"/>
      </c:scatterChart>
      <c:valAx>
        <c:axId val="138011392"/>
        <c:scaling>
          <c:orientation val="minMax"/>
          <c:max val="19.200000000000003"/>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8013312"/>
        <c:crosses val="autoZero"/>
        <c:crossBetween val="midCat"/>
      </c:valAx>
      <c:valAx>
        <c:axId val="138013312"/>
        <c:scaling>
          <c:orientation val="minMax"/>
          <c:max val="1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8011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公債費充当の組合負担金、債務負担行為等が減少し、昨年度に引き続き、過疎対策事業債や合併特例債など交付税算入率の高い地方債を重点的に活用していることから、実質公債費比率の分子が減少し、同比率改善につながっ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が大幅に増加したものの、過疎対策事業債、合併特例債等、交付税算入率の高い地方債が増え、交付税算入率の低い下水道事業債の残高（公営企業への繰入見込額）が減少したため、地方債に係る将来負担比率は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a:t>
          </a:r>
          <a:r>
            <a:rPr kumimoji="1" lang="en-US" altLang="ja-JP" sz="1400">
              <a:latin typeface="ＭＳ ゴシック" pitchFamily="49" charset="-128"/>
              <a:ea typeface="ＭＳ ゴシック" pitchFamily="49" charset="-128"/>
            </a:rPr>
            <a:t>H28</a:t>
          </a:r>
          <a:r>
            <a:rPr kumimoji="1" lang="ja-JP" altLang="en-US" sz="1400">
              <a:latin typeface="ＭＳ ゴシック" pitchFamily="49" charset="-128"/>
              <a:ea typeface="ＭＳ ゴシック" pitchFamily="49" charset="-128"/>
            </a:rPr>
            <a:t>年度に設定した大型の債務負担行為が大きく影響し、比率が大きく悪化することとなった。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14,564
14,413
144.21
9,415,714
8,947,268
434,329
5,657,730
8,467,943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67.8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14,564
14,413
144.21
9,415,714
8,947,268
434,329
5,657,730
8,467,943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14,564
14,413
144.21
9,415,714
8,947,268
434,329
5,657,730
8,467,943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14,564
14,413
144.21
9,415,714
8,947,268
434,329
5,657,730
8,467,943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67.8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前年度から</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改善して</a:t>
          </a:r>
          <a:r>
            <a:rPr kumimoji="1" lang="en-US" altLang="ja-JP" sz="1200">
              <a:solidFill>
                <a:schemeClr val="dk1"/>
              </a:solidFill>
              <a:effectLst/>
              <a:latin typeface="+mn-ea"/>
              <a:ea typeface="+mn-ea"/>
              <a:cs typeface="+mn-cs"/>
            </a:rPr>
            <a:t>0.31</a:t>
          </a:r>
          <a:r>
            <a:rPr kumimoji="1" lang="ja-JP" altLang="ja-JP" sz="1200">
              <a:solidFill>
                <a:schemeClr val="dk1"/>
              </a:solidFill>
              <a:effectLst/>
              <a:latin typeface="+mn-ea"/>
              <a:ea typeface="+mn-ea"/>
              <a:cs typeface="+mn-cs"/>
            </a:rPr>
            <a:t>とな</a:t>
          </a:r>
          <a:r>
            <a:rPr kumimoji="1" lang="ja-JP" altLang="en-US" sz="1200">
              <a:solidFill>
                <a:schemeClr val="dk1"/>
              </a:solidFill>
              <a:effectLst/>
              <a:latin typeface="+mn-ea"/>
              <a:ea typeface="+mn-ea"/>
              <a:cs typeface="+mn-cs"/>
            </a:rPr>
            <a:t>ったが</a:t>
          </a:r>
          <a:r>
            <a:rPr kumimoji="1" lang="ja-JP" altLang="ja-JP" sz="1200">
              <a:solidFill>
                <a:schemeClr val="dk1"/>
              </a:solidFill>
              <a:effectLst/>
              <a:latin typeface="+mn-ea"/>
              <a:ea typeface="+mn-ea"/>
              <a:cs typeface="+mn-cs"/>
            </a:rPr>
            <a:t>、依然として類似団体の平均（</a:t>
          </a:r>
          <a:r>
            <a:rPr kumimoji="1" lang="en-US" altLang="ja-JP" sz="1200">
              <a:solidFill>
                <a:schemeClr val="dk1"/>
              </a:solidFill>
              <a:effectLst/>
              <a:latin typeface="+mn-ea"/>
              <a:ea typeface="+mn-ea"/>
              <a:cs typeface="+mn-cs"/>
            </a:rPr>
            <a:t>0.46</a:t>
          </a:r>
          <a:r>
            <a:rPr kumimoji="1" lang="ja-JP" altLang="ja-JP" sz="1200">
              <a:solidFill>
                <a:schemeClr val="dk1"/>
              </a:solidFill>
              <a:effectLst/>
              <a:latin typeface="+mn-ea"/>
              <a:ea typeface="+mn-ea"/>
              <a:cs typeface="+mn-cs"/>
            </a:rPr>
            <a:t>）を大きく下回っている。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徴税の大きな伸びが期待できない中、ふるさと納税寄付金など、新たな自主財源の確保に積極的に取り組み、併せて事務事業の見直しや、合理化を進め、財政運営の健全化を図る。</a:t>
          </a:r>
          <a:endParaRPr lang="ja-JP" altLang="ja-JP" sz="12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34396</xdr:rowOff>
    </xdr:from>
    <xdr:to>
      <xdr:col>7</xdr:col>
      <xdr:colOff>152400</xdr:colOff>
      <xdr:row>44</xdr:row>
      <xdr:rowOff>44450</xdr:rowOff>
    </xdr:to>
    <xdr:cxnSp macro="">
      <xdr:nvCxnSpPr>
        <xdr:cNvPr id="71" name="直線コネクタ 70"/>
        <xdr:cNvCxnSpPr/>
      </xdr:nvCxnSpPr>
      <xdr:spPr>
        <a:xfrm flipV="1">
          <a:off x="4114800" y="75781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4" name="直線コネクタ 73"/>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7" name="直線コネクタ 76"/>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155575</xdr:rowOff>
    </xdr:from>
    <xdr:to>
      <xdr:col>4</xdr:col>
      <xdr:colOff>533400</xdr:colOff>
      <xdr:row>43</xdr:row>
      <xdr:rowOff>85725</xdr:rowOff>
    </xdr:to>
    <xdr:sp macro="" textlink="">
      <xdr:nvSpPr>
        <xdr:cNvPr id="78" name="フローチャート : 判断 77"/>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79" name="テキスト ボックス 78"/>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80" name="直線コネクタ 79"/>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155575</xdr:rowOff>
    </xdr:from>
    <xdr:to>
      <xdr:col>3</xdr:col>
      <xdr:colOff>330200</xdr:colOff>
      <xdr:row>43</xdr:row>
      <xdr:rowOff>85725</xdr:rowOff>
    </xdr:to>
    <xdr:sp macro="" textlink="">
      <xdr:nvSpPr>
        <xdr:cNvPr id="81" name="フローチャート : 判断 80"/>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2" name="テキスト ボックス 81"/>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83" name="フローチャート : 判断 82"/>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84" name="テキスト ボックス 83"/>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155046</xdr:rowOff>
    </xdr:from>
    <xdr:to>
      <xdr:col>7</xdr:col>
      <xdr:colOff>203200</xdr:colOff>
      <xdr:row>44</xdr:row>
      <xdr:rowOff>85196</xdr:rowOff>
    </xdr:to>
    <xdr:sp macro="" textlink="">
      <xdr:nvSpPr>
        <xdr:cNvPr id="90" name="円/楕円 89"/>
        <xdr:cNvSpPr/>
      </xdr:nvSpPr>
      <xdr:spPr>
        <a:xfrm>
          <a:off x="49022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50923</xdr:rowOff>
    </xdr:from>
    <xdr:ext cx="762000" cy="259045"/>
    <xdr:sp macro="" textlink="">
      <xdr:nvSpPr>
        <xdr:cNvPr id="91" name="財政力該当値テキスト"/>
        <xdr:cNvSpPr txBox="1"/>
      </xdr:nvSpPr>
      <xdr:spPr>
        <a:xfrm>
          <a:off x="5041900" y="74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2" name="円/楕円 91"/>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3" name="テキスト ボックス 92"/>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4" name="円/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6" name="円/楕円 95"/>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7" name="テキスト ボックス 96"/>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8" name="円/楕円 97"/>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9" name="テキスト ボックス 98"/>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前年度から</a:t>
          </a:r>
          <a:r>
            <a:rPr kumimoji="1" lang="en-US" altLang="ja-JP" sz="1200">
              <a:solidFill>
                <a:schemeClr val="dk1"/>
              </a:solidFill>
              <a:effectLst/>
              <a:latin typeface="+mn-ea"/>
              <a:ea typeface="+mn-ea"/>
              <a:cs typeface="+mn-cs"/>
            </a:rPr>
            <a:t>0.1</a:t>
          </a:r>
          <a:r>
            <a:rPr kumimoji="1" lang="ja-JP" altLang="ja-JP" sz="1200">
              <a:solidFill>
                <a:schemeClr val="dk1"/>
              </a:solidFill>
              <a:effectLst/>
              <a:latin typeface="+mn-ea"/>
              <a:ea typeface="+mn-ea"/>
              <a:cs typeface="+mn-cs"/>
            </a:rPr>
            <a:t>ポイント改善したが、依然として類似団体の平均（</a:t>
          </a:r>
          <a:r>
            <a:rPr kumimoji="1" lang="en-US" altLang="ja-JP" sz="1200">
              <a:solidFill>
                <a:schemeClr val="dk1"/>
              </a:solidFill>
              <a:effectLst/>
              <a:latin typeface="+mn-ea"/>
              <a:ea typeface="+mn-ea"/>
              <a:cs typeface="+mn-cs"/>
            </a:rPr>
            <a:t>86.7</a:t>
          </a:r>
          <a:r>
            <a:rPr kumimoji="1" lang="ja-JP" altLang="ja-JP" sz="1200">
              <a:solidFill>
                <a:schemeClr val="dk1"/>
              </a:solidFill>
              <a:effectLst/>
              <a:latin typeface="+mn-ea"/>
              <a:ea typeface="+mn-ea"/>
              <a:cs typeface="+mn-cs"/>
            </a:rPr>
            <a:t>）を大きく下回っている。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固定資産税収</a:t>
          </a:r>
          <a:r>
            <a:rPr kumimoji="1" lang="ja-JP" altLang="en-US" sz="1200">
              <a:solidFill>
                <a:schemeClr val="dk1"/>
              </a:solidFill>
              <a:effectLst/>
              <a:latin typeface="+mn-ea"/>
              <a:ea typeface="+mn-ea"/>
              <a:cs typeface="+mn-cs"/>
            </a:rPr>
            <a:t>が微増したものの</a:t>
          </a:r>
          <a:r>
            <a:rPr kumimoji="1" lang="ja-JP" altLang="ja-JP" sz="1200">
              <a:solidFill>
                <a:schemeClr val="dk1"/>
              </a:solidFill>
              <a:effectLst/>
              <a:latin typeface="+mn-ea"/>
              <a:ea typeface="+mn-ea"/>
              <a:cs typeface="+mn-cs"/>
            </a:rPr>
            <a:t>、普通交付税</a:t>
          </a:r>
          <a:r>
            <a:rPr kumimoji="1" lang="ja-JP" altLang="en-US" sz="1200">
              <a:solidFill>
                <a:schemeClr val="dk1"/>
              </a:solidFill>
              <a:effectLst/>
              <a:latin typeface="+mn-ea"/>
              <a:ea typeface="+mn-ea"/>
              <a:cs typeface="+mn-cs"/>
            </a:rPr>
            <a:t>は合併特例による増額分の縮減が始まり、厳しい状況である。</a:t>
          </a:r>
          <a:r>
            <a:rPr kumimoji="1" lang="ja-JP" altLang="ja-JP" sz="1200">
              <a:solidFill>
                <a:schemeClr val="dk1"/>
              </a:solidFill>
              <a:effectLst/>
              <a:latin typeface="+mn-ea"/>
              <a:ea typeface="+mn-ea"/>
              <a:cs typeface="+mn-cs"/>
            </a:rPr>
            <a:t>経常一般財源が前年度に比べ</a:t>
          </a:r>
          <a:r>
            <a:rPr kumimoji="1" lang="en-US" altLang="ja-JP" sz="1200">
              <a:solidFill>
                <a:schemeClr val="dk1"/>
              </a:solidFill>
              <a:effectLst/>
              <a:latin typeface="+mn-ea"/>
              <a:ea typeface="+mn-ea"/>
              <a:cs typeface="+mn-cs"/>
            </a:rPr>
            <a:t>145,219</a:t>
          </a:r>
          <a:r>
            <a:rPr kumimoji="1" lang="ja-JP" altLang="ja-JP" sz="1200">
              <a:solidFill>
                <a:schemeClr val="dk1"/>
              </a:solidFill>
              <a:effectLst/>
              <a:latin typeface="+mn-ea"/>
              <a:ea typeface="+mn-ea"/>
              <a:cs typeface="+mn-cs"/>
            </a:rPr>
            <a:t>千円</a:t>
          </a:r>
          <a:r>
            <a:rPr kumimoji="1" lang="ja-JP" altLang="en-US" sz="1200">
              <a:solidFill>
                <a:schemeClr val="dk1"/>
              </a:solidFill>
              <a:effectLst/>
              <a:latin typeface="+mn-ea"/>
              <a:ea typeface="+mn-ea"/>
              <a:cs typeface="+mn-cs"/>
            </a:rPr>
            <a:t>減額</a:t>
          </a:r>
          <a:r>
            <a:rPr kumimoji="1" lang="ja-JP" altLang="ja-JP" sz="1200">
              <a:solidFill>
                <a:schemeClr val="dk1"/>
              </a:solidFill>
              <a:effectLst/>
              <a:latin typeface="+mn-ea"/>
              <a:ea typeface="+mn-ea"/>
              <a:cs typeface="+mn-cs"/>
            </a:rPr>
            <a:t>した</a:t>
          </a:r>
          <a:r>
            <a:rPr kumimoji="1" lang="ja-JP" altLang="en-US" sz="1200">
              <a:solidFill>
                <a:schemeClr val="dk1"/>
              </a:solidFill>
              <a:effectLst/>
              <a:latin typeface="+mn-ea"/>
              <a:ea typeface="+mn-ea"/>
              <a:cs typeface="+mn-cs"/>
            </a:rPr>
            <a:t>が、下水道事業への繰出金減少など、経常一般財源経費が減少したことから</a:t>
          </a:r>
          <a:r>
            <a:rPr kumimoji="1" lang="ja-JP" altLang="ja-JP" sz="1200">
              <a:solidFill>
                <a:schemeClr val="dk1"/>
              </a:solidFill>
              <a:effectLst/>
              <a:latin typeface="+mn-ea"/>
              <a:ea typeface="+mn-ea"/>
              <a:cs typeface="+mn-cs"/>
            </a:rPr>
            <a:t>経常収支比率が改善した。しかし、平成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年度から</a:t>
          </a:r>
          <a:r>
            <a:rPr kumimoji="1" lang="ja-JP" altLang="en-US" sz="1200">
              <a:solidFill>
                <a:schemeClr val="dk1"/>
              </a:solidFill>
              <a:effectLst/>
              <a:latin typeface="+mn-ea"/>
              <a:ea typeface="+mn-ea"/>
              <a:cs typeface="+mn-cs"/>
            </a:rPr>
            <a:t>始まった</a:t>
          </a:r>
          <a:r>
            <a:rPr kumimoji="1" lang="ja-JP" altLang="ja-JP" sz="1200">
              <a:solidFill>
                <a:schemeClr val="dk1"/>
              </a:solidFill>
              <a:effectLst/>
              <a:latin typeface="+mn-ea"/>
              <a:ea typeface="+mn-ea"/>
              <a:cs typeface="+mn-cs"/>
            </a:rPr>
            <a:t>普通交付税の合併特例による増額分の圧縮が</a:t>
          </a:r>
          <a:r>
            <a:rPr kumimoji="1" lang="ja-JP" altLang="en-US" sz="1200">
              <a:solidFill>
                <a:schemeClr val="dk1"/>
              </a:solidFill>
              <a:effectLst/>
              <a:latin typeface="+mn-ea"/>
              <a:ea typeface="+mn-ea"/>
              <a:cs typeface="+mn-cs"/>
            </a:rPr>
            <a:t>、今後さらに進んでいくことから、</a:t>
          </a:r>
          <a:r>
            <a:rPr kumimoji="1" lang="ja-JP" altLang="ja-JP" sz="1200">
              <a:solidFill>
                <a:schemeClr val="dk1"/>
              </a:solidFill>
              <a:effectLst/>
              <a:latin typeface="+mn-ea"/>
              <a:ea typeface="+mn-ea"/>
              <a:cs typeface="+mn-cs"/>
            </a:rPr>
            <a:t>今後は同比率の悪化が避けられない状況にある。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118872</xdr:rowOff>
    </xdr:from>
    <xdr:to>
      <xdr:col>7</xdr:col>
      <xdr:colOff>152400</xdr:colOff>
      <xdr:row>65</xdr:row>
      <xdr:rowOff>123698</xdr:rowOff>
    </xdr:to>
    <xdr:cxnSp macro="">
      <xdr:nvCxnSpPr>
        <xdr:cNvPr id="132" name="直線コネクタ 131"/>
        <xdr:cNvCxnSpPr/>
      </xdr:nvCxnSpPr>
      <xdr:spPr>
        <a:xfrm flipV="1">
          <a:off x="4114800" y="1126312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123698</xdr:rowOff>
    </xdr:from>
    <xdr:to>
      <xdr:col>6</xdr:col>
      <xdr:colOff>0</xdr:colOff>
      <xdr:row>66</xdr:row>
      <xdr:rowOff>19812</xdr:rowOff>
    </xdr:to>
    <xdr:cxnSp macro="">
      <xdr:nvCxnSpPr>
        <xdr:cNvPr id="135" name="直線コネクタ 134"/>
        <xdr:cNvCxnSpPr/>
      </xdr:nvCxnSpPr>
      <xdr:spPr>
        <a:xfrm flipV="1">
          <a:off x="3225800" y="112679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89916</xdr:rowOff>
    </xdr:from>
    <xdr:to>
      <xdr:col>4</xdr:col>
      <xdr:colOff>482600</xdr:colOff>
      <xdr:row>66</xdr:row>
      <xdr:rowOff>19812</xdr:rowOff>
    </xdr:to>
    <xdr:cxnSp macro="">
      <xdr:nvCxnSpPr>
        <xdr:cNvPr id="138" name="直線コネクタ 137"/>
        <xdr:cNvCxnSpPr/>
      </xdr:nvCxnSpPr>
      <xdr:spPr>
        <a:xfrm>
          <a:off x="2336800" y="1123416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126238</xdr:rowOff>
    </xdr:from>
    <xdr:to>
      <xdr:col>4</xdr:col>
      <xdr:colOff>533400</xdr:colOff>
      <xdr:row>64</xdr:row>
      <xdr:rowOff>56388</xdr:rowOff>
    </xdr:to>
    <xdr:sp macro="" textlink="">
      <xdr:nvSpPr>
        <xdr:cNvPr id="139" name="フローチャート : 判断 138"/>
        <xdr:cNvSpPr/>
      </xdr:nvSpPr>
      <xdr:spPr>
        <a:xfrm>
          <a:off x="3175000" y="1092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66565</xdr:rowOff>
    </xdr:from>
    <xdr:ext cx="762000" cy="259045"/>
    <xdr:sp macro="" textlink="">
      <xdr:nvSpPr>
        <xdr:cNvPr id="140" name="テキスト ボックス 139"/>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75438</xdr:rowOff>
    </xdr:from>
    <xdr:to>
      <xdr:col>3</xdr:col>
      <xdr:colOff>279400</xdr:colOff>
      <xdr:row>65</xdr:row>
      <xdr:rowOff>89916</xdr:rowOff>
    </xdr:to>
    <xdr:cxnSp macro="">
      <xdr:nvCxnSpPr>
        <xdr:cNvPr id="141" name="直線コネクタ 140"/>
        <xdr:cNvCxnSpPr/>
      </xdr:nvCxnSpPr>
      <xdr:spPr>
        <a:xfrm>
          <a:off x="1447800" y="1121968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77978</xdr:rowOff>
    </xdr:from>
    <xdr:to>
      <xdr:col>3</xdr:col>
      <xdr:colOff>330200</xdr:colOff>
      <xdr:row>64</xdr:row>
      <xdr:rowOff>8128</xdr:rowOff>
    </xdr:to>
    <xdr:sp macro="" textlink="">
      <xdr:nvSpPr>
        <xdr:cNvPr id="142" name="フローチャート : 判断 141"/>
        <xdr:cNvSpPr/>
      </xdr:nvSpPr>
      <xdr:spPr>
        <a:xfrm>
          <a:off x="2286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18305</xdr:rowOff>
    </xdr:from>
    <xdr:ext cx="762000" cy="259045"/>
    <xdr:sp macro="" textlink="">
      <xdr:nvSpPr>
        <xdr:cNvPr id="143" name="テキスト ボックス 142"/>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44" name="フローチャート : 判断 143"/>
        <xdr:cNvSpPr/>
      </xdr:nvSpPr>
      <xdr:spPr>
        <a:xfrm>
          <a:off x="1397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52087</xdr:rowOff>
    </xdr:from>
    <xdr:ext cx="762000" cy="259045"/>
    <xdr:sp macro="" textlink="">
      <xdr:nvSpPr>
        <xdr:cNvPr id="145" name="テキスト ボックス 144"/>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68072</xdr:rowOff>
    </xdr:from>
    <xdr:to>
      <xdr:col>7</xdr:col>
      <xdr:colOff>203200</xdr:colOff>
      <xdr:row>65</xdr:row>
      <xdr:rowOff>169672</xdr:rowOff>
    </xdr:to>
    <xdr:sp macro="" textlink="">
      <xdr:nvSpPr>
        <xdr:cNvPr id="151" name="円/楕円 150"/>
        <xdr:cNvSpPr/>
      </xdr:nvSpPr>
      <xdr:spPr>
        <a:xfrm>
          <a:off x="4902200" y="1121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135399</xdr:rowOff>
    </xdr:from>
    <xdr:ext cx="762000" cy="259045"/>
    <xdr:sp macro="" textlink="">
      <xdr:nvSpPr>
        <xdr:cNvPr id="152" name="財政構造の弾力性該当値テキスト"/>
        <xdr:cNvSpPr txBox="1"/>
      </xdr:nvSpPr>
      <xdr:spPr>
        <a:xfrm>
          <a:off x="5041900" y="1110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72898</xdr:rowOff>
    </xdr:from>
    <xdr:to>
      <xdr:col>6</xdr:col>
      <xdr:colOff>50800</xdr:colOff>
      <xdr:row>66</xdr:row>
      <xdr:rowOff>3048</xdr:rowOff>
    </xdr:to>
    <xdr:sp macro="" textlink="">
      <xdr:nvSpPr>
        <xdr:cNvPr id="153" name="円/楕円 152"/>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159275</xdr:rowOff>
    </xdr:from>
    <xdr:ext cx="736600" cy="259045"/>
    <xdr:sp macro="" textlink="">
      <xdr:nvSpPr>
        <xdr:cNvPr id="154" name="テキスト ボックス 153"/>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140462</xdr:rowOff>
    </xdr:from>
    <xdr:to>
      <xdr:col>4</xdr:col>
      <xdr:colOff>533400</xdr:colOff>
      <xdr:row>66</xdr:row>
      <xdr:rowOff>70612</xdr:rowOff>
    </xdr:to>
    <xdr:sp macro="" textlink="">
      <xdr:nvSpPr>
        <xdr:cNvPr id="155" name="円/楕円 154"/>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55389</xdr:rowOff>
    </xdr:from>
    <xdr:ext cx="762000" cy="259045"/>
    <xdr:sp macro="" textlink="">
      <xdr:nvSpPr>
        <xdr:cNvPr id="156" name="テキスト ボックス 155"/>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39116</xdr:rowOff>
    </xdr:from>
    <xdr:to>
      <xdr:col>3</xdr:col>
      <xdr:colOff>330200</xdr:colOff>
      <xdr:row>65</xdr:row>
      <xdr:rowOff>140716</xdr:rowOff>
    </xdr:to>
    <xdr:sp macro="" textlink="">
      <xdr:nvSpPr>
        <xdr:cNvPr id="157" name="円/楕円 156"/>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125493</xdr:rowOff>
    </xdr:from>
    <xdr:ext cx="762000" cy="259045"/>
    <xdr:sp macro="" textlink="">
      <xdr:nvSpPr>
        <xdr:cNvPr id="158" name="テキスト ボックス 157"/>
        <xdr:cNvSpPr txBox="1"/>
      </xdr:nvSpPr>
      <xdr:spPr>
        <a:xfrm>
          <a:off x="1955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24638</xdr:rowOff>
    </xdr:from>
    <xdr:to>
      <xdr:col>2</xdr:col>
      <xdr:colOff>127000</xdr:colOff>
      <xdr:row>65</xdr:row>
      <xdr:rowOff>126238</xdr:rowOff>
    </xdr:to>
    <xdr:sp macro="" textlink="">
      <xdr:nvSpPr>
        <xdr:cNvPr id="159" name="円/楕円 158"/>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111015</xdr:rowOff>
    </xdr:from>
    <xdr:ext cx="762000" cy="259045"/>
    <xdr:sp macro="" textlink="">
      <xdr:nvSpPr>
        <xdr:cNvPr id="160" name="テキスト ボックス 159"/>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[186,610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前年度に比べ、</a:t>
          </a:r>
          <a:r>
            <a:rPr kumimoji="1" lang="en-US" altLang="ja-JP" sz="1200">
              <a:solidFill>
                <a:schemeClr val="dk1"/>
              </a:solidFill>
              <a:effectLst/>
              <a:latin typeface="+mn-ea"/>
              <a:ea typeface="+mn-ea"/>
              <a:cs typeface="+mn-cs"/>
            </a:rPr>
            <a:t>14,134</a:t>
          </a:r>
          <a:r>
            <a:rPr kumimoji="1" lang="ja-JP" altLang="ja-JP" sz="1200">
              <a:solidFill>
                <a:schemeClr val="dk1"/>
              </a:solidFill>
              <a:effectLst/>
              <a:latin typeface="+mn-ea"/>
              <a:ea typeface="+mn-ea"/>
              <a:cs typeface="+mn-cs"/>
            </a:rPr>
            <a:t>円の増額となったが、類似団体の平均を</a:t>
          </a:r>
          <a:r>
            <a:rPr kumimoji="1" lang="en-US" altLang="ja-JP" sz="1200">
              <a:solidFill>
                <a:schemeClr val="dk1"/>
              </a:solidFill>
              <a:effectLst/>
              <a:latin typeface="+mn-ea"/>
              <a:ea typeface="+mn-ea"/>
              <a:cs typeface="+mn-cs"/>
            </a:rPr>
            <a:t>13,233</a:t>
          </a:r>
          <a:r>
            <a:rPr kumimoji="1" lang="ja-JP" altLang="ja-JP" sz="1200">
              <a:solidFill>
                <a:schemeClr val="dk1"/>
              </a:solidFill>
              <a:effectLst/>
              <a:latin typeface="+mn-ea"/>
              <a:ea typeface="+mn-ea"/>
              <a:cs typeface="+mn-cs"/>
            </a:rPr>
            <a:t>円</a:t>
          </a:r>
          <a:r>
            <a:rPr kumimoji="1" lang="ja-JP" altLang="en-US" sz="1200">
              <a:solidFill>
                <a:schemeClr val="dk1"/>
              </a:solidFill>
              <a:effectLst/>
              <a:latin typeface="+mn-ea"/>
              <a:ea typeface="+mn-ea"/>
              <a:cs typeface="+mn-cs"/>
            </a:rPr>
            <a:t>上</a:t>
          </a:r>
          <a:r>
            <a:rPr kumimoji="1" lang="ja-JP" altLang="ja-JP" sz="1200">
              <a:solidFill>
                <a:schemeClr val="dk1"/>
              </a:solidFill>
              <a:effectLst/>
              <a:latin typeface="+mn-ea"/>
              <a:ea typeface="+mn-ea"/>
              <a:cs typeface="+mn-cs"/>
            </a:rPr>
            <a:t>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人件費が減額したものの、衛生費</a:t>
          </a:r>
          <a:r>
            <a:rPr kumimoji="1" lang="ja-JP" altLang="en-US" sz="1200">
              <a:solidFill>
                <a:schemeClr val="dk1"/>
              </a:solidFill>
              <a:effectLst/>
              <a:latin typeface="+mn-ea"/>
              <a:ea typeface="+mn-ea"/>
              <a:cs typeface="+mn-cs"/>
            </a:rPr>
            <a:t>、教育費</a:t>
          </a:r>
          <a:r>
            <a:rPr kumimoji="1" lang="ja-JP" altLang="ja-JP" sz="1200">
              <a:solidFill>
                <a:schemeClr val="dk1"/>
              </a:solidFill>
              <a:effectLst/>
              <a:latin typeface="+mn-ea"/>
              <a:ea typeface="+mn-ea"/>
              <a:cs typeface="+mn-cs"/>
            </a:rPr>
            <a:t>関係の物件費が増加したことに加え、人口減少が著しく、</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人当たりの決算額が増加した。</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519</xdr:rowOff>
    </xdr:from>
    <xdr:to>
      <xdr:col>7</xdr:col>
      <xdr:colOff>152400</xdr:colOff>
      <xdr:row>83</xdr:row>
      <xdr:rowOff>68729</xdr:rowOff>
    </xdr:to>
    <xdr:cxnSp macro="">
      <xdr:nvCxnSpPr>
        <xdr:cNvPr id="193" name="直線コネクタ 192"/>
        <xdr:cNvCxnSpPr/>
      </xdr:nvCxnSpPr>
      <xdr:spPr>
        <a:xfrm>
          <a:off x="4114800" y="14230869"/>
          <a:ext cx="838200" cy="6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142045</xdr:rowOff>
    </xdr:from>
    <xdr:ext cx="762000" cy="259045"/>
    <xdr:sp macro="" textlink="">
      <xdr:nvSpPr>
        <xdr:cNvPr id="194" name="人件費・物件費等の状況平均値テキスト"/>
        <xdr:cNvSpPr txBox="1"/>
      </xdr:nvSpPr>
      <xdr:spPr>
        <a:xfrm>
          <a:off x="5041900" y="14029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145923</xdr:rowOff>
    </xdr:from>
    <xdr:to>
      <xdr:col>6</xdr:col>
      <xdr:colOff>0</xdr:colOff>
      <xdr:row>83</xdr:row>
      <xdr:rowOff>519</xdr:rowOff>
    </xdr:to>
    <xdr:cxnSp macro="">
      <xdr:nvCxnSpPr>
        <xdr:cNvPr id="196" name="直線コネクタ 195"/>
        <xdr:cNvCxnSpPr/>
      </xdr:nvCxnSpPr>
      <xdr:spPr>
        <a:xfrm>
          <a:off x="3225800" y="14204823"/>
          <a:ext cx="889000" cy="2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145923</xdr:rowOff>
    </xdr:from>
    <xdr:to>
      <xdr:col>4</xdr:col>
      <xdr:colOff>482600</xdr:colOff>
      <xdr:row>82</xdr:row>
      <xdr:rowOff>162210</xdr:rowOff>
    </xdr:to>
    <xdr:cxnSp macro="">
      <xdr:nvCxnSpPr>
        <xdr:cNvPr id="199" name="直線コネクタ 198"/>
        <xdr:cNvCxnSpPr/>
      </xdr:nvCxnSpPr>
      <xdr:spPr>
        <a:xfrm flipV="1">
          <a:off x="2336800" y="14204823"/>
          <a:ext cx="889000" cy="1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0" name="フローチャート : 判断 199"/>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1" name="テキスト ボックス 200"/>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131449</xdr:rowOff>
    </xdr:from>
    <xdr:to>
      <xdr:col>3</xdr:col>
      <xdr:colOff>279400</xdr:colOff>
      <xdr:row>82</xdr:row>
      <xdr:rowOff>162210</xdr:rowOff>
    </xdr:to>
    <xdr:cxnSp macro="">
      <xdr:nvCxnSpPr>
        <xdr:cNvPr id="202" name="直線コネクタ 201"/>
        <xdr:cNvCxnSpPr/>
      </xdr:nvCxnSpPr>
      <xdr:spPr>
        <a:xfrm>
          <a:off x="1447800" y="14190349"/>
          <a:ext cx="889000" cy="3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3" name="フローチャート : 判断 202"/>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4" name="テキスト ボックス 203"/>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5" name="フローチャート : 判断 204"/>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06" name="テキスト ボックス 205"/>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17929</xdr:rowOff>
    </xdr:from>
    <xdr:to>
      <xdr:col>7</xdr:col>
      <xdr:colOff>203200</xdr:colOff>
      <xdr:row>83</xdr:row>
      <xdr:rowOff>119529</xdr:rowOff>
    </xdr:to>
    <xdr:sp macro="" textlink="">
      <xdr:nvSpPr>
        <xdr:cNvPr id="212" name="円/楕円 211"/>
        <xdr:cNvSpPr/>
      </xdr:nvSpPr>
      <xdr:spPr>
        <a:xfrm>
          <a:off x="4902200" y="142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161456</xdr:rowOff>
    </xdr:from>
    <xdr:ext cx="762000" cy="259045"/>
    <xdr:sp macro="" textlink="">
      <xdr:nvSpPr>
        <xdr:cNvPr id="213" name="人件費・物件費等の状況該当値テキスト"/>
        <xdr:cNvSpPr txBox="1"/>
      </xdr:nvSpPr>
      <xdr:spPr>
        <a:xfrm>
          <a:off x="5041900" y="1422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186,610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121169</xdr:rowOff>
    </xdr:from>
    <xdr:to>
      <xdr:col>6</xdr:col>
      <xdr:colOff>50800</xdr:colOff>
      <xdr:row>83</xdr:row>
      <xdr:rowOff>51319</xdr:rowOff>
    </xdr:to>
    <xdr:sp macro="" textlink="">
      <xdr:nvSpPr>
        <xdr:cNvPr id="214" name="円/楕円 213"/>
        <xdr:cNvSpPr/>
      </xdr:nvSpPr>
      <xdr:spPr>
        <a:xfrm>
          <a:off x="4064000" y="1418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61496</xdr:rowOff>
    </xdr:from>
    <xdr:ext cx="736600" cy="259045"/>
    <xdr:sp macro="" textlink="">
      <xdr:nvSpPr>
        <xdr:cNvPr id="215" name="テキスト ボックス 214"/>
        <xdr:cNvSpPr txBox="1"/>
      </xdr:nvSpPr>
      <xdr:spPr>
        <a:xfrm>
          <a:off x="3733800" y="13948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172,476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95123</xdr:rowOff>
    </xdr:from>
    <xdr:to>
      <xdr:col>4</xdr:col>
      <xdr:colOff>533400</xdr:colOff>
      <xdr:row>83</xdr:row>
      <xdr:rowOff>25273</xdr:rowOff>
    </xdr:to>
    <xdr:sp macro="" textlink="">
      <xdr:nvSpPr>
        <xdr:cNvPr id="216" name="円/楕円 215"/>
        <xdr:cNvSpPr/>
      </xdr:nvSpPr>
      <xdr:spPr>
        <a:xfrm>
          <a:off x="3175000" y="1415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10050</xdr:rowOff>
    </xdr:from>
    <xdr:ext cx="762000" cy="259045"/>
    <xdr:sp macro="" textlink="">
      <xdr:nvSpPr>
        <xdr:cNvPr id="217" name="テキスト ボックス 216"/>
        <xdr:cNvSpPr txBox="1"/>
      </xdr:nvSpPr>
      <xdr:spPr>
        <a:xfrm>
          <a:off x="2844800" y="1424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167,079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111410</xdr:rowOff>
    </xdr:from>
    <xdr:to>
      <xdr:col>3</xdr:col>
      <xdr:colOff>330200</xdr:colOff>
      <xdr:row>83</xdr:row>
      <xdr:rowOff>41560</xdr:rowOff>
    </xdr:to>
    <xdr:sp macro="" textlink="">
      <xdr:nvSpPr>
        <xdr:cNvPr id="218" name="円/楕円 217"/>
        <xdr:cNvSpPr/>
      </xdr:nvSpPr>
      <xdr:spPr>
        <a:xfrm>
          <a:off x="2286000" y="1417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26337</xdr:rowOff>
    </xdr:from>
    <xdr:ext cx="762000" cy="259045"/>
    <xdr:sp macro="" textlink="">
      <xdr:nvSpPr>
        <xdr:cNvPr id="219" name="テキスト ボックス 218"/>
        <xdr:cNvSpPr txBox="1"/>
      </xdr:nvSpPr>
      <xdr:spPr>
        <a:xfrm>
          <a:off x="1955800" y="1425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170,454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80649</xdr:rowOff>
    </xdr:from>
    <xdr:to>
      <xdr:col>2</xdr:col>
      <xdr:colOff>127000</xdr:colOff>
      <xdr:row>83</xdr:row>
      <xdr:rowOff>10799</xdr:rowOff>
    </xdr:to>
    <xdr:sp macro="" textlink="">
      <xdr:nvSpPr>
        <xdr:cNvPr id="220" name="円/楕円 219"/>
        <xdr:cNvSpPr/>
      </xdr:nvSpPr>
      <xdr:spPr>
        <a:xfrm>
          <a:off x="1397000" y="1413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167026</xdr:rowOff>
    </xdr:from>
    <xdr:ext cx="762000" cy="259045"/>
    <xdr:sp macro="" textlink="">
      <xdr:nvSpPr>
        <xdr:cNvPr id="221" name="テキスト ボックス 220"/>
        <xdr:cNvSpPr txBox="1"/>
      </xdr:nvSpPr>
      <xdr:spPr>
        <a:xfrm>
          <a:off x="1066800" y="1422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94.9</a:t>
          </a:r>
          <a:r>
            <a:rPr kumimoji="1" lang="ja-JP" altLang="en-US" sz="1300">
              <a:latin typeface="ＭＳ Ｐゴシック"/>
            </a:rPr>
            <a:t>となり、類似団体平均（</a:t>
          </a:r>
          <a:r>
            <a:rPr kumimoji="1" lang="en-US" altLang="ja-JP" sz="1300">
              <a:latin typeface="ＭＳ Ｐゴシック"/>
            </a:rPr>
            <a:t>96.4</a:t>
          </a:r>
          <a:r>
            <a:rPr kumimoji="1" lang="ja-JP" altLang="en-US" sz="1300">
              <a:latin typeface="ＭＳ Ｐゴシック"/>
            </a:rPr>
            <a:t>）、全国平均（</a:t>
          </a:r>
          <a:r>
            <a:rPr kumimoji="1" lang="en-US" altLang="ja-JP" sz="1300">
              <a:latin typeface="ＭＳ Ｐゴシック"/>
            </a:rPr>
            <a:t>99.1</a:t>
          </a:r>
          <a:r>
            <a:rPr kumimoji="1" lang="ja-JP" altLang="en-US" sz="1300">
              <a:latin typeface="ＭＳ Ｐゴシック"/>
            </a:rPr>
            <a:t>）と比べても低い結果となった。</a:t>
          </a:r>
        </a:p>
        <a:p>
          <a:r>
            <a:rPr kumimoji="1" lang="ja-JP" altLang="en-US" sz="1300">
              <a:latin typeface="ＭＳ Ｐゴシック"/>
            </a:rPr>
            <a:t>　今後も給与水準の適正化、定員管理に努め、人件費を抑制する。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75898</xdr:rowOff>
    </xdr:from>
    <xdr:to>
      <xdr:col>24</xdr:col>
      <xdr:colOff>558800</xdr:colOff>
      <xdr:row>83</xdr:row>
      <xdr:rowOff>156332</xdr:rowOff>
    </xdr:to>
    <xdr:cxnSp macro="">
      <xdr:nvCxnSpPr>
        <xdr:cNvPr id="257" name="直線コネクタ 256"/>
        <xdr:cNvCxnSpPr/>
      </xdr:nvCxnSpPr>
      <xdr:spPr>
        <a:xfrm flipV="1">
          <a:off x="16179800" y="14306248"/>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18445</xdr:rowOff>
    </xdr:from>
    <xdr:to>
      <xdr:col>23</xdr:col>
      <xdr:colOff>406400</xdr:colOff>
      <xdr:row>83</xdr:row>
      <xdr:rowOff>156332</xdr:rowOff>
    </xdr:to>
    <xdr:cxnSp macro="">
      <xdr:nvCxnSpPr>
        <xdr:cNvPr id="260" name="直線コネクタ 259"/>
        <xdr:cNvCxnSpPr/>
      </xdr:nvCxnSpPr>
      <xdr:spPr>
        <a:xfrm>
          <a:off x="15290800" y="1424879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74991</xdr:rowOff>
    </xdr:from>
    <xdr:to>
      <xdr:col>22</xdr:col>
      <xdr:colOff>203200</xdr:colOff>
      <xdr:row>83</xdr:row>
      <xdr:rowOff>18445</xdr:rowOff>
    </xdr:to>
    <xdr:cxnSp macro="">
      <xdr:nvCxnSpPr>
        <xdr:cNvPr id="263" name="直線コネクタ 262"/>
        <xdr:cNvCxnSpPr/>
      </xdr:nvCxnSpPr>
      <xdr:spPr>
        <a:xfrm>
          <a:off x="14401800" y="141338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60477</xdr:rowOff>
    </xdr:from>
    <xdr:to>
      <xdr:col>22</xdr:col>
      <xdr:colOff>254000</xdr:colOff>
      <xdr:row>84</xdr:row>
      <xdr:rowOff>162077</xdr:rowOff>
    </xdr:to>
    <xdr:sp macro="" textlink="">
      <xdr:nvSpPr>
        <xdr:cNvPr id="264" name="フローチャート : 判断 263"/>
        <xdr:cNvSpPr/>
      </xdr:nvSpPr>
      <xdr:spPr>
        <a:xfrm>
          <a:off x="15240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146854</xdr:rowOff>
    </xdr:from>
    <xdr:ext cx="762000" cy="259045"/>
    <xdr:sp macro="" textlink="">
      <xdr:nvSpPr>
        <xdr:cNvPr id="265" name="テキスト ボックス 264"/>
        <xdr:cNvSpPr txBox="1"/>
      </xdr:nvSpPr>
      <xdr:spPr>
        <a:xfrm>
          <a:off x="14909800" y="14548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74991</xdr:rowOff>
    </xdr:from>
    <xdr:to>
      <xdr:col>21</xdr:col>
      <xdr:colOff>0</xdr:colOff>
      <xdr:row>87</xdr:row>
      <xdr:rowOff>136979</xdr:rowOff>
    </xdr:to>
    <xdr:cxnSp macro="">
      <xdr:nvCxnSpPr>
        <xdr:cNvPr id="266" name="直線コネクタ 265"/>
        <xdr:cNvCxnSpPr/>
      </xdr:nvCxnSpPr>
      <xdr:spPr>
        <a:xfrm flipV="1">
          <a:off x="13512800" y="14133891"/>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14514</xdr:rowOff>
    </xdr:from>
    <xdr:to>
      <xdr:col>21</xdr:col>
      <xdr:colOff>50800</xdr:colOff>
      <xdr:row>84</xdr:row>
      <xdr:rowOff>116114</xdr:rowOff>
    </xdr:to>
    <xdr:sp macro="" textlink="">
      <xdr:nvSpPr>
        <xdr:cNvPr id="267" name="フローチャート : 判断 266"/>
        <xdr:cNvSpPr/>
      </xdr:nvSpPr>
      <xdr:spPr>
        <a:xfrm>
          <a:off x="14351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100891</xdr:rowOff>
    </xdr:from>
    <xdr:ext cx="762000" cy="259045"/>
    <xdr:sp macro="" textlink="">
      <xdr:nvSpPr>
        <xdr:cNvPr id="268" name="テキスト ボックス 267"/>
        <xdr:cNvSpPr txBox="1"/>
      </xdr:nvSpPr>
      <xdr:spPr>
        <a:xfrm>
          <a:off x="14020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53521</xdr:rowOff>
    </xdr:from>
    <xdr:to>
      <xdr:col>19</xdr:col>
      <xdr:colOff>533400</xdr:colOff>
      <xdr:row>89</xdr:row>
      <xdr:rowOff>155121</xdr:rowOff>
    </xdr:to>
    <xdr:sp macro="" textlink="">
      <xdr:nvSpPr>
        <xdr:cNvPr id="269" name="フローチャート : 判断 268"/>
        <xdr:cNvSpPr/>
      </xdr:nvSpPr>
      <xdr:spPr>
        <a:xfrm>
          <a:off x="13462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139898</xdr:rowOff>
    </xdr:from>
    <xdr:ext cx="762000" cy="259045"/>
    <xdr:sp macro="" textlink="">
      <xdr:nvSpPr>
        <xdr:cNvPr id="270" name="テキスト ボックス 269"/>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25098</xdr:rowOff>
    </xdr:from>
    <xdr:to>
      <xdr:col>24</xdr:col>
      <xdr:colOff>609600</xdr:colOff>
      <xdr:row>83</xdr:row>
      <xdr:rowOff>126698</xdr:rowOff>
    </xdr:to>
    <xdr:sp macro="" textlink="">
      <xdr:nvSpPr>
        <xdr:cNvPr id="276" name="円/楕円 275"/>
        <xdr:cNvSpPr/>
      </xdr:nvSpPr>
      <xdr:spPr>
        <a:xfrm>
          <a:off x="169672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41625</xdr:rowOff>
    </xdr:from>
    <xdr:ext cx="762000" cy="259045"/>
    <xdr:sp macro="" textlink="">
      <xdr:nvSpPr>
        <xdr:cNvPr id="277" name="給与水準   （国との比較）該当値テキスト"/>
        <xdr:cNvSpPr txBox="1"/>
      </xdr:nvSpPr>
      <xdr:spPr>
        <a:xfrm>
          <a:off x="17106900" y="1410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8" name="円/楕円 277"/>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9" name="テキスト ボックス 278"/>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139095</xdr:rowOff>
    </xdr:from>
    <xdr:to>
      <xdr:col>22</xdr:col>
      <xdr:colOff>254000</xdr:colOff>
      <xdr:row>83</xdr:row>
      <xdr:rowOff>69245</xdr:rowOff>
    </xdr:to>
    <xdr:sp macro="" textlink="">
      <xdr:nvSpPr>
        <xdr:cNvPr id="280" name="円/楕円 279"/>
        <xdr:cNvSpPr/>
      </xdr:nvSpPr>
      <xdr:spPr>
        <a:xfrm>
          <a:off x="15240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79422</xdr:rowOff>
    </xdr:from>
    <xdr:ext cx="762000" cy="259045"/>
    <xdr:sp macro="" textlink="">
      <xdr:nvSpPr>
        <xdr:cNvPr id="281" name="テキスト ボックス 280"/>
        <xdr:cNvSpPr txBox="1"/>
      </xdr:nvSpPr>
      <xdr:spPr>
        <a:xfrm>
          <a:off x="14909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24191</xdr:rowOff>
    </xdr:from>
    <xdr:to>
      <xdr:col>21</xdr:col>
      <xdr:colOff>50800</xdr:colOff>
      <xdr:row>82</xdr:row>
      <xdr:rowOff>125791</xdr:rowOff>
    </xdr:to>
    <xdr:sp macro="" textlink="">
      <xdr:nvSpPr>
        <xdr:cNvPr id="282" name="円/楕円 281"/>
        <xdr:cNvSpPr/>
      </xdr:nvSpPr>
      <xdr:spPr>
        <a:xfrm>
          <a:off x="14351000" y="1408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135968</xdr:rowOff>
    </xdr:from>
    <xdr:ext cx="762000" cy="259045"/>
    <xdr:sp macro="" textlink="">
      <xdr:nvSpPr>
        <xdr:cNvPr id="283" name="テキスト ボックス 282"/>
        <xdr:cNvSpPr txBox="1"/>
      </xdr:nvSpPr>
      <xdr:spPr>
        <a:xfrm>
          <a:off x="14020800" y="1385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84" name="円/楕円 283"/>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85" name="テキスト ボックス 284"/>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[11.54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職員数はほぼ横ばいであるが、人口減少の影響もあり、数値が上昇した。</a:t>
          </a:r>
        </a:p>
        <a:p>
          <a:r>
            <a:rPr kumimoji="1" lang="ja-JP" altLang="en-US" sz="1300">
              <a:latin typeface="ＭＳ Ｐゴシック"/>
            </a:rPr>
            <a:t>　しかし、依然として類似団体平均と比べて職員が多い状態にあり、定員適正化計画に基づき、退職者に対し新規採用を抑制して規模に見合った職員数を目指しているところである。今後、住民サービスの低下を招かないよう注意しつつも、組織の抜本的な見直しを行い、さらなる職員削減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26077</xdr:rowOff>
    </xdr:from>
    <xdr:to>
      <xdr:col>24</xdr:col>
      <xdr:colOff>558800</xdr:colOff>
      <xdr:row>61</xdr:row>
      <xdr:rowOff>58251</xdr:rowOff>
    </xdr:to>
    <xdr:cxnSp macro="">
      <xdr:nvCxnSpPr>
        <xdr:cNvPr id="320" name="直線コネクタ 319"/>
        <xdr:cNvCxnSpPr/>
      </xdr:nvCxnSpPr>
      <xdr:spPr>
        <a:xfrm>
          <a:off x="16179800" y="1048452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86843</xdr:rowOff>
    </xdr:from>
    <xdr:ext cx="762000" cy="259045"/>
    <xdr:sp macro="" textlink="">
      <xdr:nvSpPr>
        <xdr:cNvPr id="321" name="定員管理の状況平均値テキスト"/>
        <xdr:cNvSpPr txBox="1"/>
      </xdr:nvSpPr>
      <xdr:spPr>
        <a:xfrm>
          <a:off x="17106900" y="10202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160528</xdr:rowOff>
    </xdr:from>
    <xdr:to>
      <xdr:col>23</xdr:col>
      <xdr:colOff>406400</xdr:colOff>
      <xdr:row>61</xdr:row>
      <xdr:rowOff>26077</xdr:rowOff>
    </xdr:to>
    <xdr:cxnSp macro="">
      <xdr:nvCxnSpPr>
        <xdr:cNvPr id="323" name="直線コネクタ 322"/>
        <xdr:cNvCxnSpPr/>
      </xdr:nvCxnSpPr>
      <xdr:spPr>
        <a:xfrm>
          <a:off x="15290800" y="10447528"/>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25" name="テキスト ボックス 324"/>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160528</xdr:rowOff>
    </xdr:from>
    <xdr:to>
      <xdr:col>22</xdr:col>
      <xdr:colOff>203200</xdr:colOff>
      <xdr:row>61</xdr:row>
      <xdr:rowOff>2752</xdr:rowOff>
    </xdr:to>
    <xdr:cxnSp macro="">
      <xdr:nvCxnSpPr>
        <xdr:cNvPr id="326" name="直線コネクタ 325"/>
        <xdr:cNvCxnSpPr/>
      </xdr:nvCxnSpPr>
      <xdr:spPr>
        <a:xfrm flipV="1">
          <a:off x="14401800" y="1044752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128355</xdr:rowOff>
    </xdr:from>
    <xdr:to>
      <xdr:col>22</xdr:col>
      <xdr:colOff>254000</xdr:colOff>
      <xdr:row>60</xdr:row>
      <xdr:rowOff>58505</xdr:rowOff>
    </xdr:to>
    <xdr:sp macro="" textlink="">
      <xdr:nvSpPr>
        <xdr:cNvPr id="327" name="フローチャート : 判断 326"/>
        <xdr:cNvSpPr/>
      </xdr:nvSpPr>
      <xdr:spPr>
        <a:xfrm>
          <a:off x="15240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68682</xdr:rowOff>
    </xdr:from>
    <xdr:ext cx="762000" cy="259045"/>
    <xdr:sp macro="" textlink="">
      <xdr:nvSpPr>
        <xdr:cNvPr id="328" name="テキスト ボックス 327"/>
        <xdr:cNvSpPr txBox="1"/>
      </xdr:nvSpPr>
      <xdr:spPr>
        <a:xfrm>
          <a:off x="14909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119507</xdr:rowOff>
    </xdr:from>
    <xdr:to>
      <xdr:col>21</xdr:col>
      <xdr:colOff>0</xdr:colOff>
      <xdr:row>61</xdr:row>
      <xdr:rowOff>2752</xdr:rowOff>
    </xdr:to>
    <xdr:cxnSp macro="">
      <xdr:nvCxnSpPr>
        <xdr:cNvPr id="329" name="直線コネクタ 328"/>
        <xdr:cNvCxnSpPr/>
      </xdr:nvCxnSpPr>
      <xdr:spPr>
        <a:xfrm>
          <a:off x="13512800" y="10406507"/>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128355</xdr:rowOff>
    </xdr:from>
    <xdr:to>
      <xdr:col>21</xdr:col>
      <xdr:colOff>50800</xdr:colOff>
      <xdr:row>60</xdr:row>
      <xdr:rowOff>58505</xdr:rowOff>
    </xdr:to>
    <xdr:sp macro="" textlink="">
      <xdr:nvSpPr>
        <xdr:cNvPr id="330" name="フローチャート : 判断 329"/>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68682</xdr:rowOff>
    </xdr:from>
    <xdr:ext cx="762000" cy="259045"/>
    <xdr:sp macro="" textlink="">
      <xdr:nvSpPr>
        <xdr:cNvPr id="331" name="テキスト ボックス 330"/>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131572</xdr:rowOff>
    </xdr:from>
    <xdr:to>
      <xdr:col>19</xdr:col>
      <xdr:colOff>533400</xdr:colOff>
      <xdr:row>60</xdr:row>
      <xdr:rowOff>61722</xdr:rowOff>
    </xdr:to>
    <xdr:sp macro="" textlink="">
      <xdr:nvSpPr>
        <xdr:cNvPr id="332" name="フローチャート : 判断 331"/>
        <xdr:cNvSpPr/>
      </xdr:nvSpPr>
      <xdr:spPr>
        <a:xfrm>
          <a:off x="13462000" y="1024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71899</xdr:rowOff>
    </xdr:from>
    <xdr:ext cx="762000" cy="259045"/>
    <xdr:sp macro="" textlink="">
      <xdr:nvSpPr>
        <xdr:cNvPr id="333" name="テキスト ボックス 332"/>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7451</xdr:rowOff>
    </xdr:from>
    <xdr:to>
      <xdr:col>24</xdr:col>
      <xdr:colOff>609600</xdr:colOff>
      <xdr:row>61</xdr:row>
      <xdr:rowOff>109051</xdr:rowOff>
    </xdr:to>
    <xdr:sp macro="" textlink="">
      <xdr:nvSpPr>
        <xdr:cNvPr id="339" name="円/楕円 338"/>
        <xdr:cNvSpPr/>
      </xdr:nvSpPr>
      <xdr:spPr>
        <a:xfrm>
          <a:off x="16967200" y="104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150978</xdr:rowOff>
    </xdr:from>
    <xdr:ext cx="762000" cy="259045"/>
    <xdr:sp macro="" textlink="">
      <xdr:nvSpPr>
        <xdr:cNvPr id="340" name="定員管理の状況該当値テキスト"/>
        <xdr:cNvSpPr txBox="1"/>
      </xdr:nvSpPr>
      <xdr:spPr>
        <a:xfrm>
          <a:off x="17106900" y="1043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146727</xdr:rowOff>
    </xdr:from>
    <xdr:to>
      <xdr:col>23</xdr:col>
      <xdr:colOff>457200</xdr:colOff>
      <xdr:row>61</xdr:row>
      <xdr:rowOff>76877</xdr:rowOff>
    </xdr:to>
    <xdr:sp macro="" textlink="">
      <xdr:nvSpPr>
        <xdr:cNvPr id="341" name="円/楕円 340"/>
        <xdr:cNvSpPr/>
      </xdr:nvSpPr>
      <xdr:spPr>
        <a:xfrm>
          <a:off x="16129000" y="1043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61654</xdr:rowOff>
    </xdr:from>
    <xdr:ext cx="736600" cy="259045"/>
    <xdr:sp macro="" textlink="">
      <xdr:nvSpPr>
        <xdr:cNvPr id="342" name="テキスト ボックス 341"/>
        <xdr:cNvSpPr txBox="1"/>
      </xdr:nvSpPr>
      <xdr:spPr>
        <a:xfrm>
          <a:off x="15798800" y="10520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109728</xdr:rowOff>
    </xdr:from>
    <xdr:to>
      <xdr:col>22</xdr:col>
      <xdr:colOff>254000</xdr:colOff>
      <xdr:row>61</xdr:row>
      <xdr:rowOff>39878</xdr:rowOff>
    </xdr:to>
    <xdr:sp macro="" textlink="">
      <xdr:nvSpPr>
        <xdr:cNvPr id="343" name="円/楕円 342"/>
        <xdr:cNvSpPr/>
      </xdr:nvSpPr>
      <xdr:spPr>
        <a:xfrm>
          <a:off x="15240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24655</xdr:rowOff>
    </xdr:from>
    <xdr:ext cx="762000" cy="259045"/>
    <xdr:sp macro="" textlink="">
      <xdr:nvSpPr>
        <xdr:cNvPr id="344" name="テキスト ボックス 343"/>
        <xdr:cNvSpPr txBox="1"/>
      </xdr:nvSpPr>
      <xdr:spPr>
        <a:xfrm>
          <a:off x="14909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123402</xdr:rowOff>
    </xdr:from>
    <xdr:to>
      <xdr:col>21</xdr:col>
      <xdr:colOff>50800</xdr:colOff>
      <xdr:row>61</xdr:row>
      <xdr:rowOff>53552</xdr:rowOff>
    </xdr:to>
    <xdr:sp macro="" textlink="">
      <xdr:nvSpPr>
        <xdr:cNvPr id="345" name="円/楕円 344"/>
        <xdr:cNvSpPr/>
      </xdr:nvSpPr>
      <xdr:spPr>
        <a:xfrm>
          <a:off x="14351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46" name="テキスト ボックス 345"/>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68707</xdr:rowOff>
    </xdr:from>
    <xdr:to>
      <xdr:col>19</xdr:col>
      <xdr:colOff>533400</xdr:colOff>
      <xdr:row>60</xdr:row>
      <xdr:rowOff>170307</xdr:rowOff>
    </xdr:to>
    <xdr:sp macro="" textlink="">
      <xdr:nvSpPr>
        <xdr:cNvPr id="347" name="円/楕円 346"/>
        <xdr:cNvSpPr/>
      </xdr:nvSpPr>
      <xdr:spPr>
        <a:xfrm>
          <a:off x="13462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155084</xdr:rowOff>
    </xdr:from>
    <xdr:ext cx="762000" cy="259045"/>
    <xdr:sp macro="" textlink="">
      <xdr:nvSpPr>
        <xdr:cNvPr id="348" name="テキスト ボックス 347"/>
        <xdr:cNvSpPr txBox="1"/>
      </xdr:nvSpPr>
      <xdr:spPr>
        <a:xfrm>
          <a:off x="13131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普通会計だけでなく、特別会計繰出金や一部事務組合負担金のうち公債費へ充当した額、また、債務負担行為額などを含めたものを標準財政規模で除した数値で、</a:t>
          </a:r>
          <a:r>
            <a:rPr kumimoji="1" lang="en-US" altLang="ja-JP" sz="1200">
              <a:latin typeface="ＭＳ Ｐゴシック"/>
            </a:rPr>
            <a:t>18</a:t>
          </a:r>
          <a:r>
            <a:rPr kumimoji="1" lang="ja-JP" altLang="en-US" sz="1200">
              <a:latin typeface="ＭＳ Ｐゴシック"/>
            </a:rPr>
            <a:t>％を超えると地方債発行に許可が必要となるなどの制限がかかる。</a:t>
          </a:r>
        </a:p>
        <a:p>
          <a:r>
            <a:rPr kumimoji="1" lang="ja-JP" altLang="en-US" sz="1200">
              <a:latin typeface="ＭＳ Ｐゴシック"/>
            </a:rPr>
            <a:t>　前年度から、</a:t>
          </a:r>
          <a:r>
            <a:rPr kumimoji="1" lang="en-US" altLang="ja-JP" sz="1200">
              <a:latin typeface="ＭＳ Ｐゴシック"/>
            </a:rPr>
            <a:t>1.2</a:t>
          </a:r>
          <a:r>
            <a:rPr kumimoji="1" lang="ja-JP" altLang="en-US" sz="1200">
              <a:latin typeface="ＭＳ Ｐゴシック"/>
            </a:rPr>
            <a:t>ポイント改善し、</a:t>
          </a:r>
          <a:r>
            <a:rPr kumimoji="1" lang="en-US" altLang="ja-JP" sz="1200">
              <a:latin typeface="ＭＳ Ｐゴシック"/>
            </a:rPr>
            <a:t>12.9</a:t>
          </a:r>
          <a:r>
            <a:rPr kumimoji="1" lang="ja-JP" altLang="en-US" sz="1200">
              <a:latin typeface="ＭＳ Ｐゴシック"/>
            </a:rPr>
            <a:t>％となったが、未だに類似団体の平均を上回っている。</a:t>
          </a:r>
        </a:p>
        <a:p>
          <a:r>
            <a:rPr kumimoji="1" lang="ja-JP" altLang="en-US" sz="1200">
              <a:latin typeface="ＭＳ Ｐゴシック"/>
            </a:rPr>
            <a:t>　地方債残高が増加傾向にあるものの、交付税算入率の低い下水道事業債の残高が減少し、より交付税算入率の高い臨時財政対策債、合併特例債、過疎対策事業債などをの地方債残高が増えたこと等により比率が改善したもの。</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78317</xdr:rowOff>
    </xdr:from>
    <xdr:to>
      <xdr:col>24</xdr:col>
      <xdr:colOff>558800</xdr:colOff>
      <xdr:row>43</xdr:row>
      <xdr:rowOff>14817</xdr:rowOff>
    </xdr:to>
    <xdr:cxnSp macro="">
      <xdr:nvCxnSpPr>
        <xdr:cNvPr id="377" name="直線コネクタ 376"/>
        <xdr:cNvCxnSpPr/>
      </xdr:nvCxnSpPr>
      <xdr:spPr>
        <a:xfrm flipV="1">
          <a:off x="17018000" y="642196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8"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79" name="直線コネクタ 378"/>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164694</xdr:rowOff>
    </xdr:from>
    <xdr:ext cx="762000" cy="259045"/>
    <xdr:sp macro="" textlink="">
      <xdr:nvSpPr>
        <xdr:cNvPr id="380"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37</xdr:row>
      <xdr:rowOff>78317</xdr:rowOff>
    </xdr:from>
    <xdr:to>
      <xdr:col>24</xdr:col>
      <xdr:colOff>647700</xdr:colOff>
      <xdr:row>37</xdr:row>
      <xdr:rowOff>78317</xdr:rowOff>
    </xdr:to>
    <xdr:cxnSp macro="">
      <xdr:nvCxnSpPr>
        <xdr:cNvPr id="381" name="直線コネクタ 380"/>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42</xdr:row>
      <xdr:rowOff>113877</xdr:rowOff>
    </xdr:to>
    <xdr:cxnSp macro="">
      <xdr:nvCxnSpPr>
        <xdr:cNvPr id="382" name="直線コネクタ 381"/>
        <xdr:cNvCxnSpPr/>
      </xdr:nvCxnSpPr>
      <xdr:spPr>
        <a:xfrm flipV="1">
          <a:off x="16179800" y="721825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84" name="フローチャート :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113877</xdr:rowOff>
    </xdr:from>
    <xdr:to>
      <xdr:col>23</xdr:col>
      <xdr:colOff>406400</xdr:colOff>
      <xdr:row>43</xdr:row>
      <xdr:rowOff>71120</xdr:rowOff>
    </xdr:to>
    <xdr:cxnSp macro="">
      <xdr:nvCxnSpPr>
        <xdr:cNvPr id="385" name="直線コネクタ 384"/>
        <xdr:cNvCxnSpPr/>
      </xdr:nvCxnSpPr>
      <xdr:spPr>
        <a:xfrm flipV="1">
          <a:off x="15290800" y="731477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19896</xdr:rowOff>
    </xdr:from>
    <xdr:to>
      <xdr:col>23</xdr:col>
      <xdr:colOff>457200</xdr:colOff>
      <xdr:row>40</xdr:row>
      <xdr:rowOff>121496</xdr:rowOff>
    </xdr:to>
    <xdr:sp macro="" textlink="">
      <xdr:nvSpPr>
        <xdr:cNvPr id="386" name="フローチャート : 判断 385"/>
        <xdr:cNvSpPr/>
      </xdr:nvSpPr>
      <xdr:spPr>
        <a:xfrm>
          <a:off x="16129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131673</xdr:rowOff>
    </xdr:from>
    <xdr:ext cx="736600" cy="259045"/>
    <xdr:sp macro="" textlink="">
      <xdr:nvSpPr>
        <xdr:cNvPr id="387" name="テキスト ボックス 386"/>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71120</xdr:rowOff>
    </xdr:from>
    <xdr:to>
      <xdr:col>22</xdr:col>
      <xdr:colOff>203200</xdr:colOff>
      <xdr:row>44</xdr:row>
      <xdr:rowOff>60537</xdr:rowOff>
    </xdr:to>
    <xdr:cxnSp macro="">
      <xdr:nvCxnSpPr>
        <xdr:cNvPr id="388" name="直線コネクタ 387"/>
        <xdr:cNvCxnSpPr/>
      </xdr:nvCxnSpPr>
      <xdr:spPr>
        <a:xfrm flipV="1">
          <a:off x="14401800" y="744347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108373</xdr:rowOff>
    </xdr:from>
    <xdr:to>
      <xdr:col>22</xdr:col>
      <xdr:colOff>254000</xdr:colOff>
      <xdr:row>41</xdr:row>
      <xdr:rowOff>38523</xdr:rowOff>
    </xdr:to>
    <xdr:sp macro="" textlink="">
      <xdr:nvSpPr>
        <xdr:cNvPr id="389" name="フローチャート : 判断 388"/>
        <xdr:cNvSpPr/>
      </xdr:nvSpPr>
      <xdr:spPr>
        <a:xfrm>
          <a:off x="15240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48700</xdr:rowOff>
    </xdr:from>
    <xdr:ext cx="762000" cy="259045"/>
    <xdr:sp macro="" textlink="">
      <xdr:nvSpPr>
        <xdr:cNvPr id="390" name="テキスト ボックス 389"/>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44</xdr:row>
      <xdr:rowOff>116840</xdr:rowOff>
    </xdr:to>
    <xdr:cxnSp macro="">
      <xdr:nvCxnSpPr>
        <xdr:cNvPr id="391" name="直線コネクタ 390"/>
        <xdr:cNvCxnSpPr/>
      </xdr:nvCxnSpPr>
      <xdr:spPr>
        <a:xfrm flipV="1">
          <a:off x="13512800" y="760433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2" name="フローチャート : 判断 391"/>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3" name="テキスト ボックス 392"/>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41487</xdr:rowOff>
    </xdr:from>
    <xdr:to>
      <xdr:col>19</xdr:col>
      <xdr:colOff>533400</xdr:colOff>
      <xdr:row>41</xdr:row>
      <xdr:rowOff>143087</xdr:rowOff>
    </xdr:to>
    <xdr:sp macro="" textlink="">
      <xdr:nvSpPr>
        <xdr:cNvPr id="394" name="フローチャート : 判断 393"/>
        <xdr:cNvSpPr/>
      </xdr:nvSpPr>
      <xdr:spPr>
        <a:xfrm>
          <a:off x="13462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153264</xdr:rowOff>
    </xdr:from>
    <xdr:ext cx="762000" cy="259045"/>
    <xdr:sp macro="" textlink="">
      <xdr:nvSpPr>
        <xdr:cNvPr id="395" name="テキスト ボックス 394"/>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1" name="円/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63077</xdr:rowOff>
    </xdr:from>
    <xdr:to>
      <xdr:col>23</xdr:col>
      <xdr:colOff>457200</xdr:colOff>
      <xdr:row>42</xdr:row>
      <xdr:rowOff>164677</xdr:rowOff>
    </xdr:to>
    <xdr:sp macro="" textlink="">
      <xdr:nvSpPr>
        <xdr:cNvPr id="403" name="円/楕円 402"/>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149454</xdr:rowOff>
    </xdr:from>
    <xdr:ext cx="736600" cy="259045"/>
    <xdr:sp macro="" textlink="">
      <xdr:nvSpPr>
        <xdr:cNvPr id="404" name="テキスト ボックス 403"/>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405" name="円/楕円 404"/>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406" name="テキスト ボックス 405"/>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7" name="円/楕円 406"/>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8" name="テキスト ボックス 407"/>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66040</xdr:rowOff>
    </xdr:from>
    <xdr:to>
      <xdr:col>19</xdr:col>
      <xdr:colOff>533400</xdr:colOff>
      <xdr:row>44</xdr:row>
      <xdr:rowOff>167640</xdr:rowOff>
    </xdr:to>
    <xdr:sp macro="" textlink="">
      <xdr:nvSpPr>
        <xdr:cNvPr id="409" name="円/楕円 408"/>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152417</xdr:rowOff>
    </xdr:from>
    <xdr:ext cx="762000" cy="259045"/>
    <xdr:sp macro="" textlink="">
      <xdr:nvSpPr>
        <xdr:cNvPr id="410" name="テキスト ボックス 409"/>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和気町が将来負担すべき実質的な負債の標準財政規模に対する比率で、</a:t>
          </a:r>
          <a:r>
            <a:rPr kumimoji="1" lang="en-US" altLang="ja-JP" sz="1200">
              <a:solidFill>
                <a:schemeClr val="dk1"/>
              </a:solidFill>
              <a:effectLst/>
              <a:latin typeface="+mn-ea"/>
              <a:ea typeface="+mn-ea"/>
              <a:cs typeface="+mn-cs"/>
            </a:rPr>
            <a:t>350</a:t>
          </a:r>
          <a:r>
            <a:rPr kumimoji="1" lang="ja-JP" altLang="ja-JP" sz="1200">
              <a:solidFill>
                <a:schemeClr val="dk1"/>
              </a:solidFill>
              <a:effectLst/>
              <a:latin typeface="+mn-ea"/>
              <a:ea typeface="+mn-ea"/>
              <a:cs typeface="+mn-cs"/>
            </a:rPr>
            <a:t>％を超えると早期健全化団体となる。</a:t>
          </a:r>
          <a:endParaRPr lang="ja-JP" altLang="ja-JP" sz="1200">
            <a:effectLst/>
            <a:latin typeface="+mn-ea"/>
            <a:ea typeface="+mn-ea"/>
          </a:endParaRPr>
        </a:p>
        <a:p>
          <a:r>
            <a:rPr kumimoji="1" lang="ja-JP" altLang="ja-JP" sz="1200">
              <a:solidFill>
                <a:schemeClr val="dk1"/>
              </a:solidFill>
              <a:effectLst/>
              <a:latin typeface="+mn-ea"/>
              <a:ea typeface="+mn-ea"/>
              <a:cs typeface="+mn-cs"/>
            </a:rPr>
            <a:t>　昨年度より</a:t>
          </a:r>
          <a:r>
            <a:rPr kumimoji="1" lang="en-US" altLang="ja-JP" sz="1200">
              <a:solidFill>
                <a:schemeClr val="dk1"/>
              </a:solidFill>
              <a:effectLst/>
              <a:latin typeface="+mn-ea"/>
              <a:ea typeface="+mn-ea"/>
              <a:cs typeface="+mn-cs"/>
            </a:rPr>
            <a:t>34.1</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悪化</a:t>
          </a:r>
          <a:r>
            <a:rPr kumimoji="1" lang="ja-JP" altLang="ja-JP" sz="1200">
              <a:solidFill>
                <a:schemeClr val="dk1"/>
              </a:solidFill>
              <a:effectLst/>
              <a:latin typeface="+mn-ea"/>
              <a:ea typeface="+mn-ea"/>
              <a:cs typeface="+mn-cs"/>
            </a:rPr>
            <a:t>した、類似団体平均</a:t>
          </a:r>
          <a:r>
            <a:rPr kumimoji="1" lang="en-US" altLang="ja-JP" sz="1200">
              <a:solidFill>
                <a:schemeClr val="dk1"/>
              </a:solidFill>
              <a:effectLst/>
              <a:latin typeface="+mn-ea"/>
              <a:ea typeface="+mn-ea"/>
              <a:cs typeface="+mn-cs"/>
            </a:rPr>
            <a:t>38.5</a:t>
          </a:r>
          <a:r>
            <a:rPr kumimoji="1" lang="ja-JP" altLang="ja-JP" sz="1200">
              <a:solidFill>
                <a:schemeClr val="dk1"/>
              </a:solidFill>
              <a:effectLst/>
              <a:latin typeface="+mn-ea"/>
              <a:ea typeface="+mn-ea"/>
              <a:cs typeface="+mn-cs"/>
            </a:rPr>
            <a:t>を</a:t>
          </a:r>
          <a:r>
            <a:rPr kumimoji="1" lang="ja-JP" altLang="en-US" sz="1200">
              <a:solidFill>
                <a:schemeClr val="dk1"/>
              </a:solidFill>
              <a:effectLst/>
              <a:latin typeface="+mn-ea"/>
              <a:ea typeface="+mn-ea"/>
              <a:cs typeface="+mn-cs"/>
            </a:rPr>
            <a:t>大きく</a:t>
          </a:r>
          <a:r>
            <a:rPr kumimoji="1" lang="ja-JP" altLang="ja-JP" sz="1200">
              <a:solidFill>
                <a:schemeClr val="dk1"/>
              </a:solidFill>
              <a:effectLst/>
              <a:latin typeface="+mn-ea"/>
              <a:ea typeface="+mn-ea"/>
              <a:cs typeface="+mn-cs"/>
            </a:rPr>
            <a:t>下回っている。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下水道事業債の残高が減少し、より交付税算入率の高い臨時財政対策債、合併特例債、過疎対策事業債などをの地方債残高が増え</a:t>
          </a:r>
          <a:r>
            <a:rPr kumimoji="1" lang="ja-JP" altLang="en-US" sz="1200">
              <a:solidFill>
                <a:schemeClr val="dk1"/>
              </a:solidFill>
              <a:effectLst/>
              <a:latin typeface="+mn-ea"/>
              <a:ea typeface="+mn-ea"/>
              <a:cs typeface="+mn-cs"/>
            </a:rPr>
            <a:t>るなど、好条件があったにもかかわらず数値が悪化したのは、ごみ処理施設の運営関係で大型の債務負担行為を設定したことが主な要因である</a:t>
          </a:r>
          <a:r>
            <a:rPr kumimoji="1" lang="ja-JP" altLang="ja-JP" sz="1200">
              <a:solidFill>
                <a:schemeClr val="dk1"/>
              </a:solidFill>
              <a:effectLst/>
              <a:latin typeface="+mn-ea"/>
              <a:ea typeface="+mn-ea"/>
              <a:cs typeface="+mn-cs"/>
            </a:rPr>
            <a:t>。</a:t>
          </a:r>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1" name="直線コネクタ 440"/>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2"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3" name="直線コネクタ 442"/>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4"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128693</xdr:rowOff>
    </xdr:from>
    <xdr:to>
      <xdr:col>24</xdr:col>
      <xdr:colOff>558800</xdr:colOff>
      <xdr:row>18</xdr:row>
      <xdr:rowOff>6169</xdr:rowOff>
    </xdr:to>
    <xdr:cxnSp macro="">
      <xdr:nvCxnSpPr>
        <xdr:cNvPr id="446" name="直線コネクタ 445"/>
        <xdr:cNvCxnSpPr/>
      </xdr:nvCxnSpPr>
      <xdr:spPr>
        <a:xfrm>
          <a:off x="16179800" y="2700443"/>
          <a:ext cx="838200" cy="39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7"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8" name="フローチャート : 判断 447"/>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128693</xdr:rowOff>
    </xdr:from>
    <xdr:to>
      <xdr:col>23</xdr:col>
      <xdr:colOff>406400</xdr:colOff>
      <xdr:row>17</xdr:row>
      <xdr:rowOff>44329</xdr:rowOff>
    </xdr:to>
    <xdr:cxnSp macro="">
      <xdr:nvCxnSpPr>
        <xdr:cNvPr id="449" name="直線コネクタ 448"/>
        <xdr:cNvCxnSpPr/>
      </xdr:nvCxnSpPr>
      <xdr:spPr>
        <a:xfrm flipV="1">
          <a:off x="15290800" y="2700443"/>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0" name="フローチャート : 判断 449"/>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1" name="テキスト ボックス 450"/>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44329</xdr:rowOff>
    </xdr:from>
    <xdr:to>
      <xdr:col>22</xdr:col>
      <xdr:colOff>203200</xdr:colOff>
      <xdr:row>17</xdr:row>
      <xdr:rowOff>135104</xdr:rowOff>
    </xdr:to>
    <xdr:cxnSp macro="">
      <xdr:nvCxnSpPr>
        <xdr:cNvPr id="452" name="直線コネクタ 451"/>
        <xdr:cNvCxnSpPr/>
      </xdr:nvCxnSpPr>
      <xdr:spPr>
        <a:xfrm flipV="1">
          <a:off x="14401800" y="2958979"/>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78800</xdr:rowOff>
    </xdr:from>
    <xdr:to>
      <xdr:col>22</xdr:col>
      <xdr:colOff>254000</xdr:colOff>
      <xdr:row>17</xdr:row>
      <xdr:rowOff>8950</xdr:rowOff>
    </xdr:to>
    <xdr:sp macro="" textlink="">
      <xdr:nvSpPr>
        <xdr:cNvPr id="453" name="フローチャート : 判断 452"/>
        <xdr:cNvSpPr/>
      </xdr:nvSpPr>
      <xdr:spPr>
        <a:xfrm>
          <a:off x="15240000" y="282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19127</xdr:rowOff>
    </xdr:from>
    <xdr:ext cx="762000" cy="259045"/>
    <xdr:sp macro="" textlink="">
      <xdr:nvSpPr>
        <xdr:cNvPr id="454" name="テキスト ボックス 453"/>
        <xdr:cNvSpPr txBox="1"/>
      </xdr:nvSpPr>
      <xdr:spPr>
        <a:xfrm>
          <a:off x="14909800" y="25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135104</xdr:rowOff>
    </xdr:from>
    <xdr:to>
      <xdr:col>21</xdr:col>
      <xdr:colOff>0</xdr:colOff>
      <xdr:row>19</xdr:row>
      <xdr:rowOff>86360</xdr:rowOff>
    </xdr:to>
    <xdr:cxnSp macro="">
      <xdr:nvCxnSpPr>
        <xdr:cNvPr id="455" name="直線コネクタ 454"/>
        <xdr:cNvCxnSpPr/>
      </xdr:nvCxnSpPr>
      <xdr:spPr>
        <a:xfrm flipV="1">
          <a:off x="13512800" y="3049754"/>
          <a:ext cx="889000" cy="29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146594</xdr:rowOff>
    </xdr:from>
    <xdr:to>
      <xdr:col>21</xdr:col>
      <xdr:colOff>50800</xdr:colOff>
      <xdr:row>17</xdr:row>
      <xdr:rowOff>76744</xdr:rowOff>
    </xdr:to>
    <xdr:sp macro="" textlink="">
      <xdr:nvSpPr>
        <xdr:cNvPr id="456" name="フローチャート : 判断 455"/>
        <xdr:cNvSpPr/>
      </xdr:nvSpPr>
      <xdr:spPr>
        <a:xfrm>
          <a:off x="14351000" y="288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86921</xdr:rowOff>
    </xdr:from>
    <xdr:ext cx="762000" cy="259045"/>
    <xdr:sp macro="" textlink="">
      <xdr:nvSpPr>
        <xdr:cNvPr id="457" name="テキスト ボックス 456"/>
        <xdr:cNvSpPr txBox="1"/>
      </xdr:nvSpPr>
      <xdr:spPr>
        <a:xfrm>
          <a:off x="14020800" y="265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52131</xdr:rowOff>
    </xdr:from>
    <xdr:to>
      <xdr:col>19</xdr:col>
      <xdr:colOff>533400</xdr:colOff>
      <xdr:row>17</xdr:row>
      <xdr:rowOff>153731</xdr:rowOff>
    </xdr:to>
    <xdr:sp macro="" textlink="">
      <xdr:nvSpPr>
        <xdr:cNvPr id="458" name="フローチャート : 判断 457"/>
        <xdr:cNvSpPr/>
      </xdr:nvSpPr>
      <xdr:spPr>
        <a:xfrm>
          <a:off x="13462000" y="296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163908</xdr:rowOff>
    </xdr:from>
    <xdr:ext cx="762000" cy="259045"/>
    <xdr:sp macro="" textlink="">
      <xdr:nvSpPr>
        <xdr:cNvPr id="459" name="テキスト ボックス 458"/>
        <xdr:cNvSpPr txBox="1"/>
      </xdr:nvSpPr>
      <xdr:spPr>
        <a:xfrm>
          <a:off x="13131800" y="273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126819</xdr:rowOff>
    </xdr:from>
    <xdr:to>
      <xdr:col>24</xdr:col>
      <xdr:colOff>609600</xdr:colOff>
      <xdr:row>18</xdr:row>
      <xdr:rowOff>56969</xdr:rowOff>
    </xdr:to>
    <xdr:sp macro="" textlink="">
      <xdr:nvSpPr>
        <xdr:cNvPr id="465" name="円/楕円 464"/>
        <xdr:cNvSpPr/>
      </xdr:nvSpPr>
      <xdr:spPr>
        <a:xfrm>
          <a:off x="169672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98896</xdr:rowOff>
    </xdr:from>
    <xdr:ext cx="762000" cy="259045"/>
    <xdr:sp macro="" textlink="">
      <xdr:nvSpPr>
        <xdr:cNvPr id="466" name="将来負担の状況該当値テキスト"/>
        <xdr:cNvSpPr txBox="1"/>
      </xdr:nvSpPr>
      <xdr:spPr>
        <a:xfrm>
          <a:off x="17106900" y="30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77893</xdr:rowOff>
    </xdr:from>
    <xdr:to>
      <xdr:col>23</xdr:col>
      <xdr:colOff>457200</xdr:colOff>
      <xdr:row>16</xdr:row>
      <xdr:rowOff>8043</xdr:rowOff>
    </xdr:to>
    <xdr:sp macro="" textlink="">
      <xdr:nvSpPr>
        <xdr:cNvPr id="467" name="円/楕円 466"/>
        <xdr:cNvSpPr/>
      </xdr:nvSpPr>
      <xdr:spPr>
        <a:xfrm>
          <a:off x="16129000" y="26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164270</xdr:rowOff>
    </xdr:from>
    <xdr:ext cx="736600" cy="259045"/>
    <xdr:sp macro="" textlink="">
      <xdr:nvSpPr>
        <xdr:cNvPr id="468" name="テキスト ボックス 467"/>
        <xdr:cNvSpPr txBox="1"/>
      </xdr:nvSpPr>
      <xdr:spPr>
        <a:xfrm>
          <a:off x="15798800" y="273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164979</xdr:rowOff>
    </xdr:from>
    <xdr:to>
      <xdr:col>22</xdr:col>
      <xdr:colOff>254000</xdr:colOff>
      <xdr:row>17</xdr:row>
      <xdr:rowOff>95129</xdr:rowOff>
    </xdr:to>
    <xdr:sp macro="" textlink="">
      <xdr:nvSpPr>
        <xdr:cNvPr id="469" name="円/楕円 468"/>
        <xdr:cNvSpPr/>
      </xdr:nvSpPr>
      <xdr:spPr>
        <a:xfrm>
          <a:off x="15240000" y="29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79906</xdr:rowOff>
    </xdr:from>
    <xdr:ext cx="762000" cy="259045"/>
    <xdr:sp macro="" textlink="">
      <xdr:nvSpPr>
        <xdr:cNvPr id="470" name="テキスト ボックス 469"/>
        <xdr:cNvSpPr txBox="1"/>
      </xdr:nvSpPr>
      <xdr:spPr>
        <a:xfrm>
          <a:off x="14909800" y="299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84304</xdr:rowOff>
    </xdr:from>
    <xdr:to>
      <xdr:col>21</xdr:col>
      <xdr:colOff>50800</xdr:colOff>
      <xdr:row>18</xdr:row>
      <xdr:rowOff>14454</xdr:rowOff>
    </xdr:to>
    <xdr:sp macro="" textlink="">
      <xdr:nvSpPr>
        <xdr:cNvPr id="471" name="円/楕円 470"/>
        <xdr:cNvSpPr/>
      </xdr:nvSpPr>
      <xdr:spPr>
        <a:xfrm>
          <a:off x="14351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170681</xdr:rowOff>
    </xdr:from>
    <xdr:ext cx="762000" cy="259045"/>
    <xdr:sp macro="" textlink="">
      <xdr:nvSpPr>
        <xdr:cNvPr id="472" name="テキスト ボックス 471"/>
        <xdr:cNvSpPr txBox="1"/>
      </xdr:nvSpPr>
      <xdr:spPr>
        <a:xfrm>
          <a:off x="14020800" y="308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35560</xdr:rowOff>
    </xdr:from>
    <xdr:to>
      <xdr:col>19</xdr:col>
      <xdr:colOff>533400</xdr:colOff>
      <xdr:row>19</xdr:row>
      <xdr:rowOff>137160</xdr:rowOff>
    </xdr:to>
    <xdr:sp macro="" textlink="">
      <xdr:nvSpPr>
        <xdr:cNvPr id="473" name="円/楕円 472"/>
        <xdr:cNvSpPr/>
      </xdr:nvSpPr>
      <xdr:spPr>
        <a:xfrm>
          <a:off x="13462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121937</xdr:rowOff>
    </xdr:from>
    <xdr:ext cx="762000" cy="259045"/>
    <xdr:sp macro="" textlink="">
      <xdr:nvSpPr>
        <xdr:cNvPr id="474" name="テキスト ボックス 473"/>
        <xdr:cNvSpPr txBox="1"/>
      </xdr:nvSpPr>
      <xdr:spPr>
        <a:xfrm>
          <a:off x="13131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14,564
14,413
144.21
9,415,714
8,947,268
434,329
5,657,730
8,467,943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67.8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前年度に比べ</a:t>
          </a:r>
          <a:r>
            <a:rPr kumimoji="1" lang="en-US" altLang="ja-JP" sz="1200">
              <a:solidFill>
                <a:schemeClr val="dk1"/>
              </a:solidFill>
              <a:effectLst/>
              <a:latin typeface="+mn-ea"/>
              <a:ea typeface="+mn-ea"/>
              <a:cs typeface="+mn-cs"/>
            </a:rPr>
            <a:t>0.3</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上昇</a:t>
          </a:r>
          <a:r>
            <a:rPr kumimoji="1" lang="ja-JP" altLang="ja-JP" sz="1200">
              <a:solidFill>
                <a:schemeClr val="dk1"/>
              </a:solidFill>
              <a:effectLst/>
              <a:latin typeface="+mn-ea"/>
              <a:ea typeface="+mn-ea"/>
              <a:cs typeface="+mn-cs"/>
            </a:rPr>
            <a:t>し、類似団体と比べると</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ポイント下回る状況である。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今後は、一部事務組合の人件費充当分の負担金や、下水道事業などの公営企業会計の人件費に充当する繰出金などの“人件費に準ずる費用”を含めた人件費関係全体について抑制していく必要がある。</a:t>
          </a:r>
          <a:endParaRPr lang="ja-JP" altLang="ja-JP" sz="1200">
            <a:effectLst/>
            <a:latin typeface="+mn-ea"/>
            <a:ea typeface="+mn-ea"/>
          </a:endParaRPr>
        </a:p>
        <a:p>
          <a:r>
            <a:rPr kumimoji="1" lang="ja-JP" altLang="ja-JP" sz="1200">
              <a:solidFill>
                <a:schemeClr val="dk1"/>
              </a:solidFill>
              <a:effectLst/>
              <a:latin typeface="+mn-ea"/>
              <a:ea typeface="+mn-ea"/>
              <a:cs typeface="+mn-cs"/>
            </a:rPr>
            <a:t>　総合振興計画に基づき組織のスリム化、職員の適正配置を図る。</a:t>
          </a:r>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xdr:rowOff>
    </xdr:from>
    <xdr:to>
      <xdr:col>7</xdr:col>
      <xdr:colOff>15875</xdr:colOff>
      <xdr:row>35</xdr:row>
      <xdr:rowOff>24130</xdr:rowOff>
    </xdr:to>
    <xdr:cxnSp macro="">
      <xdr:nvCxnSpPr>
        <xdr:cNvPr id="66" name="直線コネクタ 65"/>
        <xdr:cNvCxnSpPr/>
      </xdr:nvCxnSpPr>
      <xdr:spPr>
        <a:xfrm>
          <a:off x="3987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1270</xdr:rowOff>
    </xdr:from>
    <xdr:to>
      <xdr:col>5</xdr:col>
      <xdr:colOff>549275</xdr:colOff>
      <xdr:row>35</xdr:row>
      <xdr:rowOff>153670</xdr:rowOff>
    </xdr:to>
    <xdr:cxnSp macro="">
      <xdr:nvCxnSpPr>
        <xdr:cNvPr id="69" name="直線コネクタ 68"/>
        <xdr:cNvCxnSpPr/>
      </xdr:nvCxnSpPr>
      <xdr:spPr>
        <a:xfrm flipV="1">
          <a:off x="3098800" y="60020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35</xdr:row>
      <xdr:rowOff>153670</xdr:rowOff>
    </xdr:to>
    <xdr:cxnSp macro="">
      <xdr:nvCxnSpPr>
        <xdr:cNvPr id="72" name="直線コネクタ 71"/>
        <xdr:cNvCxnSpPr/>
      </xdr:nvCxnSpPr>
      <xdr:spPr>
        <a:xfrm>
          <a:off x="2209800" y="608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168910</xdr:rowOff>
    </xdr:to>
    <xdr:cxnSp macro="">
      <xdr:nvCxnSpPr>
        <xdr:cNvPr id="75" name="直線コネクタ 74"/>
        <xdr:cNvCxnSpPr/>
      </xdr:nvCxnSpPr>
      <xdr:spPr>
        <a:xfrm flipV="1">
          <a:off x="1320800" y="608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144780</xdr:rowOff>
    </xdr:from>
    <xdr:to>
      <xdr:col>7</xdr:col>
      <xdr:colOff>66675</xdr:colOff>
      <xdr:row>35</xdr:row>
      <xdr:rowOff>74930</xdr:rowOff>
    </xdr:to>
    <xdr:sp macro="" textlink="">
      <xdr:nvSpPr>
        <xdr:cNvPr id="85" name="円/楕円 84"/>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161307</xdr:rowOff>
    </xdr:from>
    <xdr:ext cx="762000" cy="259045"/>
    <xdr:sp macro="" textlink="">
      <xdr:nvSpPr>
        <xdr:cNvPr id="86" name="人件費該当値テキスト"/>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121920</xdr:rowOff>
    </xdr:from>
    <xdr:to>
      <xdr:col>5</xdr:col>
      <xdr:colOff>600075</xdr:colOff>
      <xdr:row>35</xdr:row>
      <xdr:rowOff>52070</xdr:rowOff>
    </xdr:to>
    <xdr:sp macro="" textlink="">
      <xdr:nvSpPr>
        <xdr:cNvPr id="87" name="円/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102870</xdr:rowOff>
    </xdr:from>
    <xdr:to>
      <xdr:col>4</xdr:col>
      <xdr:colOff>396875</xdr:colOff>
      <xdr:row>36</xdr:row>
      <xdr:rowOff>33020</xdr:rowOff>
    </xdr:to>
    <xdr:sp macro="" textlink="">
      <xdr:nvSpPr>
        <xdr:cNvPr id="89" name="円/楕円 88"/>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90" name="テキスト ボックス 89"/>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118110</xdr:rowOff>
    </xdr:from>
    <xdr:to>
      <xdr:col>1</xdr:col>
      <xdr:colOff>676275</xdr:colOff>
      <xdr:row>36</xdr:row>
      <xdr:rowOff>48260</xdr:rowOff>
    </xdr:to>
    <xdr:sp macro="" textlink="">
      <xdr:nvSpPr>
        <xdr:cNvPr id="93" name="円/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前年度に比べると</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悪化し</a:t>
          </a:r>
          <a:r>
            <a:rPr kumimoji="1" lang="ja-JP" altLang="ja-JP" sz="1100">
              <a:solidFill>
                <a:schemeClr val="dk1"/>
              </a:solidFill>
              <a:effectLst/>
              <a:latin typeface="+mn-lt"/>
              <a:ea typeface="+mn-ea"/>
              <a:cs typeface="+mn-cs"/>
            </a:rPr>
            <a:t>、依然として類似団体平均を大きく上回る状況である。</a:t>
          </a:r>
          <a:endParaRPr lang="ja-JP" altLang="ja-JP" sz="1400">
            <a:effectLst/>
          </a:endParaRPr>
        </a:p>
        <a:p>
          <a:r>
            <a:rPr kumimoji="1" lang="ja-JP" altLang="ja-JP" sz="1100">
              <a:solidFill>
                <a:schemeClr val="dk1"/>
              </a:solidFill>
              <a:effectLst/>
              <a:latin typeface="+mn-lt"/>
              <a:ea typeface="+mn-ea"/>
              <a:cs typeface="+mn-cs"/>
            </a:rPr>
            <a:t>　総務費、衛生費、</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費等の委託料などの増加</a:t>
          </a:r>
          <a:r>
            <a:rPr kumimoji="1" lang="ja-JP" altLang="en-US" sz="1100">
              <a:solidFill>
                <a:schemeClr val="dk1"/>
              </a:solidFill>
              <a:effectLst/>
              <a:latin typeface="+mn-lt"/>
              <a:ea typeface="+mn-ea"/>
              <a:cs typeface="+mn-cs"/>
            </a:rPr>
            <a:t>によるもの。中でも教育費は、</a:t>
          </a:r>
          <a:r>
            <a:rPr kumimoji="1" lang="en-US" altLang="ja-JP" sz="1100">
              <a:solidFill>
                <a:schemeClr val="dk1"/>
              </a:solidFill>
              <a:effectLst/>
              <a:latin typeface="+mn-lt"/>
              <a:ea typeface="+mn-ea"/>
              <a:cs typeface="+mn-cs"/>
            </a:rPr>
            <a:t>H29</a:t>
          </a:r>
          <a:r>
            <a:rPr kumimoji="1" lang="ja-JP" altLang="en-US" sz="1100">
              <a:solidFill>
                <a:schemeClr val="dk1"/>
              </a:solidFill>
              <a:effectLst/>
              <a:latin typeface="+mn-lt"/>
              <a:ea typeface="+mn-ea"/>
              <a:cs typeface="+mn-cs"/>
            </a:rPr>
            <a:t>年度からの学校・園統廃合の準備に係る委託料、手数料、備品購入費等が一時的に出ているものであり、来年度以降はある程度回復するものと見込まれる。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今後、事務の効率化、組織の再編等により経費を抑制していく必要がある。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123190</xdr:rowOff>
    </xdr:from>
    <xdr:to>
      <xdr:col>24</xdr:col>
      <xdr:colOff>31750</xdr:colOff>
      <xdr:row>18</xdr:row>
      <xdr:rowOff>27940</xdr:rowOff>
    </xdr:to>
    <xdr:cxnSp macro="">
      <xdr:nvCxnSpPr>
        <xdr:cNvPr id="127" name="直線コネクタ 126"/>
        <xdr:cNvCxnSpPr/>
      </xdr:nvCxnSpPr>
      <xdr:spPr>
        <a:xfrm>
          <a:off x="15671800" y="30378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123190</xdr:rowOff>
    </xdr:from>
    <xdr:to>
      <xdr:col>22</xdr:col>
      <xdr:colOff>565150</xdr:colOff>
      <xdr:row>17</xdr:row>
      <xdr:rowOff>130810</xdr:rowOff>
    </xdr:to>
    <xdr:cxnSp macro="">
      <xdr:nvCxnSpPr>
        <xdr:cNvPr id="130" name="直線コネクタ 129"/>
        <xdr:cNvCxnSpPr/>
      </xdr:nvCxnSpPr>
      <xdr:spPr>
        <a:xfrm flipV="1">
          <a:off x="14782800" y="3037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17</xdr:row>
      <xdr:rowOff>130810</xdr:rowOff>
    </xdr:to>
    <xdr:cxnSp macro="">
      <xdr:nvCxnSpPr>
        <xdr:cNvPr id="133" name="直線コネクタ 132"/>
        <xdr:cNvCxnSpPr/>
      </xdr:nvCxnSpPr>
      <xdr:spPr>
        <a:xfrm>
          <a:off x="13893800" y="28702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127000</xdr:rowOff>
    </xdr:to>
    <xdr:cxnSp macro="">
      <xdr:nvCxnSpPr>
        <xdr:cNvPr id="136" name="直線コネクタ 135"/>
        <xdr:cNvCxnSpPr/>
      </xdr:nvCxnSpPr>
      <xdr:spPr>
        <a:xfrm>
          <a:off x="13004800" y="2801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6" name="円/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8" name="円/楕円 147"/>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9" name="テキスト ボックス 148"/>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50" name="円/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53" name="テキスト ボックス 152"/>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4" name="円/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5" name="テキスト ボックス 154"/>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前年度に比べ、</a:t>
          </a:r>
          <a:r>
            <a:rPr kumimoji="1" lang="en-US" altLang="ja-JP" sz="1200">
              <a:solidFill>
                <a:schemeClr val="dk1"/>
              </a:solidFill>
              <a:effectLst/>
              <a:latin typeface="+mn-ea"/>
              <a:ea typeface="+mn-ea"/>
              <a:cs typeface="+mn-cs"/>
            </a:rPr>
            <a:t>0.5</a:t>
          </a:r>
          <a:r>
            <a:rPr kumimoji="1" lang="ja-JP" altLang="ja-JP" sz="1200">
              <a:solidFill>
                <a:schemeClr val="dk1"/>
              </a:solidFill>
              <a:effectLst/>
              <a:latin typeface="+mn-ea"/>
              <a:ea typeface="+mn-ea"/>
              <a:cs typeface="+mn-cs"/>
            </a:rPr>
            <a:t>ポイント上回り、</a:t>
          </a:r>
          <a:r>
            <a:rPr kumimoji="1" lang="ja-JP" altLang="en-US" sz="1200">
              <a:solidFill>
                <a:schemeClr val="dk1"/>
              </a:solidFill>
              <a:effectLst/>
              <a:latin typeface="+mn-ea"/>
              <a:ea typeface="+mn-ea"/>
              <a:cs typeface="+mn-cs"/>
            </a:rPr>
            <a:t>近年では初めて</a:t>
          </a:r>
          <a:r>
            <a:rPr kumimoji="1" lang="ja-JP" altLang="ja-JP" sz="1200">
              <a:solidFill>
                <a:schemeClr val="dk1"/>
              </a:solidFill>
              <a:effectLst/>
              <a:latin typeface="+mn-ea"/>
              <a:ea typeface="+mn-ea"/>
              <a:cs typeface="+mn-cs"/>
            </a:rPr>
            <a:t>類似団体平均</a:t>
          </a:r>
          <a:r>
            <a:rPr kumimoji="1" lang="ja-JP" altLang="en-US" sz="1200">
              <a:solidFill>
                <a:schemeClr val="dk1"/>
              </a:solidFill>
              <a:effectLst/>
              <a:latin typeface="+mn-ea"/>
              <a:ea typeface="+mn-ea"/>
              <a:cs typeface="+mn-cs"/>
            </a:rPr>
            <a:t>を上回ってしまった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200">
              <a:solidFill>
                <a:schemeClr val="dk1"/>
              </a:solidFill>
              <a:effectLst/>
              <a:latin typeface="+mn-ea"/>
              <a:ea typeface="+mn-ea"/>
              <a:cs typeface="+mn-cs"/>
            </a:rPr>
            <a:t>　高齢者、障害者を社会全体で支える制度に対応するため、扶助費の増加は今後も避けられない。特に高齢化率の高い本町においては、増加傾向は顕著である。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多様化するニーズに対応するため町独自の扶助費もあるが、所得制限や対象者の見直しを行うなど、時代に合った制度に再構築し、経費抑制を図る必要がある。</a:t>
          </a:r>
          <a:endParaRPr lang="ja-JP" altLang="ja-JP" sz="12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56</xdr:row>
      <xdr:rowOff>12700</xdr:rowOff>
    </xdr:to>
    <xdr:cxnSp macro="">
      <xdr:nvCxnSpPr>
        <xdr:cNvPr id="190" name="直線コネクタ 189"/>
        <xdr:cNvCxnSpPr/>
      </xdr:nvCxnSpPr>
      <xdr:spPr>
        <a:xfrm>
          <a:off x="3987800" y="95322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102507</xdr:rowOff>
    </xdr:to>
    <xdr:cxnSp macro="">
      <xdr:nvCxnSpPr>
        <xdr:cNvPr id="193" name="直線コネクタ 192"/>
        <xdr:cNvCxnSpPr/>
      </xdr:nvCxnSpPr>
      <xdr:spPr>
        <a:xfrm>
          <a:off x="3098800" y="95159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4535</xdr:rowOff>
    </xdr:from>
    <xdr:to>
      <xdr:col>4</xdr:col>
      <xdr:colOff>346075</xdr:colOff>
      <xdr:row>55</xdr:row>
      <xdr:rowOff>86178</xdr:rowOff>
    </xdr:to>
    <xdr:cxnSp macro="">
      <xdr:nvCxnSpPr>
        <xdr:cNvPr id="196" name="直線コネクタ 195"/>
        <xdr:cNvCxnSpPr/>
      </xdr:nvCxnSpPr>
      <xdr:spPr>
        <a:xfrm>
          <a:off x="2209800" y="94342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4535</xdr:rowOff>
    </xdr:to>
    <xdr:cxnSp macro="">
      <xdr:nvCxnSpPr>
        <xdr:cNvPr id="199" name="直線コネクタ 198"/>
        <xdr:cNvCxnSpPr/>
      </xdr:nvCxnSpPr>
      <xdr:spPr>
        <a:xfrm>
          <a:off x="1320800" y="9401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11" name="円/楕円 210"/>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163484</xdr:rowOff>
    </xdr:from>
    <xdr:ext cx="736600" cy="259045"/>
    <xdr:sp macro="" textlink="">
      <xdr:nvSpPr>
        <xdr:cNvPr id="212" name="テキスト ボックス 211"/>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5" name="円/楕円 214"/>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6" name="テキスト ボックス 215"/>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類似団体中最下位であり、平均と比べても</a:t>
          </a:r>
          <a:r>
            <a:rPr kumimoji="1" lang="en-US" altLang="ja-JP" sz="1200">
              <a:latin typeface="ＭＳ Ｐゴシック"/>
            </a:rPr>
            <a:t>13.4</a:t>
          </a:r>
          <a:r>
            <a:rPr kumimoji="1" lang="ja-JP" altLang="en-US" sz="1200">
              <a:latin typeface="ＭＳ Ｐゴシック"/>
            </a:rPr>
            <a:t>ポイント下回る状況である。その他の経常収支比率</a:t>
          </a:r>
          <a:r>
            <a:rPr kumimoji="1" lang="en-US" altLang="ja-JP" sz="1200">
              <a:latin typeface="ＭＳ Ｐゴシック"/>
            </a:rPr>
            <a:t>27.3</a:t>
          </a:r>
          <a:r>
            <a:rPr kumimoji="1" lang="ja-JP" altLang="en-US" sz="1200">
              <a:latin typeface="ＭＳ Ｐゴシック"/>
            </a:rPr>
            <a:t>の中でも、繰出金が</a:t>
          </a:r>
          <a:r>
            <a:rPr kumimoji="1" lang="en-US" altLang="ja-JP" sz="1200">
              <a:latin typeface="ＭＳ Ｐゴシック"/>
            </a:rPr>
            <a:t>26.2</a:t>
          </a:r>
          <a:r>
            <a:rPr kumimoji="1" lang="ja-JP" altLang="en-US" sz="1200">
              <a:latin typeface="ＭＳ Ｐゴシック"/>
            </a:rPr>
            <a:t>％と突出している。</a:t>
          </a:r>
        </a:p>
        <a:p>
          <a:r>
            <a:rPr kumimoji="1" lang="ja-JP" altLang="en-US" sz="1200">
              <a:latin typeface="ＭＳ Ｐゴシック"/>
            </a:rPr>
            <a:t>　繰出金の主なものは下水道事業が約</a:t>
          </a:r>
          <a:r>
            <a:rPr kumimoji="1" lang="en-US" altLang="ja-JP" sz="1200">
              <a:latin typeface="ＭＳ Ｐゴシック"/>
            </a:rPr>
            <a:t>57</a:t>
          </a:r>
          <a:r>
            <a:rPr kumimoji="1" lang="ja-JP" altLang="en-US" sz="1200">
              <a:latin typeface="ＭＳ Ｐゴシック"/>
            </a:rPr>
            <a:t>％、後期高齢者医療が約</a:t>
          </a:r>
          <a:r>
            <a:rPr kumimoji="1" lang="en-US" altLang="ja-JP" sz="1200">
              <a:latin typeface="ＭＳ Ｐゴシック"/>
            </a:rPr>
            <a:t>17</a:t>
          </a:r>
          <a:r>
            <a:rPr kumimoji="1" lang="ja-JP" altLang="en-US" sz="1200">
              <a:latin typeface="ＭＳ Ｐゴシック"/>
            </a:rPr>
            <a:t>％、介護保険が約</a:t>
          </a:r>
          <a:r>
            <a:rPr kumimoji="1" lang="en-US" altLang="ja-JP" sz="1200">
              <a:latin typeface="ＭＳ Ｐゴシック"/>
            </a:rPr>
            <a:t>16</a:t>
          </a:r>
          <a:r>
            <a:rPr kumimoji="1" lang="ja-JP" altLang="en-US" sz="1200">
              <a:latin typeface="ＭＳ Ｐゴシック"/>
            </a:rPr>
            <a:t>％であり、中でも突出している下水道事業は、平成元年度をピークに短期集中的に整備されたもので、償還も短期集中的に完済していくことから、今後数年で大きく数値が改善されていく見込み。</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122428</xdr:rowOff>
    </xdr:from>
    <xdr:to>
      <xdr:col>24</xdr:col>
      <xdr:colOff>31750</xdr:colOff>
      <xdr:row>61</xdr:row>
      <xdr:rowOff>19558</xdr:rowOff>
    </xdr:to>
    <xdr:cxnSp macro="">
      <xdr:nvCxnSpPr>
        <xdr:cNvPr id="248" name="直線コネクタ 247"/>
        <xdr:cNvCxnSpPr/>
      </xdr:nvCxnSpPr>
      <xdr:spPr>
        <a:xfrm flipV="1">
          <a:off x="15671800" y="1040942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19558</xdr:rowOff>
    </xdr:from>
    <xdr:to>
      <xdr:col>22</xdr:col>
      <xdr:colOff>565150</xdr:colOff>
      <xdr:row>61</xdr:row>
      <xdr:rowOff>24130</xdr:rowOff>
    </xdr:to>
    <xdr:cxnSp macro="">
      <xdr:nvCxnSpPr>
        <xdr:cNvPr id="251" name="直線コネクタ 250"/>
        <xdr:cNvCxnSpPr/>
      </xdr:nvCxnSpPr>
      <xdr:spPr>
        <a:xfrm flipV="1">
          <a:off x="14782800" y="10478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154432</xdr:rowOff>
    </xdr:from>
    <xdr:to>
      <xdr:col>21</xdr:col>
      <xdr:colOff>361950</xdr:colOff>
      <xdr:row>61</xdr:row>
      <xdr:rowOff>24130</xdr:rowOff>
    </xdr:to>
    <xdr:cxnSp macro="">
      <xdr:nvCxnSpPr>
        <xdr:cNvPr id="254" name="直線コネクタ 253"/>
        <xdr:cNvCxnSpPr/>
      </xdr:nvCxnSpPr>
      <xdr:spPr>
        <a:xfrm>
          <a:off x="13893800" y="104414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5" name="フローチャート : 判断 254"/>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117111</xdr:rowOff>
    </xdr:from>
    <xdr:ext cx="762000" cy="259045"/>
    <xdr:sp macro="" textlink="">
      <xdr:nvSpPr>
        <xdr:cNvPr id="256" name="テキスト ボックス 255"/>
        <xdr:cNvSpPr txBox="1"/>
      </xdr:nvSpPr>
      <xdr:spPr>
        <a:xfrm>
          <a:off x="14401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117856</xdr:rowOff>
    </xdr:from>
    <xdr:to>
      <xdr:col>20</xdr:col>
      <xdr:colOff>158750</xdr:colOff>
      <xdr:row>60</xdr:row>
      <xdr:rowOff>154432</xdr:rowOff>
    </xdr:to>
    <xdr:cxnSp macro="">
      <xdr:nvCxnSpPr>
        <xdr:cNvPr id="257" name="直線コネクタ 256"/>
        <xdr:cNvCxnSpPr/>
      </xdr:nvCxnSpPr>
      <xdr:spPr>
        <a:xfrm>
          <a:off x="13004800" y="10404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153924</xdr:rowOff>
    </xdr:from>
    <xdr:to>
      <xdr:col>20</xdr:col>
      <xdr:colOff>209550</xdr:colOff>
      <xdr:row>57</xdr:row>
      <xdr:rowOff>84074</xdr:rowOff>
    </xdr:to>
    <xdr:sp macro="" textlink="">
      <xdr:nvSpPr>
        <xdr:cNvPr id="258" name="フローチャート : 判断 257"/>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94251</xdr:rowOff>
    </xdr:from>
    <xdr:ext cx="762000" cy="259045"/>
    <xdr:sp macro="" textlink="">
      <xdr:nvSpPr>
        <xdr:cNvPr id="259" name="テキスト ボックス 258"/>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60" name="フローチャート : 判断 259"/>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117111</xdr:rowOff>
    </xdr:from>
    <xdr:ext cx="762000" cy="259045"/>
    <xdr:sp macro="" textlink="">
      <xdr:nvSpPr>
        <xdr:cNvPr id="261" name="テキスト ボックス 260"/>
        <xdr:cNvSpPr txBox="1"/>
      </xdr:nvSpPr>
      <xdr:spPr>
        <a:xfrm>
          <a:off x="12623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71628</xdr:rowOff>
    </xdr:from>
    <xdr:to>
      <xdr:col>24</xdr:col>
      <xdr:colOff>82550</xdr:colOff>
      <xdr:row>61</xdr:row>
      <xdr:rowOff>1778</xdr:rowOff>
    </xdr:to>
    <xdr:sp macro="" textlink="">
      <xdr:nvSpPr>
        <xdr:cNvPr id="267" name="円/楕円 266"/>
        <xdr:cNvSpPr/>
      </xdr:nvSpPr>
      <xdr:spPr>
        <a:xfrm>
          <a:off x="16459200" y="103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151655</xdr:rowOff>
    </xdr:from>
    <xdr:ext cx="762000" cy="259045"/>
    <xdr:sp macro="" textlink="">
      <xdr:nvSpPr>
        <xdr:cNvPr id="268" name="その他該当値テキスト"/>
        <xdr:cNvSpPr txBox="1"/>
      </xdr:nvSpPr>
      <xdr:spPr>
        <a:xfrm>
          <a:off x="16598900" y="102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140208</xdr:rowOff>
    </xdr:from>
    <xdr:to>
      <xdr:col>22</xdr:col>
      <xdr:colOff>615950</xdr:colOff>
      <xdr:row>61</xdr:row>
      <xdr:rowOff>70358</xdr:rowOff>
    </xdr:to>
    <xdr:sp macro="" textlink="">
      <xdr:nvSpPr>
        <xdr:cNvPr id="269" name="円/楕円 268"/>
        <xdr:cNvSpPr/>
      </xdr:nvSpPr>
      <xdr:spPr>
        <a:xfrm>
          <a:off x="15621000" y="1042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55135</xdr:rowOff>
    </xdr:from>
    <xdr:ext cx="736600" cy="259045"/>
    <xdr:sp macro="" textlink="">
      <xdr:nvSpPr>
        <xdr:cNvPr id="270" name="テキスト ボックス 269"/>
        <xdr:cNvSpPr txBox="1"/>
      </xdr:nvSpPr>
      <xdr:spPr>
        <a:xfrm>
          <a:off x="15290800" y="1051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144780</xdr:rowOff>
    </xdr:from>
    <xdr:to>
      <xdr:col>21</xdr:col>
      <xdr:colOff>412750</xdr:colOff>
      <xdr:row>61</xdr:row>
      <xdr:rowOff>74930</xdr:rowOff>
    </xdr:to>
    <xdr:sp macro="" textlink="">
      <xdr:nvSpPr>
        <xdr:cNvPr id="271" name="円/楕円 270"/>
        <xdr:cNvSpPr/>
      </xdr:nvSpPr>
      <xdr:spPr>
        <a:xfrm>
          <a:off x="14732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59707</xdr:rowOff>
    </xdr:from>
    <xdr:ext cx="762000" cy="259045"/>
    <xdr:sp macro="" textlink="">
      <xdr:nvSpPr>
        <xdr:cNvPr id="272" name="テキスト ボックス 271"/>
        <xdr:cNvSpPr txBox="1"/>
      </xdr:nvSpPr>
      <xdr:spPr>
        <a:xfrm>
          <a:off x="14401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103632</xdr:rowOff>
    </xdr:from>
    <xdr:to>
      <xdr:col>20</xdr:col>
      <xdr:colOff>209550</xdr:colOff>
      <xdr:row>61</xdr:row>
      <xdr:rowOff>33782</xdr:rowOff>
    </xdr:to>
    <xdr:sp macro="" textlink="">
      <xdr:nvSpPr>
        <xdr:cNvPr id="273" name="円/楕円 272"/>
        <xdr:cNvSpPr/>
      </xdr:nvSpPr>
      <xdr:spPr>
        <a:xfrm>
          <a:off x="13843000" y="1039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18559</xdr:rowOff>
    </xdr:from>
    <xdr:ext cx="762000" cy="259045"/>
    <xdr:sp macro="" textlink="">
      <xdr:nvSpPr>
        <xdr:cNvPr id="274" name="テキスト ボックス 273"/>
        <xdr:cNvSpPr txBox="1"/>
      </xdr:nvSpPr>
      <xdr:spPr>
        <a:xfrm>
          <a:off x="13512800" y="1047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67056</xdr:rowOff>
    </xdr:from>
    <xdr:to>
      <xdr:col>19</xdr:col>
      <xdr:colOff>6350</xdr:colOff>
      <xdr:row>60</xdr:row>
      <xdr:rowOff>168656</xdr:rowOff>
    </xdr:to>
    <xdr:sp macro="" textlink="">
      <xdr:nvSpPr>
        <xdr:cNvPr id="275" name="円/楕円 274"/>
        <xdr:cNvSpPr/>
      </xdr:nvSpPr>
      <xdr:spPr>
        <a:xfrm>
          <a:off x="12954000" y="1035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153433</xdr:rowOff>
    </xdr:from>
    <xdr:ext cx="762000" cy="259045"/>
    <xdr:sp macro="" textlink="">
      <xdr:nvSpPr>
        <xdr:cNvPr id="276" name="テキスト ボックス 275"/>
        <xdr:cNvSpPr txBox="1"/>
      </xdr:nvSpPr>
      <xdr:spPr>
        <a:xfrm>
          <a:off x="12623800" y="1044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前年度に比べて</a:t>
          </a:r>
          <a:r>
            <a:rPr kumimoji="1" lang="en-US" altLang="ja-JP" sz="1200">
              <a:latin typeface="ＭＳ Ｐゴシック"/>
            </a:rPr>
            <a:t>1.0</a:t>
          </a:r>
          <a:r>
            <a:rPr kumimoji="1" lang="ja-JP" altLang="en-US" sz="1200">
              <a:latin typeface="ＭＳ Ｐゴシック"/>
            </a:rPr>
            <a:t>ポイント減少し、類似団体平均を下回る状況である。</a:t>
          </a:r>
          <a:endParaRPr kumimoji="1" lang="en-US" altLang="ja-JP" sz="1200">
            <a:latin typeface="ＭＳ Ｐゴシック"/>
          </a:endParaRPr>
        </a:p>
        <a:p>
          <a:r>
            <a:rPr kumimoji="1" lang="ja-JP" altLang="en-US" sz="1200">
              <a:latin typeface="ＭＳ Ｐゴシック"/>
            </a:rPr>
            <a:t>　決算額総額の増加により、比率自体は改善したが、補助費等の総額はやや上昇している。</a:t>
          </a:r>
          <a:endParaRPr kumimoji="1" lang="en-US" altLang="ja-JP" sz="1200">
            <a:latin typeface="ＭＳ Ｐゴシック"/>
          </a:endParaRPr>
        </a:p>
        <a:p>
          <a:r>
            <a:rPr kumimoji="1" lang="ja-JP" altLang="en-US" sz="1200">
              <a:latin typeface="ＭＳ Ｐゴシック"/>
            </a:rPr>
            <a:t>　今後、補助団体の実績等を踏まえ、対象団体、補助金額の見直しを行う必要がある。今後、定額補助が慣例となっている団体についても、各担当部署において協議を行い、平成</a:t>
          </a:r>
          <a:r>
            <a:rPr kumimoji="1" lang="en-US" altLang="ja-JP" sz="1200">
              <a:latin typeface="ＭＳ Ｐゴシック"/>
            </a:rPr>
            <a:t>30</a:t>
          </a:r>
          <a:r>
            <a:rPr kumimoji="1" lang="ja-JP" altLang="en-US" sz="1200">
              <a:latin typeface="ＭＳ Ｐゴシック"/>
            </a:rPr>
            <a:t>年度の当初予算編成時には、反映できるよう準備を行う必要がある。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136144</xdr:rowOff>
    </xdr:to>
    <xdr:cxnSp macro="">
      <xdr:nvCxnSpPr>
        <xdr:cNvPr id="306" name="直線コネクタ 305"/>
        <xdr:cNvCxnSpPr/>
      </xdr:nvCxnSpPr>
      <xdr:spPr>
        <a:xfrm flipV="1">
          <a:off x="15671800" y="62626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136144</xdr:rowOff>
    </xdr:to>
    <xdr:cxnSp macro="">
      <xdr:nvCxnSpPr>
        <xdr:cNvPr id="309" name="直線コネクタ 308"/>
        <xdr:cNvCxnSpPr/>
      </xdr:nvCxnSpPr>
      <xdr:spPr>
        <a:xfrm>
          <a:off x="14782800" y="62397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149860</xdr:rowOff>
    </xdr:to>
    <xdr:cxnSp macro="">
      <xdr:nvCxnSpPr>
        <xdr:cNvPr id="312" name="直線コネクタ 311"/>
        <xdr:cNvCxnSpPr/>
      </xdr:nvCxnSpPr>
      <xdr:spPr>
        <a:xfrm flipV="1">
          <a:off x="13893800" y="62397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3" name="フローチャート : 判断 312"/>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4" name="テキスト ボックス 313"/>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36</xdr:row>
      <xdr:rowOff>149860</xdr:rowOff>
    </xdr:to>
    <xdr:cxnSp macro="">
      <xdr:nvCxnSpPr>
        <xdr:cNvPr id="315" name="直線コネクタ 314"/>
        <xdr:cNvCxnSpPr/>
      </xdr:nvCxnSpPr>
      <xdr:spPr>
        <a:xfrm>
          <a:off x="13004800" y="6317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6" name="フローチャート : 判断 315"/>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7" name="テキスト ボックス 316"/>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8" name="フローチャート : 判断 317"/>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9" name="テキスト ボックス 318"/>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5" name="円/楕円 324"/>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6"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7" name="円/楕円 326"/>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8" name="テキスト ボックス 327"/>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9" name="円/楕円 328"/>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30" name="テキスト ボックス 329"/>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31" name="円/楕円 330"/>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32" name="テキスト ボックス 331"/>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33" name="円/楕円 332"/>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34815</xdr:rowOff>
    </xdr:from>
    <xdr:ext cx="762000" cy="259045"/>
    <xdr:sp macro="" textlink="">
      <xdr:nvSpPr>
        <xdr:cNvPr id="334" name="テキスト ボックス 333"/>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前年度に比べ</a:t>
          </a:r>
          <a:r>
            <a:rPr kumimoji="1" lang="en-US" altLang="ja-JP" sz="1200">
              <a:solidFill>
                <a:schemeClr val="dk1"/>
              </a:solidFill>
              <a:effectLst/>
              <a:latin typeface="+mn-ea"/>
              <a:ea typeface="+mn-ea"/>
              <a:cs typeface="+mn-cs"/>
            </a:rPr>
            <a:t>0.6</a:t>
          </a:r>
          <a:r>
            <a:rPr kumimoji="1" lang="ja-JP" altLang="ja-JP" sz="1200">
              <a:solidFill>
                <a:schemeClr val="dk1"/>
              </a:solidFill>
              <a:effectLst/>
              <a:latin typeface="+mn-ea"/>
              <a:ea typeface="+mn-ea"/>
              <a:cs typeface="+mn-cs"/>
            </a:rPr>
            <a:t>ポイント</a:t>
          </a:r>
          <a:r>
            <a:rPr kumimoji="1" lang="ja-JP" altLang="en-US" sz="1200">
              <a:solidFill>
                <a:schemeClr val="dk1"/>
              </a:solidFill>
              <a:effectLst/>
              <a:latin typeface="+mn-ea"/>
              <a:ea typeface="+mn-ea"/>
              <a:cs typeface="+mn-cs"/>
            </a:rPr>
            <a:t>上昇</a:t>
          </a:r>
          <a:r>
            <a:rPr kumimoji="1" lang="ja-JP" altLang="ja-JP" sz="1200">
              <a:solidFill>
                <a:schemeClr val="dk1"/>
              </a:solidFill>
              <a:effectLst/>
              <a:latin typeface="+mn-ea"/>
              <a:ea typeface="+mn-ea"/>
              <a:cs typeface="+mn-cs"/>
            </a:rPr>
            <a:t>し、類似団体平均と比べると</a:t>
          </a:r>
          <a:r>
            <a:rPr kumimoji="1" lang="en-US" altLang="ja-JP" sz="1200">
              <a:solidFill>
                <a:schemeClr val="dk1"/>
              </a:solidFill>
              <a:effectLst/>
              <a:latin typeface="+mn-ea"/>
              <a:ea typeface="+mn-ea"/>
              <a:cs typeface="+mn-cs"/>
            </a:rPr>
            <a:t>3.0</a:t>
          </a:r>
          <a:r>
            <a:rPr kumimoji="1" lang="ja-JP" altLang="ja-JP" sz="1200">
              <a:solidFill>
                <a:schemeClr val="dk1"/>
              </a:solidFill>
              <a:effectLst/>
              <a:latin typeface="+mn-ea"/>
              <a:ea typeface="+mn-ea"/>
              <a:cs typeface="+mn-cs"/>
            </a:rPr>
            <a:t>ポイント下回る状況である。</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昨年度</a:t>
          </a:r>
          <a:r>
            <a:rPr kumimoji="1" lang="ja-JP" altLang="ja-JP" sz="1200">
              <a:solidFill>
                <a:schemeClr val="dk1"/>
              </a:solidFill>
              <a:effectLst/>
              <a:latin typeface="+mn-ea"/>
              <a:ea typeface="+mn-ea"/>
              <a:cs typeface="+mn-cs"/>
            </a:rPr>
            <a:t>まで順調に減少してき</a:t>
          </a:r>
          <a:r>
            <a:rPr kumimoji="1" lang="ja-JP" altLang="en-US" sz="1200">
              <a:solidFill>
                <a:schemeClr val="dk1"/>
              </a:solidFill>
              <a:effectLst/>
              <a:latin typeface="+mn-ea"/>
              <a:ea typeface="+mn-ea"/>
              <a:cs typeface="+mn-cs"/>
            </a:rPr>
            <a:t>た</a:t>
          </a:r>
          <a:r>
            <a:rPr kumimoji="1" lang="ja-JP" altLang="ja-JP" sz="1200">
              <a:solidFill>
                <a:schemeClr val="dk1"/>
              </a:solidFill>
              <a:effectLst/>
              <a:latin typeface="+mn-ea"/>
              <a:ea typeface="+mn-ea"/>
              <a:cs typeface="+mn-cs"/>
            </a:rPr>
            <a:t>が、大規模事業に充当した合併特例債の償還が始まることから、</a:t>
          </a:r>
          <a:r>
            <a:rPr kumimoji="1" lang="ja-JP" altLang="en-US" sz="1200">
              <a:solidFill>
                <a:schemeClr val="dk1"/>
              </a:solidFill>
              <a:effectLst/>
              <a:latin typeface="+mn-ea"/>
              <a:ea typeface="+mn-ea"/>
              <a:cs typeface="+mn-cs"/>
            </a:rPr>
            <a:t>今後</a:t>
          </a:r>
          <a:r>
            <a:rPr kumimoji="1" lang="ja-JP" altLang="ja-JP" sz="1200">
              <a:solidFill>
                <a:schemeClr val="dk1"/>
              </a:solidFill>
              <a:effectLst/>
              <a:latin typeface="+mn-ea"/>
              <a:ea typeface="+mn-ea"/>
              <a:cs typeface="+mn-cs"/>
            </a:rPr>
            <a:t>に公債費</a:t>
          </a:r>
          <a:r>
            <a:rPr kumimoji="1" lang="ja-JP" altLang="en-US" sz="1200">
              <a:solidFill>
                <a:schemeClr val="dk1"/>
              </a:solidFill>
              <a:effectLst/>
              <a:latin typeface="+mn-ea"/>
              <a:ea typeface="+mn-ea"/>
              <a:cs typeface="+mn-cs"/>
            </a:rPr>
            <a:t>が一時</a:t>
          </a:r>
          <a:r>
            <a:rPr kumimoji="1" lang="ja-JP" altLang="ja-JP" sz="1200">
              <a:solidFill>
                <a:schemeClr val="dk1"/>
              </a:solidFill>
              <a:effectLst/>
              <a:latin typeface="+mn-ea"/>
              <a:ea typeface="+mn-ea"/>
              <a:cs typeface="+mn-cs"/>
            </a:rPr>
            <a:t>増加</a:t>
          </a:r>
          <a:r>
            <a:rPr kumimoji="1" lang="ja-JP" altLang="en-US" sz="1200">
              <a:solidFill>
                <a:schemeClr val="dk1"/>
              </a:solidFill>
              <a:effectLst/>
              <a:latin typeface="+mn-ea"/>
              <a:ea typeface="+mn-ea"/>
              <a:cs typeface="+mn-cs"/>
            </a:rPr>
            <a:t>する時期になる</a:t>
          </a:r>
          <a:r>
            <a:rPr kumimoji="1" lang="ja-JP" altLang="ja-JP" sz="1200">
              <a:solidFill>
                <a:schemeClr val="dk1"/>
              </a:solidFill>
              <a:effectLst/>
              <a:latin typeface="+mn-ea"/>
              <a:ea typeface="+mn-ea"/>
              <a:cs typeface="+mn-cs"/>
            </a:rPr>
            <a:t>ので、推移を注視するとともに、新たな地方債発行を極力抑制する必要がある。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76</xdr:row>
      <xdr:rowOff>168148</xdr:rowOff>
    </xdr:to>
    <xdr:cxnSp macro="">
      <xdr:nvCxnSpPr>
        <xdr:cNvPr id="364" name="直線コネクタ 363"/>
        <xdr:cNvCxnSpPr/>
      </xdr:nvCxnSpPr>
      <xdr:spPr>
        <a:xfrm>
          <a:off x="3987800" y="131709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77</xdr:row>
      <xdr:rowOff>5842</xdr:rowOff>
    </xdr:to>
    <xdr:cxnSp macro="">
      <xdr:nvCxnSpPr>
        <xdr:cNvPr id="367" name="直線コネクタ 366"/>
        <xdr:cNvCxnSpPr/>
      </xdr:nvCxnSpPr>
      <xdr:spPr>
        <a:xfrm flipV="1">
          <a:off x="3098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xdr:rowOff>
    </xdr:from>
    <xdr:to>
      <xdr:col>4</xdr:col>
      <xdr:colOff>346075</xdr:colOff>
      <xdr:row>77</xdr:row>
      <xdr:rowOff>37846</xdr:rowOff>
    </xdr:to>
    <xdr:cxnSp macro="">
      <xdr:nvCxnSpPr>
        <xdr:cNvPr id="370" name="直線コネクタ 369"/>
        <xdr:cNvCxnSpPr/>
      </xdr:nvCxnSpPr>
      <xdr:spPr>
        <a:xfrm flipV="1">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1" name="フローチャート : 判断 370"/>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2" name="テキスト ボックス 371"/>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65278</xdr:rowOff>
    </xdr:to>
    <xdr:cxnSp macro="">
      <xdr:nvCxnSpPr>
        <xdr:cNvPr id="373" name="直線コネクタ 372"/>
        <xdr:cNvCxnSpPr/>
      </xdr:nvCxnSpPr>
      <xdr:spPr>
        <a:xfrm flipV="1">
          <a:off x="1320800" y="13239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4" name="フローチャート : 判断 373"/>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5" name="テキスト ボックス 374"/>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6" name="フローチャート : 判断 375"/>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77" name="テキスト ボックス 376"/>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83" name="円/楕円 382"/>
        <xdr:cNvSpPr/>
      </xdr:nvSpPr>
      <xdr:spPr>
        <a:xfrm>
          <a:off x="47752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133875</xdr:rowOff>
    </xdr:from>
    <xdr:ext cx="762000" cy="259045"/>
    <xdr:sp macro="" textlink="">
      <xdr:nvSpPr>
        <xdr:cNvPr id="384" name="公債費該当値テキスト"/>
        <xdr:cNvSpPr txBox="1"/>
      </xdr:nvSpPr>
      <xdr:spPr>
        <a:xfrm>
          <a:off x="4914900" y="1299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5" name="円/楕円 384"/>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6" name="テキスト ボックス 385"/>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126492</xdr:rowOff>
    </xdr:from>
    <xdr:to>
      <xdr:col>4</xdr:col>
      <xdr:colOff>396875</xdr:colOff>
      <xdr:row>77</xdr:row>
      <xdr:rowOff>56642</xdr:rowOff>
    </xdr:to>
    <xdr:sp macro="" textlink="">
      <xdr:nvSpPr>
        <xdr:cNvPr id="387" name="円/楕円 386"/>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88" name="テキスト ボックス 387"/>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158496</xdr:rowOff>
    </xdr:from>
    <xdr:to>
      <xdr:col>3</xdr:col>
      <xdr:colOff>193675</xdr:colOff>
      <xdr:row>77</xdr:row>
      <xdr:rowOff>88646</xdr:rowOff>
    </xdr:to>
    <xdr:sp macro="" textlink="">
      <xdr:nvSpPr>
        <xdr:cNvPr id="389" name="円/楕円 388"/>
        <xdr:cNvSpPr/>
      </xdr:nvSpPr>
      <xdr:spPr>
        <a:xfrm>
          <a:off x="2159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98823</xdr:rowOff>
    </xdr:from>
    <xdr:ext cx="762000" cy="259045"/>
    <xdr:sp macro="" textlink="">
      <xdr:nvSpPr>
        <xdr:cNvPr id="390" name="テキスト ボックス 389"/>
        <xdr:cNvSpPr txBox="1"/>
      </xdr:nvSpPr>
      <xdr:spPr>
        <a:xfrm>
          <a:off x="1828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14478</xdr:rowOff>
    </xdr:from>
    <xdr:to>
      <xdr:col>1</xdr:col>
      <xdr:colOff>676275</xdr:colOff>
      <xdr:row>77</xdr:row>
      <xdr:rowOff>116078</xdr:rowOff>
    </xdr:to>
    <xdr:sp macro="" textlink="">
      <xdr:nvSpPr>
        <xdr:cNvPr id="391" name="円/楕円 390"/>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126255</xdr:rowOff>
    </xdr:from>
    <xdr:ext cx="762000" cy="259045"/>
    <xdr:sp macro="" textlink="">
      <xdr:nvSpPr>
        <xdr:cNvPr id="392" name="テキスト ボックス 391"/>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類似団体平均と比べても</a:t>
          </a:r>
          <a:r>
            <a:rPr kumimoji="1" lang="en-US" altLang="ja-JP" sz="1200">
              <a:latin typeface="ＭＳ Ｐゴシック"/>
            </a:rPr>
            <a:t>11.0</a:t>
          </a:r>
          <a:r>
            <a:rPr kumimoji="1" lang="ja-JP" altLang="en-US" sz="1200">
              <a:latin typeface="ＭＳ Ｐゴシック"/>
            </a:rPr>
            <a:t>ポイント上回り、類似団体内順位もかなり下位に位置している。</a:t>
          </a:r>
        </a:p>
        <a:p>
          <a:r>
            <a:rPr kumimoji="1" lang="ja-JP" altLang="en-US" sz="1200">
              <a:latin typeface="ＭＳ Ｐゴシック"/>
            </a:rPr>
            <a:t>　その他の分析でも示したとおり、当町は、下水道事業にかかわる繰出金の比率が高く、数値を押し上げる要因となっている。今後、下水道事業債の償還に伴う数値改善と、料金設定の検討などを普通会計の負担軽減を図っていく。</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157480</xdr:rowOff>
    </xdr:from>
    <xdr:to>
      <xdr:col>24</xdr:col>
      <xdr:colOff>31750</xdr:colOff>
      <xdr:row>80</xdr:row>
      <xdr:rowOff>12700</xdr:rowOff>
    </xdr:to>
    <xdr:cxnSp macro="">
      <xdr:nvCxnSpPr>
        <xdr:cNvPr id="425" name="直線コネクタ 424"/>
        <xdr:cNvCxnSpPr/>
      </xdr:nvCxnSpPr>
      <xdr:spPr>
        <a:xfrm flipV="1">
          <a:off x="15671800" y="137020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12700</xdr:rowOff>
    </xdr:from>
    <xdr:to>
      <xdr:col>22</xdr:col>
      <xdr:colOff>565150</xdr:colOff>
      <xdr:row>80</xdr:row>
      <xdr:rowOff>35561</xdr:rowOff>
    </xdr:to>
    <xdr:cxnSp macro="">
      <xdr:nvCxnSpPr>
        <xdr:cNvPr id="428" name="直線コネクタ 427"/>
        <xdr:cNvCxnSpPr/>
      </xdr:nvCxnSpPr>
      <xdr:spPr>
        <a:xfrm flipV="1">
          <a:off x="14782800" y="13728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100330</xdr:rowOff>
    </xdr:from>
    <xdr:to>
      <xdr:col>21</xdr:col>
      <xdr:colOff>361950</xdr:colOff>
      <xdr:row>80</xdr:row>
      <xdr:rowOff>35561</xdr:rowOff>
    </xdr:to>
    <xdr:cxnSp macro="">
      <xdr:nvCxnSpPr>
        <xdr:cNvPr id="431" name="直線コネクタ 430"/>
        <xdr:cNvCxnSpPr/>
      </xdr:nvCxnSpPr>
      <xdr:spPr>
        <a:xfrm>
          <a:off x="13893800" y="136448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2" name="フローチャート : 判断 431"/>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3" name="テキスト ボックス 432"/>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66039</xdr:rowOff>
    </xdr:from>
    <xdr:to>
      <xdr:col>20</xdr:col>
      <xdr:colOff>158750</xdr:colOff>
      <xdr:row>79</xdr:row>
      <xdr:rowOff>100330</xdr:rowOff>
    </xdr:to>
    <xdr:cxnSp macro="">
      <xdr:nvCxnSpPr>
        <xdr:cNvPr id="434" name="直線コネクタ 433"/>
        <xdr:cNvCxnSpPr/>
      </xdr:nvCxnSpPr>
      <xdr:spPr>
        <a:xfrm>
          <a:off x="13004800" y="136105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26670</xdr:rowOff>
    </xdr:from>
    <xdr:to>
      <xdr:col>20</xdr:col>
      <xdr:colOff>209550</xdr:colOff>
      <xdr:row>77</xdr:row>
      <xdr:rowOff>128270</xdr:rowOff>
    </xdr:to>
    <xdr:sp macro="" textlink="">
      <xdr:nvSpPr>
        <xdr:cNvPr id="435" name="フローチャート : 判断 434"/>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138447</xdr:rowOff>
    </xdr:from>
    <xdr:ext cx="762000" cy="259045"/>
    <xdr:sp macro="" textlink="">
      <xdr:nvSpPr>
        <xdr:cNvPr id="436" name="テキスト ボックス 435"/>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7" name="フローチャート : 判断 436"/>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8" name="テキスト ボックス 437"/>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106680</xdr:rowOff>
    </xdr:from>
    <xdr:to>
      <xdr:col>24</xdr:col>
      <xdr:colOff>82550</xdr:colOff>
      <xdr:row>80</xdr:row>
      <xdr:rowOff>36830</xdr:rowOff>
    </xdr:to>
    <xdr:sp macro="" textlink="">
      <xdr:nvSpPr>
        <xdr:cNvPr id="444" name="円/楕円 443"/>
        <xdr:cNvSpPr/>
      </xdr:nvSpPr>
      <xdr:spPr>
        <a:xfrm>
          <a:off x="16459200" y="136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78757</xdr:rowOff>
    </xdr:from>
    <xdr:ext cx="762000" cy="259045"/>
    <xdr:sp macro="" textlink="">
      <xdr:nvSpPr>
        <xdr:cNvPr id="445" name="公債費以外該当値テキスト"/>
        <xdr:cNvSpPr txBox="1"/>
      </xdr:nvSpPr>
      <xdr:spPr>
        <a:xfrm>
          <a:off x="165989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133350</xdr:rowOff>
    </xdr:from>
    <xdr:to>
      <xdr:col>22</xdr:col>
      <xdr:colOff>615950</xdr:colOff>
      <xdr:row>80</xdr:row>
      <xdr:rowOff>63500</xdr:rowOff>
    </xdr:to>
    <xdr:sp macro="" textlink="">
      <xdr:nvSpPr>
        <xdr:cNvPr id="446" name="円/楕円 445"/>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7" name="テキスト ボックス 446"/>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156211</xdr:rowOff>
    </xdr:from>
    <xdr:to>
      <xdr:col>21</xdr:col>
      <xdr:colOff>412750</xdr:colOff>
      <xdr:row>80</xdr:row>
      <xdr:rowOff>86361</xdr:rowOff>
    </xdr:to>
    <xdr:sp macro="" textlink="">
      <xdr:nvSpPr>
        <xdr:cNvPr id="448" name="円/楕円 447"/>
        <xdr:cNvSpPr/>
      </xdr:nvSpPr>
      <xdr:spPr>
        <a:xfrm>
          <a:off x="14732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71138</xdr:rowOff>
    </xdr:from>
    <xdr:ext cx="762000" cy="259045"/>
    <xdr:sp macro="" textlink="">
      <xdr:nvSpPr>
        <xdr:cNvPr id="449" name="テキスト ボックス 448"/>
        <xdr:cNvSpPr txBox="1"/>
      </xdr:nvSpPr>
      <xdr:spPr>
        <a:xfrm>
          <a:off x="14401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49530</xdr:rowOff>
    </xdr:from>
    <xdr:to>
      <xdr:col>20</xdr:col>
      <xdr:colOff>209550</xdr:colOff>
      <xdr:row>79</xdr:row>
      <xdr:rowOff>151130</xdr:rowOff>
    </xdr:to>
    <xdr:sp macro="" textlink="">
      <xdr:nvSpPr>
        <xdr:cNvPr id="450" name="円/楕円 449"/>
        <xdr:cNvSpPr/>
      </xdr:nvSpPr>
      <xdr:spPr>
        <a:xfrm>
          <a:off x="13843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51" name="テキスト ボックス 450"/>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15239</xdr:rowOff>
    </xdr:from>
    <xdr:to>
      <xdr:col>19</xdr:col>
      <xdr:colOff>6350</xdr:colOff>
      <xdr:row>79</xdr:row>
      <xdr:rowOff>116839</xdr:rowOff>
    </xdr:to>
    <xdr:sp macro="" textlink="">
      <xdr:nvSpPr>
        <xdr:cNvPr id="452" name="円/楕円 451"/>
        <xdr:cNvSpPr/>
      </xdr:nvSpPr>
      <xdr:spPr>
        <a:xfrm>
          <a:off x="129540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101616</xdr:rowOff>
    </xdr:from>
    <xdr:ext cx="762000" cy="259045"/>
    <xdr:sp macro="" textlink="">
      <xdr:nvSpPr>
        <xdr:cNvPr id="453" name="テキスト ボックス 452"/>
        <xdr:cNvSpPr txBox="1"/>
      </xdr:nvSpPr>
      <xdr:spPr>
        <a:xfrm>
          <a:off x="126238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岡山県和気町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105710</xdr:rowOff>
    </xdr:from>
    <xdr:to>
      <xdr:col>4</xdr:col>
      <xdr:colOff>1117600</xdr:colOff>
      <xdr:row>17</xdr:row>
      <xdr:rowOff>131884</xdr:rowOff>
    </xdr:to>
    <xdr:cxnSp macro="">
      <xdr:nvCxnSpPr>
        <xdr:cNvPr id="50" name="直線コネクタ 49"/>
        <xdr:cNvCxnSpPr/>
      </xdr:nvCxnSpPr>
      <xdr:spPr bwMode="auto">
        <a:xfrm flipV="1">
          <a:off x="5003800" y="3067985"/>
          <a:ext cx="647700" cy="26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90486</xdr:rowOff>
    </xdr:from>
    <xdr:ext cx="762000" cy="259045"/>
    <xdr:sp macro="" textlink="">
      <xdr:nvSpPr>
        <xdr:cNvPr id="51" name="人口1人当たり決算額の推移平均値テキスト130"/>
        <xdr:cNvSpPr txBox="1"/>
      </xdr:nvSpPr>
      <xdr:spPr>
        <a:xfrm>
          <a:off x="5740400" y="3052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114816</xdr:rowOff>
    </xdr:from>
    <xdr:to>
      <xdr:col>4</xdr:col>
      <xdr:colOff>469900</xdr:colOff>
      <xdr:row>17</xdr:row>
      <xdr:rowOff>131884</xdr:rowOff>
    </xdr:to>
    <xdr:cxnSp macro="">
      <xdr:nvCxnSpPr>
        <xdr:cNvPr id="53" name="直線コネクタ 52"/>
        <xdr:cNvCxnSpPr/>
      </xdr:nvCxnSpPr>
      <xdr:spPr bwMode="auto">
        <a:xfrm>
          <a:off x="4305300" y="3077091"/>
          <a:ext cx="698500" cy="17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100703</xdr:rowOff>
    </xdr:from>
    <xdr:to>
      <xdr:col>3</xdr:col>
      <xdr:colOff>904875</xdr:colOff>
      <xdr:row>17</xdr:row>
      <xdr:rowOff>114816</xdr:rowOff>
    </xdr:to>
    <xdr:cxnSp macro="">
      <xdr:nvCxnSpPr>
        <xdr:cNvPr id="56" name="直線コネクタ 55"/>
        <xdr:cNvCxnSpPr/>
      </xdr:nvCxnSpPr>
      <xdr:spPr bwMode="auto">
        <a:xfrm>
          <a:off x="3606800" y="3062978"/>
          <a:ext cx="698500" cy="14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30091</xdr:rowOff>
    </xdr:from>
    <xdr:to>
      <xdr:col>3</xdr:col>
      <xdr:colOff>955675</xdr:colOff>
      <xdr:row>18</xdr:row>
      <xdr:rowOff>131691</xdr:rowOff>
    </xdr:to>
    <xdr:sp macro="" textlink="">
      <xdr:nvSpPr>
        <xdr:cNvPr id="57" name="フローチャート : 判断 56"/>
        <xdr:cNvSpPr/>
      </xdr:nvSpPr>
      <xdr:spPr bwMode="auto">
        <a:xfrm>
          <a:off x="42545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116468</xdr:rowOff>
    </xdr:from>
    <xdr:ext cx="762000" cy="259045"/>
    <xdr:sp macro="" textlink="">
      <xdr:nvSpPr>
        <xdr:cNvPr id="58" name="テキスト ボックス 57"/>
        <xdr:cNvSpPr txBox="1"/>
      </xdr:nvSpPr>
      <xdr:spPr>
        <a:xfrm>
          <a:off x="39243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81882</xdr:rowOff>
    </xdr:from>
    <xdr:to>
      <xdr:col>3</xdr:col>
      <xdr:colOff>206375</xdr:colOff>
      <xdr:row>17</xdr:row>
      <xdr:rowOff>100703</xdr:rowOff>
    </xdr:to>
    <xdr:cxnSp macro="">
      <xdr:nvCxnSpPr>
        <xdr:cNvPr id="59" name="直線コネクタ 58"/>
        <xdr:cNvCxnSpPr/>
      </xdr:nvCxnSpPr>
      <xdr:spPr bwMode="auto">
        <a:xfrm>
          <a:off x="2908300" y="3044157"/>
          <a:ext cx="698500" cy="18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45674</xdr:rowOff>
    </xdr:from>
    <xdr:to>
      <xdr:col>3</xdr:col>
      <xdr:colOff>257175</xdr:colOff>
      <xdr:row>18</xdr:row>
      <xdr:rowOff>147274</xdr:rowOff>
    </xdr:to>
    <xdr:sp macro="" textlink="">
      <xdr:nvSpPr>
        <xdr:cNvPr id="60" name="フローチャート : 判断 59"/>
        <xdr:cNvSpPr/>
      </xdr:nvSpPr>
      <xdr:spPr bwMode="auto">
        <a:xfrm>
          <a:off x="35560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132051</xdr:rowOff>
    </xdr:from>
    <xdr:ext cx="762000" cy="259045"/>
    <xdr:sp macro="" textlink="">
      <xdr:nvSpPr>
        <xdr:cNvPr id="61" name="テキスト ボックス 60"/>
        <xdr:cNvSpPr txBox="1"/>
      </xdr:nvSpPr>
      <xdr:spPr>
        <a:xfrm>
          <a:off x="32258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27767</xdr:rowOff>
    </xdr:from>
    <xdr:to>
      <xdr:col>2</xdr:col>
      <xdr:colOff>692150</xdr:colOff>
      <xdr:row>18</xdr:row>
      <xdr:rowOff>129367</xdr:rowOff>
    </xdr:to>
    <xdr:sp macro="" textlink="">
      <xdr:nvSpPr>
        <xdr:cNvPr id="62" name="フローチャート : 判断 61"/>
        <xdr:cNvSpPr/>
      </xdr:nvSpPr>
      <xdr:spPr bwMode="auto">
        <a:xfrm>
          <a:off x="2857500" y="3161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114144</xdr:rowOff>
    </xdr:from>
    <xdr:ext cx="762000" cy="259045"/>
    <xdr:sp macro="" textlink="">
      <xdr:nvSpPr>
        <xdr:cNvPr id="63" name="テキスト ボックス 62"/>
        <xdr:cNvSpPr txBox="1"/>
      </xdr:nvSpPr>
      <xdr:spPr>
        <a:xfrm>
          <a:off x="2527300" y="324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54910</xdr:rowOff>
    </xdr:from>
    <xdr:to>
      <xdr:col>5</xdr:col>
      <xdr:colOff>34925</xdr:colOff>
      <xdr:row>17</xdr:row>
      <xdr:rowOff>156510</xdr:rowOff>
    </xdr:to>
    <xdr:sp macro="" textlink="">
      <xdr:nvSpPr>
        <xdr:cNvPr id="69" name="円/楕円 68"/>
        <xdr:cNvSpPr/>
      </xdr:nvSpPr>
      <xdr:spPr bwMode="auto">
        <a:xfrm>
          <a:off x="5600700" y="301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71437</xdr:rowOff>
    </xdr:from>
    <xdr:ext cx="762000" cy="259045"/>
    <xdr:sp macro="" textlink="">
      <xdr:nvSpPr>
        <xdr:cNvPr id="70" name="人口1人当たり決算額の推移該当値テキスト130"/>
        <xdr:cNvSpPr txBox="1"/>
      </xdr:nvSpPr>
      <xdr:spPr>
        <a:xfrm>
          <a:off x="5740400" y="286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114,044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81084</xdr:rowOff>
    </xdr:from>
    <xdr:to>
      <xdr:col>4</xdr:col>
      <xdr:colOff>520700</xdr:colOff>
      <xdr:row>18</xdr:row>
      <xdr:rowOff>11234</xdr:rowOff>
    </xdr:to>
    <xdr:sp macro="" textlink="">
      <xdr:nvSpPr>
        <xdr:cNvPr id="71" name="円/楕円 70"/>
        <xdr:cNvSpPr/>
      </xdr:nvSpPr>
      <xdr:spPr bwMode="auto">
        <a:xfrm>
          <a:off x="4953000" y="3043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21411</xdr:rowOff>
    </xdr:from>
    <xdr:ext cx="736600" cy="259045"/>
    <xdr:sp macro="" textlink="">
      <xdr:nvSpPr>
        <xdr:cNvPr id="72" name="テキスト ボックス 71"/>
        <xdr:cNvSpPr txBox="1"/>
      </xdr:nvSpPr>
      <xdr:spPr>
        <a:xfrm>
          <a:off x="4622800" y="2812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110,609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64016</xdr:rowOff>
    </xdr:from>
    <xdr:to>
      <xdr:col>3</xdr:col>
      <xdr:colOff>955675</xdr:colOff>
      <xdr:row>17</xdr:row>
      <xdr:rowOff>165616</xdr:rowOff>
    </xdr:to>
    <xdr:sp macro="" textlink="">
      <xdr:nvSpPr>
        <xdr:cNvPr id="73" name="円/楕円 72"/>
        <xdr:cNvSpPr/>
      </xdr:nvSpPr>
      <xdr:spPr bwMode="auto">
        <a:xfrm>
          <a:off x="4254500" y="3026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4343</xdr:rowOff>
    </xdr:from>
    <xdr:ext cx="762000" cy="259045"/>
    <xdr:sp macro="" textlink="">
      <xdr:nvSpPr>
        <xdr:cNvPr id="74" name="テキスト ボックス 73"/>
        <xdr:cNvSpPr txBox="1"/>
      </xdr:nvSpPr>
      <xdr:spPr>
        <a:xfrm>
          <a:off x="3924300" y="279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112,849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49903</xdr:rowOff>
    </xdr:from>
    <xdr:to>
      <xdr:col>3</xdr:col>
      <xdr:colOff>257175</xdr:colOff>
      <xdr:row>17</xdr:row>
      <xdr:rowOff>151503</xdr:rowOff>
    </xdr:to>
    <xdr:sp macro="" textlink="">
      <xdr:nvSpPr>
        <xdr:cNvPr id="75" name="円/楕円 74"/>
        <xdr:cNvSpPr/>
      </xdr:nvSpPr>
      <xdr:spPr bwMode="auto">
        <a:xfrm>
          <a:off x="3556000" y="301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161680</xdr:rowOff>
    </xdr:from>
    <xdr:ext cx="762000" cy="259045"/>
    <xdr:sp macro="" textlink="">
      <xdr:nvSpPr>
        <xdr:cNvPr id="76" name="テキスト ボックス 75"/>
        <xdr:cNvSpPr txBox="1"/>
      </xdr:nvSpPr>
      <xdr:spPr>
        <a:xfrm>
          <a:off x="3225800" y="278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114,701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31082</xdr:rowOff>
    </xdr:from>
    <xdr:to>
      <xdr:col>2</xdr:col>
      <xdr:colOff>692150</xdr:colOff>
      <xdr:row>17</xdr:row>
      <xdr:rowOff>132682</xdr:rowOff>
    </xdr:to>
    <xdr:sp macro="" textlink="">
      <xdr:nvSpPr>
        <xdr:cNvPr id="77" name="円/楕円 76"/>
        <xdr:cNvSpPr/>
      </xdr:nvSpPr>
      <xdr:spPr bwMode="auto">
        <a:xfrm>
          <a:off x="2857500" y="2993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142859</xdr:rowOff>
    </xdr:from>
    <xdr:ext cx="762000" cy="259045"/>
    <xdr:sp macro="" textlink="">
      <xdr:nvSpPr>
        <xdr:cNvPr id="78" name="テキスト ボックス 77"/>
        <xdr:cNvSpPr txBox="1"/>
      </xdr:nvSpPr>
      <xdr:spPr>
        <a:xfrm>
          <a:off x="2527300" y="276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21355</xdr:rowOff>
    </xdr:from>
    <xdr:to>
      <xdr:col>4</xdr:col>
      <xdr:colOff>1117600</xdr:colOff>
      <xdr:row>35</xdr:row>
      <xdr:rowOff>117921</xdr:rowOff>
    </xdr:to>
    <xdr:cxnSp macro="">
      <xdr:nvCxnSpPr>
        <xdr:cNvPr id="115" name="直線コネクタ 114"/>
        <xdr:cNvCxnSpPr/>
      </xdr:nvCxnSpPr>
      <xdr:spPr bwMode="auto">
        <a:xfrm>
          <a:off x="5003800" y="6631705"/>
          <a:ext cx="647700" cy="96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340970</xdr:rowOff>
    </xdr:from>
    <xdr:to>
      <xdr:col>4</xdr:col>
      <xdr:colOff>469900</xdr:colOff>
      <xdr:row>35</xdr:row>
      <xdr:rowOff>21355</xdr:rowOff>
    </xdr:to>
    <xdr:cxnSp macro="">
      <xdr:nvCxnSpPr>
        <xdr:cNvPr id="118" name="直線コネクタ 117"/>
        <xdr:cNvCxnSpPr/>
      </xdr:nvCxnSpPr>
      <xdr:spPr bwMode="auto">
        <a:xfrm>
          <a:off x="4305300" y="6608420"/>
          <a:ext cx="698500" cy="23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146953</xdr:rowOff>
    </xdr:from>
    <xdr:to>
      <xdr:col>3</xdr:col>
      <xdr:colOff>904875</xdr:colOff>
      <xdr:row>34</xdr:row>
      <xdr:rowOff>340970</xdr:rowOff>
    </xdr:to>
    <xdr:cxnSp macro="">
      <xdr:nvCxnSpPr>
        <xdr:cNvPr id="121" name="直線コネクタ 120"/>
        <xdr:cNvCxnSpPr/>
      </xdr:nvCxnSpPr>
      <xdr:spPr bwMode="auto">
        <a:xfrm>
          <a:off x="3606800" y="6414403"/>
          <a:ext cx="698500" cy="194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20748</xdr:rowOff>
    </xdr:from>
    <xdr:to>
      <xdr:col>3</xdr:col>
      <xdr:colOff>955675</xdr:colOff>
      <xdr:row>37</xdr:row>
      <xdr:rowOff>122348</xdr:rowOff>
    </xdr:to>
    <xdr:sp macro="" textlink="">
      <xdr:nvSpPr>
        <xdr:cNvPr id="122" name="フローチャート : 判断 121"/>
        <xdr:cNvSpPr/>
      </xdr:nvSpPr>
      <xdr:spPr bwMode="auto">
        <a:xfrm>
          <a:off x="4254500" y="71454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107125</xdr:rowOff>
    </xdr:from>
    <xdr:ext cx="762000" cy="259045"/>
    <xdr:sp macro="" textlink="">
      <xdr:nvSpPr>
        <xdr:cNvPr id="123" name="テキスト ボックス 122"/>
        <xdr:cNvSpPr txBox="1"/>
      </xdr:nvSpPr>
      <xdr:spPr>
        <a:xfrm>
          <a:off x="3924300" y="72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295184</xdr:rowOff>
    </xdr:from>
    <xdr:to>
      <xdr:col>3</xdr:col>
      <xdr:colOff>206375</xdr:colOff>
      <xdr:row>34</xdr:row>
      <xdr:rowOff>146953</xdr:rowOff>
    </xdr:to>
    <xdr:cxnSp macro="">
      <xdr:nvCxnSpPr>
        <xdr:cNvPr id="124" name="直線コネクタ 123"/>
        <xdr:cNvCxnSpPr/>
      </xdr:nvCxnSpPr>
      <xdr:spPr bwMode="auto">
        <a:xfrm>
          <a:off x="2908300" y="6219734"/>
          <a:ext cx="698500" cy="19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104971</xdr:rowOff>
    </xdr:from>
    <xdr:to>
      <xdr:col>3</xdr:col>
      <xdr:colOff>257175</xdr:colOff>
      <xdr:row>37</xdr:row>
      <xdr:rowOff>35121</xdr:rowOff>
    </xdr:to>
    <xdr:sp macro="" textlink="">
      <xdr:nvSpPr>
        <xdr:cNvPr id="125" name="フローチャート : 判断 124"/>
        <xdr:cNvSpPr/>
      </xdr:nvSpPr>
      <xdr:spPr bwMode="auto">
        <a:xfrm>
          <a:off x="3556000" y="7058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19898</xdr:rowOff>
    </xdr:from>
    <xdr:ext cx="762000" cy="259045"/>
    <xdr:sp macro="" textlink="">
      <xdr:nvSpPr>
        <xdr:cNvPr id="126" name="テキスト ボックス 125"/>
        <xdr:cNvSpPr txBox="1"/>
      </xdr:nvSpPr>
      <xdr:spPr>
        <a:xfrm>
          <a:off x="3225800" y="714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54614</xdr:rowOff>
    </xdr:from>
    <xdr:to>
      <xdr:col>2</xdr:col>
      <xdr:colOff>692150</xdr:colOff>
      <xdr:row>36</xdr:row>
      <xdr:rowOff>156214</xdr:rowOff>
    </xdr:to>
    <xdr:sp macro="" textlink="">
      <xdr:nvSpPr>
        <xdr:cNvPr id="127" name="フローチャート : 判断 126"/>
        <xdr:cNvSpPr/>
      </xdr:nvSpPr>
      <xdr:spPr bwMode="auto">
        <a:xfrm>
          <a:off x="2857500" y="7007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140991</xdr:rowOff>
    </xdr:from>
    <xdr:ext cx="762000" cy="259045"/>
    <xdr:sp macro="" textlink="">
      <xdr:nvSpPr>
        <xdr:cNvPr id="128" name="テキスト ボックス 127"/>
        <xdr:cNvSpPr txBox="1"/>
      </xdr:nvSpPr>
      <xdr:spPr>
        <a:xfrm>
          <a:off x="2527300" y="709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67121</xdr:rowOff>
    </xdr:from>
    <xdr:to>
      <xdr:col>5</xdr:col>
      <xdr:colOff>34925</xdr:colOff>
      <xdr:row>35</xdr:row>
      <xdr:rowOff>168721</xdr:rowOff>
    </xdr:to>
    <xdr:sp macro="" textlink="">
      <xdr:nvSpPr>
        <xdr:cNvPr id="134" name="円/楕円 133"/>
        <xdr:cNvSpPr/>
      </xdr:nvSpPr>
      <xdr:spPr bwMode="auto">
        <a:xfrm>
          <a:off x="5600700" y="667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255098</xdr:rowOff>
    </xdr:from>
    <xdr:ext cx="762000" cy="259045"/>
    <xdr:sp macro="" textlink="">
      <xdr:nvSpPr>
        <xdr:cNvPr id="135" name="人口1人当たり決算額の推移該当値テキスト445"/>
        <xdr:cNvSpPr txBox="1"/>
      </xdr:nvSpPr>
      <xdr:spPr>
        <a:xfrm>
          <a:off x="5740400" y="652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37,028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313455</xdr:rowOff>
    </xdr:from>
    <xdr:to>
      <xdr:col>4</xdr:col>
      <xdr:colOff>520700</xdr:colOff>
      <xdr:row>35</xdr:row>
      <xdr:rowOff>72155</xdr:rowOff>
    </xdr:to>
    <xdr:sp macro="" textlink="">
      <xdr:nvSpPr>
        <xdr:cNvPr id="136" name="円/楕円 135"/>
        <xdr:cNvSpPr/>
      </xdr:nvSpPr>
      <xdr:spPr bwMode="auto">
        <a:xfrm>
          <a:off x="4953000" y="658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82331</xdr:rowOff>
    </xdr:from>
    <xdr:ext cx="736600" cy="259045"/>
    <xdr:sp macro="" textlink="">
      <xdr:nvSpPr>
        <xdr:cNvPr id="137" name="テキスト ボックス 136"/>
        <xdr:cNvSpPr txBox="1"/>
      </xdr:nvSpPr>
      <xdr:spPr>
        <a:xfrm>
          <a:off x="4622800" y="634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39,985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290170</xdr:rowOff>
    </xdr:from>
    <xdr:to>
      <xdr:col>3</xdr:col>
      <xdr:colOff>955675</xdr:colOff>
      <xdr:row>35</xdr:row>
      <xdr:rowOff>48870</xdr:rowOff>
    </xdr:to>
    <xdr:sp macro="" textlink="">
      <xdr:nvSpPr>
        <xdr:cNvPr id="138" name="円/楕円 137"/>
        <xdr:cNvSpPr/>
      </xdr:nvSpPr>
      <xdr:spPr bwMode="auto">
        <a:xfrm>
          <a:off x="4254500" y="655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59046</xdr:rowOff>
    </xdr:from>
    <xdr:ext cx="762000" cy="259045"/>
    <xdr:sp macro="" textlink="">
      <xdr:nvSpPr>
        <xdr:cNvPr id="139" name="テキスト ボックス 138"/>
        <xdr:cNvSpPr txBox="1"/>
      </xdr:nvSpPr>
      <xdr:spPr>
        <a:xfrm>
          <a:off x="3924300" y="63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96153</xdr:rowOff>
    </xdr:from>
    <xdr:to>
      <xdr:col>3</xdr:col>
      <xdr:colOff>257175</xdr:colOff>
      <xdr:row>34</xdr:row>
      <xdr:rowOff>197753</xdr:rowOff>
    </xdr:to>
    <xdr:sp macro="" textlink="">
      <xdr:nvSpPr>
        <xdr:cNvPr id="140" name="円/楕円 139"/>
        <xdr:cNvSpPr/>
      </xdr:nvSpPr>
      <xdr:spPr bwMode="auto">
        <a:xfrm>
          <a:off x="3556000" y="6363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207930</xdr:rowOff>
    </xdr:from>
    <xdr:ext cx="762000" cy="259045"/>
    <xdr:sp macro="" textlink="">
      <xdr:nvSpPr>
        <xdr:cNvPr id="141" name="テキスト ボックス 140"/>
        <xdr:cNvSpPr txBox="1"/>
      </xdr:nvSpPr>
      <xdr:spPr>
        <a:xfrm>
          <a:off x="3225800" y="613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46,639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244384</xdr:rowOff>
    </xdr:from>
    <xdr:to>
      <xdr:col>2</xdr:col>
      <xdr:colOff>692150</xdr:colOff>
      <xdr:row>34</xdr:row>
      <xdr:rowOff>3084</xdr:rowOff>
    </xdr:to>
    <xdr:sp macro="" textlink="">
      <xdr:nvSpPr>
        <xdr:cNvPr id="142" name="円/楕円 141"/>
        <xdr:cNvSpPr/>
      </xdr:nvSpPr>
      <xdr:spPr bwMode="auto">
        <a:xfrm>
          <a:off x="2857500" y="6168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13261</xdr:rowOff>
    </xdr:from>
    <xdr:ext cx="762000" cy="259045"/>
    <xdr:sp macro="" textlink="">
      <xdr:nvSpPr>
        <xdr:cNvPr id="143" name="テキスト ボックス 142"/>
        <xdr:cNvSpPr txBox="1"/>
      </xdr:nvSpPr>
      <xdr:spPr>
        <a:xfrm>
          <a:off x="2527300" y="593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14,564
14,413
144.21
9,415,714
8,947,268
434,329
5,657,730
8,467,943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24072</xdr:rowOff>
    </xdr:from>
    <xdr:to>
      <xdr:col>6</xdr:col>
      <xdr:colOff>511175</xdr:colOff>
      <xdr:row>36</xdr:row>
      <xdr:rowOff>35807</xdr:rowOff>
    </xdr:to>
    <xdr:cxnSp macro="">
      <xdr:nvCxnSpPr>
        <xdr:cNvPr id="63" name="直線コネクタ 62"/>
        <xdr:cNvCxnSpPr/>
      </xdr:nvCxnSpPr>
      <xdr:spPr>
        <a:xfrm>
          <a:off x="3797300" y="6196272"/>
          <a:ext cx="8382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159643</xdr:rowOff>
    </xdr:from>
    <xdr:to>
      <xdr:col>5</xdr:col>
      <xdr:colOff>358775</xdr:colOff>
      <xdr:row>36</xdr:row>
      <xdr:rowOff>24072</xdr:rowOff>
    </xdr:to>
    <xdr:cxnSp macro="">
      <xdr:nvCxnSpPr>
        <xdr:cNvPr id="66" name="直線コネクタ 65"/>
        <xdr:cNvCxnSpPr/>
      </xdr:nvCxnSpPr>
      <xdr:spPr>
        <a:xfrm>
          <a:off x="2908300" y="6160393"/>
          <a:ext cx="889000" cy="3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67991</xdr:rowOff>
    </xdr:from>
    <xdr:ext cx="534377" cy="259045"/>
    <xdr:sp macro="" textlink="">
      <xdr:nvSpPr>
        <xdr:cNvPr id="68" name="テキスト ボックス 67"/>
        <xdr:cNvSpPr txBox="1"/>
      </xdr:nvSpPr>
      <xdr:spPr>
        <a:xfrm>
          <a:off x="3530111" y="62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159643</xdr:rowOff>
    </xdr:from>
    <xdr:to>
      <xdr:col>4</xdr:col>
      <xdr:colOff>155575</xdr:colOff>
      <xdr:row>36</xdr:row>
      <xdr:rowOff>4794</xdr:rowOff>
    </xdr:to>
    <xdr:cxnSp macro="">
      <xdr:nvCxnSpPr>
        <xdr:cNvPr id="69" name="直線コネクタ 68"/>
        <xdr:cNvCxnSpPr/>
      </xdr:nvCxnSpPr>
      <xdr:spPr>
        <a:xfrm flipV="1">
          <a:off x="2019300" y="6160393"/>
          <a:ext cx="889000" cy="1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42102</xdr:rowOff>
    </xdr:from>
    <xdr:to>
      <xdr:col>4</xdr:col>
      <xdr:colOff>206375</xdr:colOff>
      <xdr:row>36</xdr:row>
      <xdr:rowOff>143702</xdr:rowOff>
    </xdr:to>
    <xdr:sp macro="" textlink="">
      <xdr:nvSpPr>
        <xdr:cNvPr id="70" name="フローチャート : 判断 69"/>
        <xdr:cNvSpPr/>
      </xdr:nvSpPr>
      <xdr:spPr>
        <a:xfrm>
          <a:off x="2857500" y="621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134829</xdr:rowOff>
    </xdr:from>
    <xdr:ext cx="534377" cy="259045"/>
    <xdr:sp macro="" textlink="">
      <xdr:nvSpPr>
        <xdr:cNvPr id="71" name="テキスト ボックス 70"/>
        <xdr:cNvSpPr txBox="1"/>
      </xdr:nvSpPr>
      <xdr:spPr>
        <a:xfrm>
          <a:off x="2641111" y="63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143194</xdr:rowOff>
    </xdr:from>
    <xdr:to>
      <xdr:col>2</xdr:col>
      <xdr:colOff>638175</xdr:colOff>
      <xdr:row>36</xdr:row>
      <xdr:rowOff>4794</xdr:rowOff>
    </xdr:to>
    <xdr:cxnSp macro="">
      <xdr:nvCxnSpPr>
        <xdr:cNvPr id="72" name="直線コネクタ 71"/>
        <xdr:cNvCxnSpPr/>
      </xdr:nvCxnSpPr>
      <xdr:spPr>
        <a:xfrm>
          <a:off x="1130300" y="6143944"/>
          <a:ext cx="889000" cy="3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50985</xdr:rowOff>
    </xdr:from>
    <xdr:to>
      <xdr:col>3</xdr:col>
      <xdr:colOff>3175</xdr:colOff>
      <xdr:row>36</xdr:row>
      <xdr:rowOff>152585</xdr:rowOff>
    </xdr:to>
    <xdr:sp macro="" textlink="">
      <xdr:nvSpPr>
        <xdr:cNvPr id="73" name="フローチャート : 判断 72"/>
        <xdr:cNvSpPr/>
      </xdr:nvSpPr>
      <xdr:spPr>
        <a:xfrm>
          <a:off x="1968500" y="622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143712</xdr:rowOff>
    </xdr:from>
    <xdr:ext cx="534377" cy="259045"/>
    <xdr:sp macro="" textlink="">
      <xdr:nvSpPr>
        <xdr:cNvPr id="74" name="テキスト ボックス 73"/>
        <xdr:cNvSpPr txBox="1"/>
      </xdr:nvSpPr>
      <xdr:spPr>
        <a:xfrm>
          <a:off x="1752111" y="63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28647</xdr:rowOff>
    </xdr:from>
    <xdr:to>
      <xdr:col>1</xdr:col>
      <xdr:colOff>485775</xdr:colOff>
      <xdr:row>36</xdr:row>
      <xdr:rowOff>130247</xdr:rowOff>
    </xdr:to>
    <xdr:sp macro="" textlink="">
      <xdr:nvSpPr>
        <xdr:cNvPr id="75" name="フローチャート : 判断 74"/>
        <xdr:cNvSpPr/>
      </xdr:nvSpPr>
      <xdr:spPr>
        <a:xfrm>
          <a:off x="1079500" y="620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121374</xdr:rowOff>
    </xdr:from>
    <xdr:ext cx="534377" cy="259045"/>
    <xdr:sp macro="" textlink="">
      <xdr:nvSpPr>
        <xdr:cNvPr id="76" name="テキスト ボックス 75"/>
        <xdr:cNvSpPr txBox="1"/>
      </xdr:nvSpPr>
      <xdr:spPr>
        <a:xfrm>
          <a:off x="863111" y="629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156457</xdr:rowOff>
    </xdr:from>
    <xdr:to>
      <xdr:col>6</xdr:col>
      <xdr:colOff>561975</xdr:colOff>
      <xdr:row>36</xdr:row>
      <xdr:rowOff>86607</xdr:rowOff>
    </xdr:to>
    <xdr:sp macro="" textlink="">
      <xdr:nvSpPr>
        <xdr:cNvPr id="82" name="円/楕円 81"/>
        <xdr:cNvSpPr/>
      </xdr:nvSpPr>
      <xdr:spPr>
        <a:xfrm>
          <a:off x="4584700" y="615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134884</xdr:rowOff>
    </xdr:from>
    <xdr:ext cx="534377" cy="259045"/>
    <xdr:sp macro="" textlink="">
      <xdr:nvSpPr>
        <xdr:cNvPr id="83" name="人件費該当値テキスト"/>
        <xdr:cNvSpPr txBox="1"/>
      </xdr:nvSpPr>
      <xdr:spPr>
        <a:xfrm>
          <a:off x="4686300" y="613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144722</xdr:rowOff>
    </xdr:from>
    <xdr:to>
      <xdr:col>5</xdr:col>
      <xdr:colOff>409575</xdr:colOff>
      <xdr:row>36</xdr:row>
      <xdr:rowOff>74872</xdr:rowOff>
    </xdr:to>
    <xdr:sp macro="" textlink="">
      <xdr:nvSpPr>
        <xdr:cNvPr id="84" name="円/楕円 83"/>
        <xdr:cNvSpPr/>
      </xdr:nvSpPr>
      <xdr:spPr>
        <a:xfrm>
          <a:off x="3746500" y="61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91399</xdr:rowOff>
    </xdr:from>
    <xdr:ext cx="534377" cy="259045"/>
    <xdr:sp macro="" textlink="">
      <xdr:nvSpPr>
        <xdr:cNvPr id="85" name="テキスト ボックス 84"/>
        <xdr:cNvSpPr txBox="1"/>
      </xdr:nvSpPr>
      <xdr:spPr>
        <a:xfrm>
          <a:off x="3530111" y="592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108843</xdr:rowOff>
    </xdr:from>
    <xdr:to>
      <xdr:col>4</xdr:col>
      <xdr:colOff>206375</xdr:colOff>
      <xdr:row>36</xdr:row>
      <xdr:rowOff>38993</xdr:rowOff>
    </xdr:to>
    <xdr:sp macro="" textlink="">
      <xdr:nvSpPr>
        <xdr:cNvPr id="86" name="円/楕円 85"/>
        <xdr:cNvSpPr/>
      </xdr:nvSpPr>
      <xdr:spPr>
        <a:xfrm>
          <a:off x="2857500" y="61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55520</xdr:rowOff>
    </xdr:from>
    <xdr:ext cx="534377" cy="259045"/>
    <xdr:sp macro="" textlink="">
      <xdr:nvSpPr>
        <xdr:cNvPr id="87" name="テキスト ボックス 86"/>
        <xdr:cNvSpPr txBox="1"/>
      </xdr:nvSpPr>
      <xdr:spPr>
        <a:xfrm>
          <a:off x="2641111" y="58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125444</xdr:rowOff>
    </xdr:from>
    <xdr:to>
      <xdr:col>3</xdr:col>
      <xdr:colOff>3175</xdr:colOff>
      <xdr:row>36</xdr:row>
      <xdr:rowOff>55594</xdr:rowOff>
    </xdr:to>
    <xdr:sp macro="" textlink="">
      <xdr:nvSpPr>
        <xdr:cNvPr id="88" name="円/楕円 87"/>
        <xdr:cNvSpPr/>
      </xdr:nvSpPr>
      <xdr:spPr>
        <a:xfrm>
          <a:off x="1968500" y="612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72121</xdr:rowOff>
    </xdr:from>
    <xdr:ext cx="534377" cy="259045"/>
    <xdr:sp macro="" textlink="">
      <xdr:nvSpPr>
        <xdr:cNvPr id="89" name="テキスト ボックス 88"/>
        <xdr:cNvSpPr txBox="1"/>
      </xdr:nvSpPr>
      <xdr:spPr>
        <a:xfrm>
          <a:off x="1752111" y="590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85,893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92394</xdr:rowOff>
    </xdr:from>
    <xdr:to>
      <xdr:col>1</xdr:col>
      <xdr:colOff>485775</xdr:colOff>
      <xdr:row>36</xdr:row>
      <xdr:rowOff>22544</xdr:rowOff>
    </xdr:to>
    <xdr:sp macro="" textlink="">
      <xdr:nvSpPr>
        <xdr:cNvPr id="90" name="円/楕円 89"/>
        <xdr:cNvSpPr/>
      </xdr:nvSpPr>
      <xdr:spPr>
        <a:xfrm>
          <a:off x="1079500" y="609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39071</xdr:rowOff>
    </xdr:from>
    <xdr:ext cx="534377" cy="259045"/>
    <xdr:sp macro="" textlink="">
      <xdr:nvSpPr>
        <xdr:cNvPr id="91" name="テキスト ボックス 90"/>
        <xdr:cNvSpPr txBox="1"/>
      </xdr:nvSpPr>
      <xdr:spPr>
        <a:xfrm>
          <a:off x="863111" y="586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16218</xdr:rowOff>
    </xdr:from>
    <xdr:to>
      <xdr:col>6</xdr:col>
      <xdr:colOff>511175</xdr:colOff>
      <xdr:row>57</xdr:row>
      <xdr:rowOff>98758</xdr:rowOff>
    </xdr:to>
    <xdr:cxnSp macro="">
      <xdr:nvCxnSpPr>
        <xdr:cNvPr id="121" name="直線コネクタ 120"/>
        <xdr:cNvCxnSpPr/>
      </xdr:nvCxnSpPr>
      <xdr:spPr>
        <a:xfrm flipV="1">
          <a:off x="3797300" y="9788868"/>
          <a:ext cx="838200" cy="8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29730</xdr:rowOff>
    </xdr:from>
    <xdr:ext cx="534377" cy="259045"/>
    <xdr:sp macro="" textlink="">
      <xdr:nvSpPr>
        <xdr:cNvPr id="122" name="物件費平均値テキスト"/>
        <xdr:cNvSpPr txBox="1"/>
      </xdr:nvSpPr>
      <xdr:spPr>
        <a:xfrm>
          <a:off x="4686300" y="9802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98758</xdr:rowOff>
    </xdr:from>
    <xdr:to>
      <xdr:col>5</xdr:col>
      <xdr:colOff>358775</xdr:colOff>
      <xdr:row>57</xdr:row>
      <xdr:rowOff>162164</xdr:rowOff>
    </xdr:to>
    <xdr:cxnSp macro="">
      <xdr:nvCxnSpPr>
        <xdr:cNvPr id="124" name="直線コネクタ 123"/>
        <xdr:cNvCxnSpPr/>
      </xdr:nvCxnSpPr>
      <xdr:spPr>
        <a:xfrm flipV="1">
          <a:off x="2908300" y="9871408"/>
          <a:ext cx="889000" cy="6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126883</xdr:rowOff>
    </xdr:from>
    <xdr:to>
      <xdr:col>4</xdr:col>
      <xdr:colOff>155575</xdr:colOff>
      <xdr:row>57</xdr:row>
      <xdr:rowOff>162164</xdr:rowOff>
    </xdr:to>
    <xdr:cxnSp macro="">
      <xdr:nvCxnSpPr>
        <xdr:cNvPr id="127" name="直線コネクタ 126"/>
        <xdr:cNvCxnSpPr/>
      </xdr:nvCxnSpPr>
      <xdr:spPr>
        <a:xfrm>
          <a:off x="2019300" y="9899533"/>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126883</xdr:rowOff>
    </xdr:from>
    <xdr:to>
      <xdr:col>2</xdr:col>
      <xdr:colOff>638175</xdr:colOff>
      <xdr:row>58</xdr:row>
      <xdr:rowOff>16553</xdr:rowOff>
    </xdr:to>
    <xdr:cxnSp macro="">
      <xdr:nvCxnSpPr>
        <xdr:cNvPr id="130" name="直線コネクタ 129"/>
        <xdr:cNvCxnSpPr/>
      </xdr:nvCxnSpPr>
      <xdr:spPr>
        <a:xfrm flipV="1">
          <a:off x="1130300" y="9899533"/>
          <a:ext cx="889000" cy="6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136868</xdr:rowOff>
    </xdr:from>
    <xdr:to>
      <xdr:col>6</xdr:col>
      <xdr:colOff>561975</xdr:colOff>
      <xdr:row>57</xdr:row>
      <xdr:rowOff>67018</xdr:rowOff>
    </xdr:to>
    <xdr:sp macro="" textlink="">
      <xdr:nvSpPr>
        <xdr:cNvPr id="140" name="円/楕円 139"/>
        <xdr:cNvSpPr/>
      </xdr:nvSpPr>
      <xdr:spPr>
        <a:xfrm>
          <a:off x="4584700" y="973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159745</xdr:rowOff>
    </xdr:from>
    <xdr:ext cx="534377" cy="259045"/>
    <xdr:sp macro="" textlink="">
      <xdr:nvSpPr>
        <xdr:cNvPr id="141" name="物件費該当値テキスト"/>
        <xdr:cNvSpPr txBox="1"/>
      </xdr:nvSpPr>
      <xdr:spPr>
        <a:xfrm>
          <a:off x="4686300" y="958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98,705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47958</xdr:rowOff>
    </xdr:from>
    <xdr:to>
      <xdr:col>5</xdr:col>
      <xdr:colOff>409575</xdr:colOff>
      <xdr:row>57</xdr:row>
      <xdr:rowOff>149558</xdr:rowOff>
    </xdr:to>
    <xdr:sp macro="" textlink="">
      <xdr:nvSpPr>
        <xdr:cNvPr id="142" name="円/楕円 141"/>
        <xdr:cNvSpPr/>
      </xdr:nvSpPr>
      <xdr:spPr>
        <a:xfrm>
          <a:off x="3746500" y="98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140685</xdr:rowOff>
    </xdr:from>
    <xdr:ext cx="534377" cy="259045"/>
    <xdr:sp macro="" textlink="">
      <xdr:nvSpPr>
        <xdr:cNvPr id="143" name="テキスト ボックス 142"/>
        <xdr:cNvSpPr txBox="1"/>
      </xdr:nvSpPr>
      <xdr:spPr>
        <a:xfrm>
          <a:off x="3530111" y="991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111364</xdr:rowOff>
    </xdr:from>
    <xdr:to>
      <xdr:col>4</xdr:col>
      <xdr:colOff>206375</xdr:colOff>
      <xdr:row>58</xdr:row>
      <xdr:rowOff>41514</xdr:rowOff>
    </xdr:to>
    <xdr:sp macro="" textlink="">
      <xdr:nvSpPr>
        <xdr:cNvPr id="144" name="円/楕円 143"/>
        <xdr:cNvSpPr/>
      </xdr:nvSpPr>
      <xdr:spPr>
        <a:xfrm>
          <a:off x="2857500" y="988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58041</xdr:rowOff>
    </xdr:from>
    <xdr:ext cx="534377" cy="259045"/>
    <xdr:sp macro="" textlink="">
      <xdr:nvSpPr>
        <xdr:cNvPr id="145" name="テキスト ボックス 144"/>
        <xdr:cNvSpPr txBox="1"/>
      </xdr:nvSpPr>
      <xdr:spPr>
        <a:xfrm>
          <a:off x="2641111" y="965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76083</xdr:rowOff>
    </xdr:from>
    <xdr:to>
      <xdr:col>3</xdr:col>
      <xdr:colOff>3175</xdr:colOff>
      <xdr:row>58</xdr:row>
      <xdr:rowOff>6233</xdr:rowOff>
    </xdr:to>
    <xdr:sp macro="" textlink="">
      <xdr:nvSpPr>
        <xdr:cNvPr id="146" name="円/楕円 145"/>
        <xdr:cNvSpPr/>
      </xdr:nvSpPr>
      <xdr:spPr>
        <a:xfrm>
          <a:off x="1968500" y="98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22760</xdr:rowOff>
    </xdr:from>
    <xdr:ext cx="534377" cy="259045"/>
    <xdr:sp macro="" textlink="">
      <xdr:nvSpPr>
        <xdr:cNvPr id="147" name="テキスト ボックス 146"/>
        <xdr:cNvSpPr txBox="1"/>
      </xdr:nvSpPr>
      <xdr:spPr>
        <a:xfrm>
          <a:off x="1752111" y="962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84,182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137203</xdr:rowOff>
    </xdr:from>
    <xdr:to>
      <xdr:col>1</xdr:col>
      <xdr:colOff>485775</xdr:colOff>
      <xdr:row>58</xdr:row>
      <xdr:rowOff>67353</xdr:rowOff>
    </xdr:to>
    <xdr:sp macro="" textlink="">
      <xdr:nvSpPr>
        <xdr:cNvPr id="148" name="円/楕円 147"/>
        <xdr:cNvSpPr/>
      </xdr:nvSpPr>
      <xdr:spPr>
        <a:xfrm>
          <a:off x="1079500" y="99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83880</xdr:rowOff>
    </xdr:from>
    <xdr:ext cx="534377" cy="259045"/>
    <xdr:sp macro="" textlink="">
      <xdr:nvSpPr>
        <xdr:cNvPr id="149" name="テキスト ボックス 148"/>
        <xdr:cNvSpPr txBox="1"/>
      </xdr:nvSpPr>
      <xdr:spPr>
        <a:xfrm>
          <a:off x="863111" y="96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86437</xdr:rowOff>
    </xdr:from>
    <xdr:to>
      <xdr:col>6</xdr:col>
      <xdr:colOff>511175</xdr:colOff>
      <xdr:row>77</xdr:row>
      <xdr:rowOff>128110</xdr:rowOff>
    </xdr:to>
    <xdr:cxnSp macro="">
      <xdr:nvCxnSpPr>
        <xdr:cNvPr id="176" name="直線コネクタ 175"/>
        <xdr:cNvCxnSpPr/>
      </xdr:nvCxnSpPr>
      <xdr:spPr>
        <a:xfrm flipV="1">
          <a:off x="3797300" y="13288087"/>
          <a:ext cx="838200" cy="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70984</xdr:rowOff>
    </xdr:from>
    <xdr:ext cx="469744" cy="259045"/>
    <xdr:sp macro="" textlink="">
      <xdr:nvSpPr>
        <xdr:cNvPr id="177" name="維持補修費平均値テキスト"/>
        <xdr:cNvSpPr txBox="1"/>
      </xdr:nvSpPr>
      <xdr:spPr>
        <a:xfrm>
          <a:off x="4686300" y="13272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128110</xdr:rowOff>
    </xdr:from>
    <xdr:to>
      <xdr:col>5</xdr:col>
      <xdr:colOff>358775</xdr:colOff>
      <xdr:row>77</xdr:row>
      <xdr:rowOff>131722</xdr:rowOff>
    </xdr:to>
    <xdr:cxnSp macro="">
      <xdr:nvCxnSpPr>
        <xdr:cNvPr id="179" name="直線コネクタ 178"/>
        <xdr:cNvCxnSpPr/>
      </xdr:nvCxnSpPr>
      <xdr:spPr>
        <a:xfrm flipV="1">
          <a:off x="2908300" y="13329760"/>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56331</xdr:rowOff>
    </xdr:from>
    <xdr:ext cx="469744" cy="259045"/>
    <xdr:sp macro="" textlink="">
      <xdr:nvSpPr>
        <xdr:cNvPr id="181" name="テキスト ボックス 180"/>
        <xdr:cNvSpPr txBox="1"/>
      </xdr:nvSpPr>
      <xdr:spPr>
        <a:xfrm>
          <a:off x="3562427"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91442</xdr:rowOff>
    </xdr:from>
    <xdr:to>
      <xdr:col>4</xdr:col>
      <xdr:colOff>155575</xdr:colOff>
      <xdr:row>77</xdr:row>
      <xdr:rowOff>131722</xdr:rowOff>
    </xdr:to>
    <xdr:cxnSp macro="">
      <xdr:nvCxnSpPr>
        <xdr:cNvPr id="182" name="直線コネクタ 181"/>
        <xdr:cNvCxnSpPr/>
      </xdr:nvCxnSpPr>
      <xdr:spPr>
        <a:xfrm>
          <a:off x="2019300" y="13293092"/>
          <a:ext cx="889000" cy="40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145593</xdr:rowOff>
    </xdr:from>
    <xdr:to>
      <xdr:col>4</xdr:col>
      <xdr:colOff>206375</xdr:colOff>
      <xdr:row>78</xdr:row>
      <xdr:rowOff>75743</xdr:rowOff>
    </xdr:to>
    <xdr:sp macro="" textlink="">
      <xdr:nvSpPr>
        <xdr:cNvPr id="183" name="フローチャート : 判断 182"/>
        <xdr:cNvSpPr/>
      </xdr:nvSpPr>
      <xdr:spPr>
        <a:xfrm>
          <a:off x="28575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66870</xdr:rowOff>
    </xdr:from>
    <xdr:ext cx="469744" cy="259045"/>
    <xdr:sp macro="" textlink="">
      <xdr:nvSpPr>
        <xdr:cNvPr id="184" name="テキスト ボックス 183"/>
        <xdr:cNvSpPr txBox="1"/>
      </xdr:nvSpPr>
      <xdr:spPr>
        <a:xfrm>
          <a:off x="2673427" y="1343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91442</xdr:rowOff>
    </xdr:from>
    <xdr:to>
      <xdr:col>2</xdr:col>
      <xdr:colOff>638175</xdr:colOff>
      <xdr:row>77</xdr:row>
      <xdr:rowOff>111491</xdr:rowOff>
    </xdr:to>
    <xdr:cxnSp macro="">
      <xdr:nvCxnSpPr>
        <xdr:cNvPr id="185" name="直線コネクタ 184"/>
        <xdr:cNvCxnSpPr/>
      </xdr:nvCxnSpPr>
      <xdr:spPr>
        <a:xfrm flipV="1">
          <a:off x="1130300" y="13293092"/>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158783</xdr:rowOff>
    </xdr:from>
    <xdr:to>
      <xdr:col>3</xdr:col>
      <xdr:colOff>3175</xdr:colOff>
      <xdr:row>78</xdr:row>
      <xdr:rowOff>88933</xdr:rowOff>
    </xdr:to>
    <xdr:sp macro="" textlink="">
      <xdr:nvSpPr>
        <xdr:cNvPr id="186" name="フローチャート : 判断 185"/>
        <xdr:cNvSpPr/>
      </xdr:nvSpPr>
      <xdr:spPr>
        <a:xfrm>
          <a:off x="1968500" y="1336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80060</xdr:rowOff>
    </xdr:from>
    <xdr:ext cx="469744" cy="259045"/>
    <xdr:sp macro="" textlink="">
      <xdr:nvSpPr>
        <xdr:cNvPr id="187" name="テキスト ボックス 186"/>
        <xdr:cNvSpPr txBox="1"/>
      </xdr:nvSpPr>
      <xdr:spPr>
        <a:xfrm>
          <a:off x="1784427" y="134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162350</xdr:rowOff>
    </xdr:from>
    <xdr:to>
      <xdr:col>1</xdr:col>
      <xdr:colOff>485775</xdr:colOff>
      <xdr:row>78</xdr:row>
      <xdr:rowOff>92500</xdr:rowOff>
    </xdr:to>
    <xdr:sp macro="" textlink="">
      <xdr:nvSpPr>
        <xdr:cNvPr id="188" name="フローチャート : 判断 187"/>
        <xdr:cNvSpPr/>
      </xdr:nvSpPr>
      <xdr:spPr>
        <a:xfrm>
          <a:off x="1079500" y="1336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83627</xdr:rowOff>
    </xdr:from>
    <xdr:ext cx="469744" cy="259045"/>
    <xdr:sp macro="" textlink="">
      <xdr:nvSpPr>
        <xdr:cNvPr id="189" name="テキスト ボックス 188"/>
        <xdr:cNvSpPr txBox="1"/>
      </xdr:nvSpPr>
      <xdr:spPr>
        <a:xfrm>
          <a:off x="895427" y="1345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35637</xdr:rowOff>
    </xdr:from>
    <xdr:to>
      <xdr:col>6</xdr:col>
      <xdr:colOff>561975</xdr:colOff>
      <xdr:row>77</xdr:row>
      <xdr:rowOff>137237</xdr:rowOff>
    </xdr:to>
    <xdr:sp macro="" textlink="">
      <xdr:nvSpPr>
        <xdr:cNvPr id="195" name="円/楕円 194"/>
        <xdr:cNvSpPr/>
      </xdr:nvSpPr>
      <xdr:spPr>
        <a:xfrm>
          <a:off x="4584700" y="132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58514</xdr:rowOff>
    </xdr:from>
    <xdr:ext cx="469744" cy="259045"/>
    <xdr:sp macro="" textlink="">
      <xdr:nvSpPr>
        <xdr:cNvPr id="196" name="維持補修費該当値テキスト"/>
        <xdr:cNvSpPr txBox="1"/>
      </xdr:nvSpPr>
      <xdr:spPr>
        <a:xfrm>
          <a:off x="4686300" y="1308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77310</xdr:rowOff>
    </xdr:from>
    <xdr:to>
      <xdr:col>5</xdr:col>
      <xdr:colOff>409575</xdr:colOff>
      <xdr:row>78</xdr:row>
      <xdr:rowOff>7460</xdr:rowOff>
    </xdr:to>
    <xdr:sp macro="" textlink="">
      <xdr:nvSpPr>
        <xdr:cNvPr id="197" name="円/楕円 196"/>
        <xdr:cNvSpPr/>
      </xdr:nvSpPr>
      <xdr:spPr>
        <a:xfrm>
          <a:off x="3746500" y="132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23987</xdr:rowOff>
    </xdr:from>
    <xdr:ext cx="469744" cy="259045"/>
    <xdr:sp macro="" textlink="">
      <xdr:nvSpPr>
        <xdr:cNvPr id="198" name="テキスト ボックス 197"/>
        <xdr:cNvSpPr txBox="1"/>
      </xdr:nvSpPr>
      <xdr:spPr>
        <a:xfrm>
          <a:off x="3562427" y="1305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80922</xdr:rowOff>
    </xdr:from>
    <xdr:to>
      <xdr:col>4</xdr:col>
      <xdr:colOff>206375</xdr:colOff>
      <xdr:row>78</xdr:row>
      <xdr:rowOff>11072</xdr:rowOff>
    </xdr:to>
    <xdr:sp macro="" textlink="">
      <xdr:nvSpPr>
        <xdr:cNvPr id="199" name="円/楕円 198"/>
        <xdr:cNvSpPr/>
      </xdr:nvSpPr>
      <xdr:spPr>
        <a:xfrm>
          <a:off x="2857500" y="1328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27599</xdr:rowOff>
    </xdr:from>
    <xdr:ext cx="469744" cy="259045"/>
    <xdr:sp macro="" textlink="">
      <xdr:nvSpPr>
        <xdr:cNvPr id="200" name="テキスト ボックス 199"/>
        <xdr:cNvSpPr txBox="1"/>
      </xdr:nvSpPr>
      <xdr:spPr>
        <a:xfrm>
          <a:off x="2673427" y="13057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40642</xdr:rowOff>
    </xdr:from>
    <xdr:to>
      <xdr:col>3</xdr:col>
      <xdr:colOff>3175</xdr:colOff>
      <xdr:row>77</xdr:row>
      <xdr:rowOff>142242</xdr:rowOff>
    </xdr:to>
    <xdr:sp macro="" textlink="">
      <xdr:nvSpPr>
        <xdr:cNvPr id="201" name="円/楕円 200"/>
        <xdr:cNvSpPr/>
      </xdr:nvSpPr>
      <xdr:spPr>
        <a:xfrm>
          <a:off x="1968500" y="1324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158769</xdr:rowOff>
    </xdr:from>
    <xdr:ext cx="469744" cy="259045"/>
    <xdr:sp macro="" textlink="">
      <xdr:nvSpPr>
        <xdr:cNvPr id="202" name="テキスト ボックス 201"/>
        <xdr:cNvSpPr txBox="1"/>
      </xdr:nvSpPr>
      <xdr:spPr>
        <a:xfrm>
          <a:off x="1784427" y="130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60691</xdr:rowOff>
    </xdr:from>
    <xdr:to>
      <xdr:col>1</xdr:col>
      <xdr:colOff>485775</xdr:colOff>
      <xdr:row>77</xdr:row>
      <xdr:rowOff>162291</xdr:rowOff>
    </xdr:to>
    <xdr:sp macro="" textlink="">
      <xdr:nvSpPr>
        <xdr:cNvPr id="203" name="円/楕円 202"/>
        <xdr:cNvSpPr/>
      </xdr:nvSpPr>
      <xdr:spPr>
        <a:xfrm>
          <a:off x="1079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7368</xdr:rowOff>
    </xdr:from>
    <xdr:ext cx="469744" cy="259045"/>
    <xdr:sp macro="" textlink="">
      <xdr:nvSpPr>
        <xdr:cNvPr id="204" name="テキスト ボックス 203"/>
        <xdr:cNvSpPr txBox="1"/>
      </xdr:nvSpPr>
      <xdr:spPr>
        <a:xfrm>
          <a:off x="895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127736</xdr:rowOff>
    </xdr:from>
    <xdr:to>
      <xdr:col>6</xdr:col>
      <xdr:colOff>511175</xdr:colOff>
      <xdr:row>97</xdr:row>
      <xdr:rowOff>170656</xdr:rowOff>
    </xdr:to>
    <xdr:cxnSp macro="">
      <xdr:nvCxnSpPr>
        <xdr:cNvPr id="234" name="直線コネクタ 233"/>
        <xdr:cNvCxnSpPr/>
      </xdr:nvCxnSpPr>
      <xdr:spPr>
        <a:xfrm flipV="1">
          <a:off x="3797300" y="16758386"/>
          <a:ext cx="838200" cy="4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170656</xdr:rowOff>
    </xdr:from>
    <xdr:to>
      <xdr:col>5</xdr:col>
      <xdr:colOff>358775</xdr:colOff>
      <xdr:row>98</xdr:row>
      <xdr:rowOff>61480</xdr:rowOff>
    </xdr:to>
    <xdr:cxnSp macro="">
      <xdr:nvCxnSpPr>
        <xdr:cNvPr id="237" name="直線コネクタ 236"/>
        <xdr:cNvCxnSpPr/>
      </xdr:nvCxnSpPr>
      <xdr:spPr>
        <a:xfrm flipV="1">
          <a:off x="2908300" y="16801306"/>
          <a:ext cx="889000" cy="6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61480</xdr:rowOff>
    </xdr:from>
    <xdr:to>
      <xdr:col>4</xdr:col>
      <xdr:colOff>155575</xdr:colOff>
      <xdr:row>98</xdr:row>
      <xdr:rowOff>116860</xdr:rowOff>
    </xdr:to>
    <xdr:cxnSp macro="">
      <xdr:nvCxnSpPr>
        <xdr:cNvPr id="240" name="直線コネクタ 239"/>
        <xdr:cNvCxnSpPr/>
      </xdr:nvCxnSpPr>
      <xdr:spPr>
        <a:xfrm flipV="1">
          <a:off x="2019300" y="16863580"/>
          <a:ext cx="889000" cy="5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123152</xdr:rowOff>
    </xdr:from>
    <xdr:to>
      <xdr:col>4</xdr:col>
      <xdr:colOff>206375</xdr:colOff>
      <xdr:row>97</xdr:row>
      <xdr:rowOff>53302</xdr:rowOff>
    </xdr:to>
    <xdr:sp macro="" textlink="">
      <xdr:nvSpPr>
        <xdr:cNvPr id="241" name="フローチャート : 判断 240"/>
        <xdr:cNvSpPr/>
      </xdr:nvSpPr>
      <xdr:spPr>
        <a:xfrm>
          <a:off x="2857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69829</xdr:rowOff>
    </xdr:from>
    <xdr:ext cx="534377" cy="259045"/>
    <xdr:sp macro="" textlink="">
      <xdr:nvSpPr>
        <xdr:cNvPr id="242" name="テキスト ボックス 241"/>
        <xdr:cNvSpPr txBox="1"/>
      </xdr:nvSpPr>
      <xdr:spPr>
        <a:xfrm>
          <a:off x="2641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116860</xdr:rowOff>
    </xdr:from>
    <xdr:to>
      <xdr:col>2</xdr:col>
      <xdr:colOff>638175</xdr:colOff>
      <xdr:row>98</xdr:row>
      <xdr:rowOff>136213</xdr:rowOff>
    </xdr:to>
    <xdr:cxnSp macro="">
      <xdr:nvCxnSpPr>
        <xdr:cNvPr id="243" name="直線コネクタ 242"/>
        <xdr:cNvCxnSpPr/>
      </xdr:nvCxnSpPr>
      <xdr:spPr>
        <a:xfrm flipV="1">
          <a:off x="1130300" y="16918960"/>
          <a:ext cx="889000" cy="1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56248</xdr:rowOff>
    </xdr:from>
    <xdr:to>
      <xdr:col>3</xdr:col>
      <xdr:colOff>3175</xdr:colOff>
      <xdr:row>97</xdr:row>
      <xdr:rowOff>157848</xdr:rowOff>
    </xdr:to>
    <xdr:sp macro="" textlink="">
      <xdr:nvSpPr>
        <xdr:cNvPr id="244" name="フローチャート : 判断 243"/>
        <xdr:cNvSpPr/>
      </xdr:nvSpPr>
      <xdr:spPr>
        <a:xfrm>
          <a:off x="1968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2925</xdr:rowOff>
    </xdr:from>
    <xdr:ext cx="534377" cy="259045"/>
    <xdr:sp macro="" textlink="">
      <xdr:nvSpPr>
        <xdr:cNvPr id="245" name="テキスト ボックス 244"/>
        <xdr:cNvSpPr txBox="1"/>
      </xdr:nvSpPr>
      <xdr:spPr>
        <a:xfrm>
          <a:off x="1752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35846</xdr:rowOff>
    </xdr:from>
    <xdr:to>
      <xdr:col>1</xdr:col>
      <xdr:colOff>485775</xdr:colOff>
      <xdr:row>97</xdr:row>
      <xdr:rowOff>137446</xdr:rowOff>
    </xdr:to>
    <xdr:sp macro="" textlink="">
      <xdr:nvSpPr>
        <xdr:cNvPr id="246" name="フローチャート : 判断 245"/>
        <xdr:cNvSpPr/>
      </xdr:nvSpPr>
      <xdr:spPr>
        <a:xfrm>
          <a:off x="1079500" y="166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153973</xdr:rowOff>
    </xdr:from>
    <xdr:ext cx="534377" cy="259045"/>
    <xdr:sp macro="" textlink="">
      <xdr:nvSpPr>
        <xdr:cNvPr id="247" name="テキスト ボックス 246"/>
        <xdr:cNvSpPr txBox="1"/>
      </xdr:nvSpPr>
      <xdr:spPr>
        <a:xfrm>
          <a:off x="863111" y="16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76936</xdr:rowOff>
    </xdr:from>
    <xdr:to>
      <xdr:col>6</xdr:col>
      <xdr:colOff>561975</xdr:colOff>
      <xdr:row>98</xdr:row>
      <xdr:rowOff>7086</xdr:rowOff>
    </xdr:to>
    <xdr:sp macro="" textlink="">
      <xdr:nvSpPr>
        <xdr:cNvPr id="253" name="円/楕円 252"/>
        <xdr:cNvSpPr/>
      </xdr:nvSpPr>
      <xdr:spPr>
        <a:xfrm>
          <a:off x="4584700" y="167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55363</xdr:rowOff>
    </xdr:from>
    <xdr:ext cx="534377" cy="259045"/>
    <xdr:sp macro="" textlink="">
      <xdr:nvSpPr>
        <xdr:cNvPr id="254" name="扶助費該当値テキスト"/>
        <xdr:cNvSpPr txBox="1"/>
      </xdr:nvSpPr>
      <xdr:spPr>
        <a:xfrm>
          <a:off x="4686300" y="166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53,628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119856</xdr:rowOff>
    </xdr:from>
    <xdr:to>
      <xdr:col>5</xdr:col>
      <xdr:colOff>409575</xdr:colOff>
      <xdr:row>98</xdr:row>
      <xdr:rowOff>50006</xdr:rowOff>
    </xdr:to>
    <xdr:sp macro="" textlink="">
      <xdr:nvSpPr>
        <xdr:cNvPr id="255" name="円/楕円 254"/>
        <xdr:cNvSpPr/>
      </xdr:nvSpPr>
      <xdr:spPr>
        <a:xfrm>
          <a:off x="3746500" y="167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41133</xdr:rowOff>
    </xdr:from>
    <xdr:ext cx="534377" cy="259045"/>
    <xdr:sp macro="" textlink="">
      <xdr:nvSpPr>
        <xdr:cNvPr id="256" name="テキスト ボックス 255"/>
        <xdr:cNvSpPr txBox="1"/>
      </xdr:nvSpPr>
      <xdr:spPr>
        <a:xfrm>
          <a:off x="3530111" y="168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10680</xdr:rowOff>
    </xdr:from>
    <xdr:to>
      <xdr:col>4</xdr:col>
      <xdr:colOff>206375</xdr:colOff>
      <xdr:row>98</xdr:row>
      <xdr:rowOff>112280</xdr:rowOff>
    </xdr:to>
    <xdr:sp macro="" textlink="">
      <xdr:nvSpPr>
        <xdr:cNvPr id="257" name="円/楕円 256"/>
        <xdr:cNvSpPr/>
      </xdr:nvSpPr>
      <xdr:spPr>
        <a:xfrm>
          <a:off x="2857500" y="16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103407</xdr:rowOff>
    </xdr:from>
    <xdr:ext cx="534377" cy="259045"/>
    <xdr:sp macro="" textlink="">
      <xdr:nvSpPr>
        <xdr:cNvPr id="258" name="テキスト ボックス 257"/>
        <xdr:cNvSpPr txBox="1"/>
      </xdr:nvSpPr>
      <xdr:spPr>
        <a:xfrm>
          <a:off x="2641111" y="1690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48,106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66060</xdr:rowOff>
    </xdr:from>
    <xdr:to>
      <xdr:col>3</xdr:col>
      <xdr:colOff>3175</xdr:colOff>
      <xdr:row>98</xdr:row>
      <xdr:rowOff>167660</xdr:rowOff>
    </xdr:to>
    <xdr:sp macro="" textlink="">
      <xdr:nvSpPr>
        <xdr:cNvPr id="259" name="円/楕円 258"/>
        <xdr:cNvSpPr/>
      </xdr:nvSpPr>
      <xdr:spPr>
        <a:xfrm>
          <a:off x="1968500" y="1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158787</xdr:rowOff>
    </xdr:from>
    <xdr:ext cx="534377" cy="259045"/>
    <xdr:sp macro="" textlink="">
      <xdr:nvSpPr>
        <xdr:cNvPr id="260" name="テキスト ボックス 259"/>
        <xdr:cNvSpPr txBox="1"/>
      </xdr:nvSpPr>
      <xdr:spPr>
        <a:xfrm>
          <a:off x="1752111" y="169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45,199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85413</xdr:rowOff>
    </xdr:from>
    <xdr:to>
      <xdr:col>1</xdr:col>
      <xdr:colOff>485775</xdr:colOff>
      <xdr:row>99</xdr:row>
      <xdr:rowOff>15563</xdr:rowOff>
    </xdr:to>
    <xdr:sp macro="" textlink="">
      <xdr:nvSpPr>
        <xdr:cNvPr id="261" name="円/楕円 260"/>
        <xdr:cNvSpPr/>
      </xdr:nvSpPr>
      <xdr:spPr>
        <a:xfrm>
          <a:off x="1079500" y="1688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6690</xdr:rowOff>
    </xdr:from>
    <xdr:ext cx="534377" cy="259045"/>
    <xdr:sp macro="" textlink="">
      <xdr:nvSpPr>
        <xdr:cNvPr id="262" name="テキスト ボックス 261"/>
        <xdr:cNvSpPr txBox="1"/>
      </xdr:nvSpPr>
      <xdr:spPr>
        <a:xfrm>
          <a:off x="863111" y="1698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155003</xdr:rowOff>
    </xdr:from>
    <xdr:to>
      <xdr:col>15</xdr:col>
      <xdr:colOff>180975</xdr:colOff>
      <xdr:row>37</xdr:row>
      <xdr:rowOff>2357</xdr:rowOff>
    </xdr:to>
    <xdr:cxnSp macro="">
      <xdr:nvCxnSpPr>
        <xdr:cNvPr id="289" name="直線コネクタ 288"/>
        <xdr:cNvCxnSpPr/>
      </xdr:nvCxnSpPr>
      <xdr:spPr>
        <a:xfrm flipV="1">
          <a:off x="9639300" y="6327203"/>
          <a:ext cx="838200" cy="1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163045</xdr:rowOff>
    </xdr:from>
    <xdr:to>
      <xdr:col>14</xdr:col>
      <xdr:colOff>28575</xdr:colOff>
      <xdr:row>37</xdr:row>
      <xdr:rowOff>2357</xdr:rowOff>
    </xdr:to>
    <xdr:cxnSp macro="">
      <xdr:nvCxnSpPr>
        <xdr:cNvPr id="292" name="直線コネクタ 291"/>
        <xdr:cNvCxnSpPr/>
      </xdr:nvCxnSpPr>
      <xdr:spPr>
        <a:xfrm>
          <a:off x="8750300" y="6335245"/>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163045</xdr:rowOff>
    </xdr:from>
    <xdr:to>
      <xdr:col>12</xdr:col>
      <xdr:colOff>511175</xdr:colOff>
      <xdr:row>37</xdr:row>
      <xdr:rowOff>5690</xdr:rowOff>
    </xdr:to>
    <xdr:cxnSp macro="">
      <xdr:nvCxnSpPr>
        <xdr:cNvPr id="295" name="直線コネクタ 294"/>
        <xdr:cNvCxnSpPr/>
      </xdr:nvCxnSpPr>
      <xdr:spPr>
        <a:xfrm flipV="1">
          <a:off x="7861300" y="6335245"/>
          <a:ext cx="8890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155528</xdr:rowOff>
    </xdr:from>
    <xdr:to>
      <xdr:col>12</xdr:col>
      <xdr:colOff>561975</xdr:colOff>
      <xdr:row>37</xdr:row>
      <xdr:rowOff>85678</xdr:rowOff>
    </xdr:to>
    <xdr:sp macro="" textlink="">
      <xdr:nvSpPr>
        <xdr:cNvPr id="296" name="フローチャート : 判断 295"/>
        <xdr:cNvSpPr/>
      </xdr:nvSpPr>
      <xdr:spPr>
        <a:xfrm>
          <a:off x="8699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76805</xdr:rowOff>
    </xdr:from>
    <xdr:ext cx="534377" cy="259045"/>
    <xdr:sp macro="" textlink="">
      <xdr:nvSpPr>
        <xdr:cNvPr id="297" name="テキスト ボックス 296"/>
        <xdr:cNvSpPr txBox="1"/>
      </xdr:nvSpPr>
      <xdr:spPr>
        <a:xfrm>
          <a:off x="8483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1123</xdr:rowOff>
    </xdr:from>
    <xdr:to>
      <xdr:col>11</xdr:col>
      <xdr:colOff>307975</xdr:colOff>
      <xdr:row>37</xdr:row>
      <xdr:rowOff>5690</xdr:rowOff>
    </xdr:to>
    <xdr:cxnSp macro="">
      <xdr:nvCxnSpPr>
        <xdr:cNvPr id="298" name="直線コネクタ 297"/>
        <xdr:cNvCxnSpPr/>
      </xdr:nvCxnSpPr>
      <xdr:spPr>
        <a:xfrm>
          <a:off x="6972300" y="6344773"/>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157741</xdr:rowOff>
    </xdr:from>
    <xdr:to>
      <xdr:col>11</xdr:col>
      <xdr:colOff>358775</xdr:colOff>
      <xdr:row>37</xdr:row>
      <xdr:rowOff>87891</xdr:rowOff>
    </xdr:to>
    <xdr:sp macro="" textlink="">
      <xdr:nvSpPr>
        <xdr:cNvPr id="299" name="フローチャート : 判断 298"/>
        <xdr:cNvSpPr/>
      </xdr:nvSpPr>
      <xdr:spPr>
        <a:xfrm>
          <a:off x="7810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79018</xdr:rowOff>
    </xdr:from>
    <xdr:ext cx="534377" cy="259045"/>
    <xdr:sp macro="" textlink="">
      <xdr:nvSpPr>
        <xdr:cNvPr id="300" name="テキスト ボックス 299"/>
        <xdr:cNvSpPr txBox="1"/>
      </xdr:nvSpPr>
      <xdr:spPr>
        <a:xfrm>
          <a:off x="7594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104875</xdr:rowOff>
    </xdr:from>
    <xdr:to>
      <xdr:col>10</xdr:col>
      <xdr:colOff>155575</xdr:colOff>
      <xdr:row>37</xdr:row>
      <xdr:rowOff>35025</xdr:rowOff>
    </xdr:to>
    <xdr:sp macro="" textlink="">
      <xdr:nvSpPr>
        <xdr:cNvPr id="301" name="フローチャート : 判断 300"/>
        <xdr:cNvSpPr/>
      </xdr:nvSpPr>
      <xdr:spPr>
        <a:xfrm>
          <a:off x="6921500" y="627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51552</xdr:rowOff>
    </xdr:from>
    <xdr:ext cx="534377" cy="259045"/>
    <xdr:sp macro="" textlink="">
      <xdr:nvSpPr>
        <xdr:cNvPr id="302" name="テキスト ボックス 301"/>
        <xdr:cNvSpPr txBox="1"/>
      </xdr:nvSpPr>
      <xdr:spPr>
        <a:xfrm>
          <a:off x="6705111" y="6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104203</xdr:rowOff>
    </xdr:from>
    <xdr:to>
      <xdr:col>15</xdr:col>
      <xdr:colOff>231775</xdr:colOff>
      <xdr:row>37</xdr:row>
      <xdr:rowOff>34353</xdr:rowOff>
    </xdr:to>
    <xdr:sp macro="" textlink="">
      <xdr:nvSpPr>
        <xdr:cNvPr id="308" name="円/楕円 307"/>
        <xdr:cNvSpPr/>
      </xdr:nvSpPr>
      <xdr:spPr>
        <a:xfrm>
          <a:off x="10426700" y="62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82630</xdr:rowOff>
    </xdr:from>
    <xdr:ext cx="534377" cy="259045"/>
    <xdr:sp macro="" textlink="">
      <xdr:nvSpPr>
        <xdr:cNvPr id="309" name="補助費等該当値テキスト"/>
        <xdr:cNvSpPr txBox="1"/>
      </xdr:nvSpPr>
      <xdr:spPr>
        <a:xfrm>
          <a:off x="10528300" y="625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71,653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123007</xdr:rowOff>
    </xdr:from>
    <xdr:to>
      <xdr:col>14</xdr:col>
      <xdr:colOff>79375</xdr:colOff>
      <xdr:row>37</xdr:row>
      <xdr:rowOff>53157</xdr:rowOff>
    </xdr:to>
    <xdr:sp macro="" textlink="">
      <xdr:nvSpPr>
        <xdr:cNvPr id="310" name="円/楕円 309"/>
        <xdr:cNvSpPr/>
      </xdr:nvSpPr>
      <xdr:spPr>
        <a:xfrm>
          <a:off x="9588500" y="62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44284</xdr:rowOff>
    </xdr:from>
    <xdr:ext cx="534377" cy="259045"/>
    <xdr:sp macro="" textlink="">
      <xdr:nvSpPr>
        <xdr:cNvPr id="311" name="テキスト ボックス 310"/>
        <xdr:cNvSpPr txBox="1"/>
      </xdr:nvSpPr>
      <xdr:spPr>
        <a:xfrm>
          <a:off x="9372111" y="63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112245</xdr:rowOff>
    </xdr:from>
    <xdr:to>
      <xdr:col>12</xdr:col>
      <xdr:colOff>561975</xdr:colOff>
      <xdr:row>37</xdr:row>
      <xdr:rowOff>42395</xdr:rowOff>
    </xdr:to>
    <xdr:sp macro="" textlink="">
      <xdr:nvSpPr>
        <xdr:cNvPr id="312" name="円/楕円 311"/>
        <xdr:cNvSpPr/>
      </xdr:nvSpPr>
      <xdr:spPr>
        <a:xfrm>
          <a:off x="8699500" y="628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58922</xdr:rowOff>
    </xdr:from>
    <xdr:ext cx="534377" cy="259045"/>
    <xdr:sp macro="" textlink="">
      <xdr:nvSpPr>
        <xdr:cNvPr id="313" name="テキスト ボックス 312"/>
        <xdr:cNvSpPr txBox="1"/>
      </xdr:nvSpPr>
      <xdr:spPr>
        <a:xfrm>
          <a:off x="8483111" y="605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126340</xdr:rowOff>
    </xdr:from>
    <xdr:to>
      <xdr:col>11</xdr:col>
      <xdr:colOff>358775</xdr:colOff>
      <xdr:row>37</xdr:row>
      <xdr:rowOff>56490</xdr:rowOff>
    </xdr:to>
    <xdr:sp macro="" textlink="">
      <xdr:nvSpPr>
        <xdr:cNvPr id="314" name="円/楕円 313"/>
        <xdr:cNvSpPr/>
      </xdr:nvSpPr>
      <xdr:spPr>
        <a:xfrm>
          <a:off x="7810500" y="62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73017</xdr:rowOff>
    </xdr:from>
    <xdr:ext cx="534377" cy="259045"/>
    <xdr:sp macro="" textlink="">
      <xdr:nvSpPr>
        <xdr:cNvPr id="315" name="テキスト ボックス 314"/>
        <xdr:cNvSpPr txBox="1"/>
      </xdr:nvSpPr>
      <xdr:spPr>
        <a:xfrm>
          <a:off x="7594111" y="607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66,811</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121773</xdr:rowOff>
    </xdr:from>
    <xdr:to>
      <xdr:col>10</xdr:col>
      <xdr:colOff>155575</xdr:colOff>
      <xdr:row>37</xdr:row>
      <xdr:rowOff>51923</xdr:rowOff>
    </xdr:to>
    <xdr:sp macro="" textlink="">
      <xdr:nvSpPr>
        <xdr:cNvPr id="316" name="円/楕円 315"/>
        <xdr:cNvSpPr/>
      </xdr:nvSpPr>
      <xdr:spPr>
        <a:xfrm>
          <a:off x="6921500" y="62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43050</xdr:rowOff>
    </xdr:from>
    <xdr:ext cx="534377" cy="259045"/>
    <xdr:sp macro="" textlink="">
      <xdr:nvSpPr>
        <xdr:cNvPr id="317" name="テキスト ボックス 316"/>
        <xdr:cNvSpPr txBox="1"/>
      </xdr:nvSpPr>
      <xdr:spPr>
        <a:xfrm>
          <a:off x="6705111" y="638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123823</xdr:rowOff>
    </xdr:from>
    <xdr:to>
      <xdr:col>15</xdr:col>
      <xdr:colOff>180975</xdr:colOff>
      <xdr:row>58</xdr:row>
      <xdr:rowOff>145709</xdr:rowOff>
    </xdr:to>
    <xdr:cxnSp macro="">
      <xdr:nvCxnSpPr>
        <xdr:cNvPr id="346" name="直線コネクタ 345"/>
        <xdr:cNvCxnSpPr/>
      </xdr:nvCxnSpPr>
      <xdr:spPr>
        <a:xfrm flipV="1">
          <a:off x="9639300" y="10067923"/>
          <a:ext cx="838200" cy="2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145709</xdr:rowOff>
    </xdr:from>
    <xdr:to>
      <xdr:col>14</xdr:col>
      <xdr:colOff>28575</xdr:colOff>
      <xdr:row>59</xdr:row>
      <xdr:rowOff>12943</xdr:rowOff>
    </xdr:to>
    <xdr:cxnSp macro="">
      <xdr:nvCxnSpPr>
        <xdr:cNvPr id="349" name="直線コネクタ 348"/>
        <xdr:cNvCxnSpPr/>
      </xdr:nvCxnSpPr>
      <xdr:spPr>
        <a:xfrm flipV="1">
          <a:off x="8750300" y="10089809"/>
          <a:ext cx="889000" cy="3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165836</xdr:rowOff>
    </xdr:from>
    <xdr:to>
      <xdr:col>12</xdr:col>
      <xdr:colOff>511175</xdr:colOff>
      <xdr:row>59</xdr:row>
      <xdr:rowOff>12943</xdr:rowOff>
    </xdr:to>
    <xdr:cxnSp macro="">
      <xdr:nvCxnSpPr>
        <xdr:cNvPr id="352" name="直線コネクタ 351"/>
        <xdr:cNvCxnSpPr/>
      </xdr:nvCxnSpPr>
      <xdr:spPr>
        <a:xfrm>
          <a:off x="7861300" y="10109936"/>
          <a:ext cx="889000" cy="1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100174</xdr:rowOff>
    </xdr:from>
    <xdr:to>
      <xdr:col>12</xdr:col>
      <xdr:colOff>561975</xdr:colOff>
      <xdr:row>59</xdr:row>
      <xdr:rowOff>30324</xdr:rowOff>
    </xdr:to>
    <xdr:sp macro="" textlink="">
      <xdr:nvSpPr>
        <xdr:cNvPr id="353" name="フローチャート : 判断 352"/>
        <xdr:cNvSpPr/>
      </xdr:nvSpPr>
      <xdr:spPr>
        <a:xfrm>
          <a:off x="8699500" y="1004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46851</xdr:rowOff>
    </xdr:from>
    <xdr:ext cx="534377" cy="259045"/>
    <xdr:sp macro="" textlink="">
      <xdr:nvSpPr>
        <xdr:cNvPr id="354" name="テキスト ボックス 353"/>
        <xdr:cNvSpPr txBox="1"/>
      </xdr:nvSpPr>
      <xdr:spPr>
        <a:xfrm>
          <a:off x="8483111" y="98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165836</xdr:rowOff>
    </xdr:from>
    <xdr:to>
      <xdr:col>11</xdr:col>
      <xdr:colOff>307975</xdr:colOff>
      <xdr:row>59</xdr:row>
      <xdr:rowOff>7564</xdr:rowOff>
    </xdr:to>
    <xdr:cxnSp macro="">
      <xdr:nvCxnSpPr>
        <xdr:cNvPr id="355" name="直線コネクタ 354"/>
        <xdr:cNvCxnSpPr/>
      </xdr:nvCxnSpPr>
      <xdr:spPr>
        <a:xfrm flipV="1">
          <a:off x="6972300" y="10109936"/>
          <a:ext cx="889000" cy="1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108374</xdr:rowOff>
    </xdr:from>
    <xdr:to>
      <xdr:col>11</xdr:col>
      <xdr:colOff>358775</xdr:colOff>
      <xdr:row>59</xdr:row>
      <xdr:rowOff>38524</xdr:rowOff>
    </xdr:to>
    <xdr:sp macro="" textlink="">
      <xdr:nvSpPr>
        <xdr:cNvPr id="356" name="フローチャート : 判断 355"/>
        <xdr:cNvSpPr/>
      </xdr:nvSpPr>
      <xdr:spPr>
        <a:xfrm>
          <a:off x="7810500" y="1005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55051</xdr:rowOff>
    </xdr:from>
    <xdr:ext cx="534377" cy="259045"/>
    <xdr:sp macro="" textlink="">
      <xdr:nvSpPr>
        <xdr:cNvPr id="357" name="テキスト ボックス 356"/>
        <xdr:cNvSpPr txBox="1"/>
      </xdr:nvSpPr>
      <xdr:spPr>
        <a:xfrm>
          <a:off x="7594111" y="982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111908</xdr:rowOff>
    </xdr:from>
    <xdr:to>
      <xdr:col>10</xdr:col>
      <xdr:colOff>155575</xdr:colOff>
      <xdr:row>59</xdr:row>
      <xdr:rowOff>42058</xdr:rowOff>
    </xdr:to>
    <xdr:sp macro="" textlink="">
      <xdr:nvSpPr>
        <xdr:cNvPr id="358" name="フローチャート : 判断 357"/>
        <xdr:cNvSpPr/>
      </xdr:nvSpPr>
      <xdr:spPr>
        <a:xfrm>
          <a:off x="6921500" y="1005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58585</xdr:rowOff>
    </xdr:from>
    <xdr:ext cx="534377" cy="259045"/>
    <xdr:sp macro="" textlink="">
      <xdr:nvSpPr>
        <xdr:cNvPr id="359" name="テキスト ボックス 358"/>
        <xdr:cNvSpPr txBox="1"/>
      </xdr:nvSpPr>
      <xdr:spPr>
        <a:xfrm>
          <a:off x="6705111" y="983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73023</xdr:rowOff>
    </xdr:from>
    <xdr:to>
      <xdr:col>15</xdr:col>
      <xdr:colOff>231775</xdr:colOff>
      <xdr:row>59</xdr:row>
      <xdr:rowOff>3173</xdr:rowOff>
    </xdr:to>
    <xdr:sp macro="" textlink="">
      <xdr:nvSpPr>
        <xdr:cNvPr id="365" name="円/楕円 364"/>
        <xdr:cNvSpPr/>
      </xdr:nvSpPr>
      <xdr:spPr>
        <a:xfrm>
          <a:off x="10426700" y="100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32400</xdr:rowOff>
    </xdr:from>
    <xdr:ext cx="599010" cy="259045"/>
    <xdr:sp macro="" textlink="">
      <xdr:nvSpPr>
        <xdr:cNvPr id="366" name="普通建設事業費該当値テキスト"/>
        <xdr:cNvSpPr txBox="1"/>
      </xdr:nvSpPr>
      <xdr:spPr>
        <a:xfrm>
          <a:off x="10528300" y="980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120,836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94909</xdr:rowOff>
    </xdr:from>
    <xdr:to>
      <xdr:col>14</xdr:col>
      <xdr:colOff>79375</xdr:colOff>
      <xdr:row>59</xdr:row>
      <xdr:rowOff>25059</xdr:rowOff>
    </xdr:to>
    <xdr:sp macro="" textlink="">
      <xdr:nvSpPr>
        <xdr:cNvPr id="367" name="円/楕円 366"/>
        <xdr:cNvSpPr/>
      </xdr:nvSpPr>
      <xdr:spPr>
        <a:xfrm>
          <a:off x="9588500" y="1003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16186</xdr:rowOff>
    </xdr:from>
    <xdr:ext cx="534377" cy="259045"/>
    <xdr:sp macro="" textlink="">
      <xdr:nvSpPr>
        <xdr:cNvPr id="368" name="テキスト ボックス 367"/>
        <xdr:cNvSpPr txBox="1"/>
      </xdr:nvSpPr>
      <xdr:spPr>
        <a:xfrm>
          <a:off x="9372111" y="1013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92,114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133593</xdr:rowOff>
    </xdr:from>
    <xdr:to>
      <xdr:col>12</xdr:col>
      <xdr:colOff>561975</xdr:colOff>
      <xdr:row>59</xdr:row>
      <xdr:rowOff>63743</xdr:rowOff>
    </xdr:to>
    <xdr:sp macro="" textlink="">
      <xdr:nvSpPr>
        <xdr:cNvPr id="369" name="円/楕円 368"/>
        <xdr:cNvSpPr/>
      </xdr:nvSpPr>
      <xdr:spPr>
        <a:xfrm>
          <a:off x="8699500" y="100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54870</xdr:rowOff>
    </xdr:from>
    <xdr:ext cx="534377" cy="259045"/>
    <xdr:sp macro="" textlink="">
      <xdr:nvSpPr>
        <xdr:cNvPr id="370" name="テキスト ボックス 369"/>
        <xdr:cNvSpPr txBox="1"/>
      </xdr:nvSpPr>
      <xdr:spPr>
        <a:xfrm>
          <a:off x="8483111" y="1017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115036</xdr:rowOff>
    </xdr:from>
    <xdr:to>
      <xdr:col>11</xdr:col>
      <xdr:colOff>358775</xdr:colOff>
      <xdr:row>59</xdr:row>
      <xdr:rowOff>45186</xdr:rowOff>
    </xdr:to>
    <xdr:sp macro="" textlink="">
      <xdr:nvSpPr>
        <xdr:cNvPr id="371" name="円/楕円 370"/>
        <xdr:cNvSpPr/>
      </xdr:nvSpPr>
      <xdr:spPr>
        <a:xfrm>
          <a:off x="7810500" y="100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36313</xdr:rowOff>
    </xdr:from>
    <xdr:ext cx="534377" cy="259045"/>
    <xdr:sp macro="" textlink="">
      <xdr:nvSpPr>
        <xdr:cNvPr id="372" name="テキスト ボックス 371"/>
        <xdr:cNvSpPr txBox="1"/>
      </xdr:nvSpPr>
      <xdr:spPr>
        <a:xfrm>
          <a:off x="7594111" y="101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128214</xdr:rowOff>
    </xdr:from>
    <xdr:to>
      <xdr:col>10</xdr:col>
      <xdr:colOff>155575</xdr:colOff>
      <xdr:row>59</xdr:row>
      <xdr:rowOff>58364</xdr:rowOff>
    </xdr:to>
    <xdr:sp macro="" textlink="">
      <xdr:nvSpPr>
        <xdr:cNvPr id="373" name="円/楕円 372"/>
        <xdr:cNvSpPr/>
      </xdr:nvSpPr>
      <xdr:spPr>
        <a:xfrm>
          <a:off x="6921500" y="1007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49491</xdr:rowOff>
    </xdr:from>
    <xdr:ext cx="534377" cy="259045"/>
    <xdr:sp macro="" textlink="">
      <xdr:nvSpPr>
        <xdr:cNvPr id="374" name="テキスト ボックス 373"/>
        <xdr:cNvSpPr txBox="1"/>
      </xdr:nvSpPr>
      <xdr:spPr>
        <a:xfrm>
          <a:off x="6705111" y="101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37579</xdr:rowOff>
    </xdr:from>
    <xdr:to>
      <xdr:col>15</xdr:col>
      <xdr:colOff>180975</xdr:colOff>
      <xdr:row>79</xdr:row>
      <xdr:rowOff>42033</xdr:rowOff>
    </xdr:to>
    <xdr:cxnSp macro="">
      <xdr:nvCxnSpPr>
        <xdr:cNvPr id="403" name="直線コネクタ 402"/>
        <xdr:cNvCxnSpPr/>
      </xdr:nvCxnSpPr>
      <xdr:spPr>
        <a:xfrm flipV="1">
          <a:off x="9639300" y="13582129"/>
          <a:ext cx="8382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40652</xdr:rowOff>
    </xdr:from>
    <xdr:to>
      <xdr:col>14</xdr:col>
      <xdr:colOff>28575</xdr:colOff>
      <xdr:row>79</xdr:row>
      <xdr:rowOff>42033</xdr:rowOff>
    </xdr:to>
    <xdr:cxnSp macro="">
      <xdr:nvCxnSpPr>
        <xdr:cNvPr id="406" name="直線コネクタ 405"/>
        <xdr:cNvCxnSpPr/>
      </xdr:nvCxnSpPr>
      <xdr:spPr>
        <a:xfrm>
          <a:off x="8750300" y="13585202"/>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134320</xdr:rowOff>
    </xdr:from>
    <xdr:to>
      <xdr:col>12</xdr:col>
      <xdr:colOff>561975</xdr:colOff>
      <xdr:row>79</xdr:row>
      <xdr:rowOff>64470</xdr:rowOff>
    </xdr:to>
    <xdr:sp macro="" textlink="">
      <xdr:nvSpPr>
        <xdr:cNvPr id="409" name="フローチャート : 判断 408"/>
        <xdr:cNvSpPr/>
      </xdr:nvSpPr>
      <xdr:spPr>
        <a:xfrm>
          <a:off x="8699500" y="1350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80997</xdr:rowOff>
    </xdr:from>
    <xdr:ext cx="534377" cy="259045"/>
    <xdr:sp macro="" textlink="">
      <xdr:nvSpPr>
        <xdr:cNvPr id="410" name="テキスト ボックス 409"/>
        <xdr:cNvSpPr txBox="1"/>
      </xdr:nvSpPr>
      <xdr:spPr>
        <a:xfrm>
          <a:off x="8483111" y="1328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158229</xdr:rowOff>
    </xdr:from>
    <xdr:to>
      <xdr:col>15</xdr:col>
      <xdr:colOff>231775</xdr:colOff>
      <xdr:row>79</xdr:row>
      <xdr:rowOff>88379</xdr:rowOff>
    </xdr:to>
    <xdr:sp macro="" textlink="">
      <xdr:nvSpPr>
        <xdr:cNvPr id="416" name="円/楕円 415"/>
        <xdr:cNvSpPr/>
      </xdr:nvSpPr>
      <xdr:spPr>
        <a:xfrm>
          <a:off x="10426700" y="1353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469744" cy="259045"/>
    <xdr:sp macro="" textlink="">
      <xdr:nvSpPr>
        <xdr:cNvPr id="417" name="普通建設事業費 （ うち新規整備　）該当値テキスト"/>
        <xdr:cNvSpPr txBox="1"/>
      </xdr:nvSpPr>
      <xdr:spPr>
        <a:xfrm>
          <a:off x="10528300" y="134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162683</xdr:rowOff>
    </xdr:from>
    <xdr:to>
      <xdr:col>14</xdr:col>
      <xdr:colOff>79375</xdr:colOff>
      <xdr:row>79</xdr:row>
      <xdr:rowOff>92833</xdr:rowOff>
    </xdr:to>
    <xdr:sp macro="" textlink="">
      <xdr:nvSpPr>
        <xdr:cNvPr id="418" name="円/楕円 417"/>
        <xdr:cNvSpPr/>
      </xdr:nvSpPr>
      <xdr:spPr>
        <a:xfrm>
          <a:off x="9588500" y="135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83960</xdr:rowOff>
    </xdr:from>
    <xdr:ext cx="469744" cy="259045"/>
    <xdr:sp macro="" textlink="">
      <xdr:nvSpPr>
        <xdr:cNvPr id="419" name="テキスト ボックス 418"/>
        <xdr:cNvSpPr txBox="1"/>
      </xdr:nvSpPr>
      <xdr:spPr>
        <a:xfrm>
          <a:off x="9404427" y="13628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161302</xdr:rowOff>
    </xdr:from>
    <xdr:to>
      <xdr:col>12</xdr:col>
      <xdr:colOff>561975</xdr:colOff>
      <xdr:row>79</xdr:row>
      <xdr:rowOff>91452</xdr:rowOff>
    </xdr:to>
    <xdr:sp macro="" textlink="">
      <xdr:nvSpPr>
        <xdr:cNvPr id="420" name="円/楕円 419"/>
        <xdr:cNvSpPr/>
      </xdr:nvSpPr>
      <xdr:spPr>
        <a:xfrm>
          <a:off x="8699500" y="1353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82579</xdr:rowOff>
    </xdr:from>
    <xdr:ext cx="469744" cy="259045"/>
    <xdr:sp macro="" textlink="">
      <xdr:nvSpPr>
        <xdr:cNvPr id="421" name="テキスト ボックス 420"/>
        <xdr:cNvSpPr txBox="1"/>
      </xdr:nvSpPr>
      <xdr:spPr>
        <a:xfrm>
          <a:off x="8515427" y="1362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12077</xdr:rowOff>
    </xdr:from>
    <xdr:to>
      <xdr:col>15</xdr:col>
      <xdr:colOff>180975</xdr:colOff>
      <xdr:row>96</xdr:row>
      <xdr:rowOff>170986</xdr:rowOff>
    </xdr:to>
    <xdr:cxnSp macro="">
      <xdr:nvCxnSpPr>
        <xdr:cNvPr id="448" name="直線コネクタ 447"/>
        <xdr:cNvCxnSpPr/>
      </xdr:nvCxnSpPr>
      <xdr:spPr>
        <a:xfrm flipV="1">
          <a:off x="9639300" y="16471277"/>
          <a:ext cx="838200" cy="15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170986</xdr:rowOff>
    </xdr:from>
    <xdr:to>
      <xdr:col>14</xdr:col>
      <xdr:colOff>28575</xdr:colOff>
      <xdr:row>98</xdr:row>
      <xdr:rowOff>20289</xdr:rowOff>
    </xdr:to>
    <xdr:cxnSp macro="">
      <xdr:nvCxnSpPr>
        <xdr:cNvPr id="451" name="直線コネクタ 450"/>
        <xdr:cNvCxnSpPr/>
      </xdr:nvCxnSpPr>
      <xdr:spPr>
        <a:xfrm flipV="1">
          <a:off x="8750300" y="16630186"/>
          <a:ext cx="889000" cy="19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33275</xdr:rowOff>
    </xdr:from>
    <xdr:ext cx="534377" cy="259045"/>
    <xdr:sp macro="" textlink="">
      <xdr:nvSpPr>
        <xdr:cNvPr id="453" name="テキスト ボックス 452"/>
        <xdr:cNvSpPr txBox="1"/>
      </xdr:nvSpPr>
      <xdr:spPr>
        <a:xfrm>
          <a:off x="9372111" y="1683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115601</xdr:rowOff>
    </xdr:from>
    <xdr:to>
      <xdr:col>12</xdr:col>
      <xdr:colOff>561975</xdr:colOff>
      <xdr:row>98</xdr:row>
      <xdr:rowOff>45751</xdr:rowOff>
    </xdr:to>
    <xdr:sp macro="" textlink="">
      <xdr:nvSpPr>
        <xdr:cNvPr id="454" name="フローチャート : 判断 453"/>
        <xdr:cNvSpPr/>
      </xdr:nvSpPr>
      <xdr:spPr>
        <a:xfrm>
          <a:off x="8699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62278</xdr:rowOff>
    </xdr:from>
    <xdr:ext cx="534377" cy="259045"/>
    <xdr:sp macro="" textlink="">
      <xdr:nvSpPr>
        <xdr:cNvPr id="455" name="テキスト ボックス 454"/>
        <xdr:cNvSpPr txBox="1"/>
      </xdr:nvSpPr>
      <xdr:spPr>
        <a:xfrm>
          <a:off x="8483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132727</xdr:rowOff>
    </xdr:from>
    <xdr:to>
      <xdr:col>15</xdr:col>
      <xdr:colOff>231775</xdr:colOff>
      <xdr:row>96</xdr:row>
      <xdr:rowOff>62877</xdr:rowOff>
    </xdr:to>
    <xdr:sp macro="" textlink="">
      <xdr:nvSpPr>
        <xdr:cNvPr id="461" name="円/楕円 460"/>
        <xdr:cNvSpPr/>
      </xdr:nvSpPr>
      <xdr:spPr>
        <a:xfrm>
          <a:off x="10426700" y="1642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155604</xdr:rowOff>
    </xdr:from>
    <xdr:ext cx="599010" cy="259045"/>
    <xdr:sp macro="" textlink="">
      <xdr:nvSpPr>
        <xdr:cNvPr id="462" name="普通建設事業費 （ うち更新整備　）該当値テキスト"/>
        <xdr:cNvSpPr txBox="1"/>
      </xdr:nvSpPr>
      <xdr:spPr>
        <a:xfrm>
          <a:off x="10528300" y="1627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102,914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120186</xdr:rowOff>
    </xdr:from>
    <xdr:to>
      <xdr:col>14</xdr:col>
      <xdr:colOff>79375</xdr:colOff>
      <xdr:row>97</xdr:row>
      <xdr:rowOff>50336</xdr:rowOff>
    </xdr:to>
    <xdr:sp macro="" textlink="">
      <xdr:nvSpPr>
        <xdr:cNvPr id="463" name="円/楕円 462"/>
        <xdr:cNvSpPr/>
      </xdr:nvSpPr>
      <xdr:spPr>
        <a:xfrm>
          <a:off x="9588500" y="1657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66863</xdr:rowOff>
    </xdr:from>
    <xdr:ext cx="534377" cy="259045"/>
    <xdr:sp macro="" textlink="">
      <xdr:nvSpPr>
        <xdr:cNvPr id="464" name="テキスト ボックス 463"/>
        <xdr:cNvSpPr txBox="1"/>
      </xdr:nvSpPr>
      <xdr:spPr>
        <a:xfrm>
          <a:off x="9372111" y="1635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140939</xdr:rowOff>
    </xdr:from>
    <xdr:to>
      <xdr:col>12</xdr:col>
      <xdr:colOff>561975</xdr:colOff>
      <xdr:row>98</xdr:row>
      <xdr:rowOff>71089</xdr:rowOff>
    </xdr:to>
    <xdr:sp macro="" textlink="">
      <xdr:nvSpPr>
        <xdr:cNvPr id="465" name="円/楕円 464"/>
        <xdr:cNvSpPr/>
      </xdr:nvSpPr>
      <xdr:spPr>
        <a:xfrm>
          <a:off x="8699500" y="167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62216</xdr:rowOff>
    </xdr:from>
    <xdr:ext cx="534377" cy="259045"/>
    <xdr:sp macro="" textlink="">
      <xdr:nvSpPr>
        <xdr:cNvPr id="466" name="テキスト ボックス 465"/>
        <xdr:cNvSpPr txBox="1"/>
      </xdr:nvSpPr>
      <xdr:spPr>
        <a:xfrm>
          <a:off x="8483111" y="1686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127522</xdr:rowOff>
    </xdr:from>
    <xdr:to>
      <xdr:col>23</xdr:col>
      <xdr:colOff>517525</xdr:colOff>
      <xdr:row>38</xdr:row>
      <xdr:rowOff>135627</xdr:rowOff>
    </xdr:to>
    <xdr:cxnSp macro="">
      <xdr:nvCxnSpPr>
        <xdr:cNvPr id="493" name="直線コネクタ 492"/>
        <xdr:cNvCxnSpPr/>
      </xdr:nvCxnSpPr>
      <xdr:spPr>
        <a:xfrm flipV="1">
          <a:off x="15481300" y="6642622"/>
          <a:ext cx="838200" cy="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134367</xdr:rowOff>
    </xdr:from>
    <xdr:to>
      <xdr:col>22</xdr:col>
      <xdr:colOff>365125</xdr:colOff>
      <xdr:row>38</xdr:row>
      <xdr:rowOff>135627</xdr:rowOff>
    </xdr:to>
    <xdr:cxnSp macro="">
      <xdr:nvCxnSpPr>
        <xdr:cNvPr id="496" name="直線コネクタ 495"/>
        <xdr:cNvCxnSpPr/>
      </xdr:nvCxnSpPr>
      <xdr:spPr>
        <a:xfrm>
          <a:off x="14592300" y="6649467"/>
          <a:ext cx="889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109335</xdr:rowOff>
    </xdr:from>
    <xdr:to>
      <xdr:col>21</xdr:col>
      <xdr:colOff>161925</xdr:colOff>
      <xdr:row>38</xdr:row>
      <xdr:rowOff>134367</xdr:rowOff>
    </xdr:to>
    <xdr:cxnSp macro="">
      <xdr:nvCxnSpPr>
        <xdr:cNvPr id="499" name="直線コネクタ 498"/>
        <xdr:cNvCxnSpPr/>
      </xdr:nvCxnSpPr>
      <xdr:spPr>
        <a:xfrm>
          <a:off x="13703300" y="6624435"/>
          <a:ext cx="889000" cy="2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80831</xdr:rowOff>
    </xdr:from>
    <xdr:to>
      <xdr:col>21</xdr:col>
      <xdr:colOff>212725</xdr:colOff>
      <xdr:row>39</xdr:row>
      <xdr:rowOff>10981</xdr:rowOff>
    </xdr:to>
    <xdr:sp macro="" textlink="">
      <xdr:nvSpPr>
        <xdr:cNvPr id="500" name="フローチャート : 判断 499"/>
        <xdr:cNvSpPr/>
      </xdr:nvSpPr>
      <xdr:spPr>
        <a:xfrm>
          <a:off x="14541500" y="65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27507</xdr:rowOff>
    </xdr:from>
    <xdr:ext cx="469744" cy="259045"/>
    <xdr:sp macro="" textlink="">
      <xdr:nvSpPr>
        <xdr:cNvPr id="501" name="テキスト ボックス 500"/>
        <xdr:cNvSpPr txBox="1"/>
      </xdr:nvSpPr>
      <xdr:spPr>
        <a:xfrm>
          <a:off x="14357427" y="637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109335</xdr:rowOff>
    </xdr:from>
    <xdr:to>
      <xdr:col>19</xdr:col>
      <xdr:colOff>644525</xdr:colOff>
      <xdr:row>38</xdr:row>
      <xdr:rowOff>118774</xdr:rowOff>
    </xdr:to>
    <xdr:cxnSp macro="">
      <xdr:nvCxnSpPr>
        <xdr:cNvPr id="502" name="直線コネクタ 501"/>
        <xdr:cNvCxnSpPr/>
      </xdr:nvCxnSpPr>
      <xdr:spPr>
        <a:xfrm flipV="1">
          <a:off x="12814300" y="6624435"/>
          <a:ext cx="8890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81258</xdr:rowOff>
    </xdr:from>
    <xdr:to>
      <xdr:col>20</xdr:col>
      <xdr:colOff>9525</xdr:colOff>
      <xdr:row>39</xdr:row>
      <xdr:rowOff>11408</xdr:rowOff>
    </xdr:to>
    <xdr:sp macro="" textlink="">
      <xdr:nvSpPr>
        <xdr:cNvPr id="503" name="フローチャート : 判断 502"/>
        <xdr:cNvSpPr/>
      </xdr:nvSpPr>
      <xdr:spPr>
        <a:xfrm>
          <a:off x="13652500" y="65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2535</xdr:rowOff>
    </xdr:from>
    <xdr:ext cx="469744" cy="259045"/>
    <xdr:sp macro="" textlink="">
      <xdr:nvSpPr>
        <xdr:cNvPr id="504" name="テキスト ボックス 503"/>
        <xdr:cNvSpPr txBox="1"/>
      </xdr:nvSpPr>
      <xdr:spPr>
        <a:xfrm>
          <a:off x="13468427" y="66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54178</xdr:rowOff>
    </xdr:from>
    <xdr:to>
      <xdr:col>18</xdr:col>
      <xdr:colOff>492125</xdr:colOff>
      <xdr:row>38</xdr:row>
      <xdr:rowOff>155778</xdr:rowOff>
    </xdr:to>
    <xdr:sp macro="" textlink="">
      <xdr:nvSpPr>
        <xdr:cNvPr id="505" name="フローチャート : 判断 504"/>
        <xdr:cNvSpPr/>
      </xdr:nvSpPr>
      <xdr:spPr>
        <a:xfrm>
          <a:off x="12763500" y="656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855</xdr:rowOff>
    </xdr:from>
    <xdr:ext cx="534377" cy="259045"/>
    <xdr:sp macro="" textlink="">
      <xdr:nvSpPr>
        <xdr:cNvPr id="506" name="テキスト ボックス 505"/>
        <xdr:cNvSpPr txBox="1"/>
      </xdr:nvSpPr>
      <xdr:spPr>
        <a:xfrm>
          <a:off x="12547111" y="634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76722</xdr:rowOff>
    </xdr:from>
    <xdr:to>
      <xdr:col>23</xdr:col>
      <xdr:colOff>568325</xdr:colOff>
      <xdr:row>39</xdr:row>
      <xdr:rowOff>6872</xdr:rowOff>
    </xdr:to>
    <xdr:sp macro="" textlink="">
      <xdr:nvSpPr>
        <xdr:cNvPr id="512" name="円/楕円 511"/>
        <xdr:cNvSpPr/>
      </xdr:nvSpPr>
      <xdr:spPr>
        <a:xfrm>
          <a:off x="16268700" y="659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54248</xdr:rowOff>
    </xdr:from>
    <xdr:ext cx="469744" cy="259045"/>
    <xdr:sp macro="" textlink="">
      <xdr:nvSpPr>
        <xdr:cNvPr id="513" name="災害復旧事業費該当値テキスト"/>
        <xdr:cNvSpPr txBox="1"/>
      </xdr:nvSpPr>
      <xdr:spPr>
        <a:xfrm>
          <a:off x="16370300" y="656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84827</xdr:rowOff>
    </xdr:from>
    <xdr:to>
      <xdr:col>22</xdr:col>
      <xdr:colOff>415925</xdr:colOff>
      <xdr:row>39</xdr:row>
      <xdr:rowOff>14977</xdr:rowOff>
    </xdr:to>
    <xdr:sp macro="" textlink="">
      <xdr:nvSpPr>
        <xdr:cNvPr id="514" name="円/楕円 513"/>
        <xdr:cNvSpPr/>
      </xdr:nvSpPr>
      <xdr:spPr>
        <a:xfrm>
          <a:off x="15430500" y="659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6104</xdr:rowOff>
    </xdr:from>
    <xdr:ext cx="469744" cy="259045"/>
    <xdr:sp macro="" textlink="">
      <xdr:nvSpPr>
        <xdr:cNvPr id="515" name="テキスト ボックス 514"/>
        <xdr:cNvSpPr txBox="1"/>
      </xdr:nvSpPr>
      <xdr:spPr>
        <a:xfrm>
          <a:off x="15246427" y="669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83567</xdr:rowOff>
    </xdr:from>
    <xdr:to>
      <xdr:col>21</xdr:col>
      <xdr:colOff>212725</xdr:colOff>
      <xdr:row>39</xdr:row>
      <xdr:rowOff>13717</xdr:rowOff>
    </xdr:to>
    <xdr:sp macro="" textlink="">
      <xdr:nvSpPr>
        <xdr:cNvPr id="516" name="円/楕円 515"/>
        <xdr:cNvSpPr/>
      </xdr:nvSpPr>
      <xdr:spPr>
        <a:xfrm>
          <a:off x="14541500" y="659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4844</xdr:rowOff>
    </xdr:from>
    <xdr:ext cx="469744" cy="259045"/>
    <xdr:sp macro="" textlink="">
      <xdr:nvSpPr>
        <xdr:cNvPr id="517" name="テキスト ボックス 516"/>
        <xdr:cNvSpPr txBox="1"/>
      </xdr:nvSpPr>
      <xdr:spPr>
        <a:xfrm>
          <a:off x="14357427" y="66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58535</xdr:rowOff>
    </xdr:from>
    <xdr:to>
      <xdr:col>20</xdr:col>
      <xdr:colOff>9525</xdr:colOff>
      <xdr:row>38</xdr:row>
      <xdr:rowOff>160135</xdr:rowOff>
    </xdr:to>
    <xdr:sp macro="" textlink="">
      <xdr:nvSpPr>
        <xdr:cNvPr id="518" name="円/楕円 517"/>
        <xdr:cNvSpPr/>
      </xdr:nvSpPr>
      <xdr:spPr>
        <a:xfrm>
          <a:off x="13652500" y="65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5212</xdr:rowOff>
    </xdr:from>
    <xdr:ext cx="534377" cy="259045"/>
    <xdr:sp macro="" textlink="">
      <xdr:nvSpPr>
        <xdr:cNvPr id="519" name="テキスト ボックス 518"/>
        <xdr:cNvSpPr txBox="1"/>
      </xdr:nvSpPr>
      <xdr:spPr>
        <a:xfrm>
          <a:off x="13436111" y="634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67974</xdr:rowOff>
    </xdr:from>
    <xdr:to>
      <xdr:col>18</xdr:col>
      <xdr:colOff>492125</xdr:colOff>
      <xdr:row>38</xdr:row>
      <xdr:rowOff>169574</xdr:rowOff>
    </xdr:to>
    <xdr:sp macro="" textlink="">
      <xdr:nvSpPr>
        <xdr:cNvPr id="520" name="円/楕円 519"/>
        <xdr:cNvSpPr/>
      </xdr:nvSpPr>
      <xdr:spPr>
        <a:xfrm>
          <a:off x="12763500" y="65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160701</xdr:rowOff>
    </xdr:from>
    <xdr:ext cx="469744" cy="259045"/>
    <xdr:sp macro="" textlink="">
      <xdr:nvSpPr>
        <xdr:cNvPr id="521" name="テキスト ボックス 520"/>
        <xdr:cNvSpPr txBox="1"/>
      </xdr:nvSpPr>
      <xdr:spPr>
        <a:xfrm>
          <a:off x="12579427" y="66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2" name="直線コネクタ 53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3" name="テキスト ボックス 53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4" name="直線コネクタ 53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5" name="テキスト ボックス 534"/>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6" name="直線コネクタ 53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7" name="テキスト ボックス 53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8" name="直線コネクタ 53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130827</xdr:rowOff>
    </xdr:from>
    <xdr:ext cx="248786" cy="259045"/>
    <xdr:sp macro="" textlink="">
      <xdr:nvSpPr>
        <xdr:cNvPr id="539" name="テキスト ボックス 538"/>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0" name="直線コネクタ 53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49</xdr:row>
      <xdr:rowOff>92727</xdr:rowOff>
    </xdr:from>
    <xdr:ext cx="248786" cy="259045"/>
    <xdr:sp macro="" textlink="">
      <xdr:nvSpPr>
        <xdr:cNvPr id="541" name="テキスト ボックス 540"/>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3" name="テキスト ボックス 542"/>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5" name="直線コネクタ 544"/>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6"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7" name="直線コネクタ 54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8"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9" name="直線コネクタ 548"/>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0" name="直線コネクタ 549"/>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1"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2" name="フローチャート : 判断 551"/>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3" name="直線コネクタ 552"/>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4" name="フローチャート : 判断 553"/>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5" name="テキスト ボックス 55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6" name="直線コネクタ 555"/>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51</xdr:row>
      <xdr:rowOff>31750</xdr:rowOff>
    </xdr:from>
    <xdr:to>
      <xdr:col>21</xdr:col>
      <xdr:colOff>212725</xdr:colOff>
      <xdr:row>51</xdr:row>
      <xdr:rowOff>133350</xdr:rowOff>
    </xdr:to>
    <xdr:sp macro="" textlink="">
      <xdr:nvSpPr>
        <xdr:cNvPr id="557" name="フローチャート : 判断 556"/>
        <xdr:cNvSpPr/>
      </xdr:nvSpPr>
      <xdr:spPr>
        <a:xfrm>
          <a:off x="14541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49</xdr:row>
      <xdr:rowOff>149877</xdr:rowOff>
    </xdr:from>
    <xdr:ext cx="249299" cy="259045"/>
    <xdr:sp macro="" textlink="">
      <xdr:nvSpPr>
        <xdr:cNvPr id="558" name="テキスト ボックス 557"/>
        <xdr:cNvSpPr txBox="1"/>
      </xdr:nvSpPr>
      <xdr:spPr>
        <a:xfrm>
          <a:off x="14467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9" name="直線コネクタ 558"/>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51</xdr:row>
      <xdr:rowOff>31750</xdr:rowOff>
    </xdr:from>
    <xdr:to>
      <xdr:col>20</xdr:col>
      <xdr:colOff>9525</xdr:colOff>
      <xdr:row>51</xdr:row>
      <xdr:rowOff>133350</xdr:rowOff>
    </xdr:to>
    <xdr:sp macro="" textlink="">
      <xdr:nvSpPr>
        <xdr:cNvPr id="560" name="フローチャート : 判断 559"/>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49</xdr:row>
      <xdr:rowOff>149877</xdr:rowOff>
    </xdr:from>
    <xdr:ext cx="249299" cy="259045"/>
    <xdr:sp macro="" textlink="">
      <xdr:nvSpPr>
        <xdr:cNvPr id="561" name="テキスト ボックス 560"/>
        <xdr:cNvSpPr txBox="1"/>
      </xdr:nvSpPr>
      <xdr:spPr>
        <a:xfrm>
          <a:off x="13578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31750</xdr:rowOff>
    </xdr:from>
    <xdr:to>
      <xdr:col>18</xdr:col>
      <xdr:colOff>492125</xdr:colOff>
      <xdr:row>51</xdr:row>
      <xdr:rowOff>133350</xdr:rowOff>
    </xdr:to>
    <xdr:sp macro="" textlink="">
      <xdr:nvSpPr>
        <xdr:cNvPr id="562" name="フローチャート : 判断 561"/>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149877</xdr:rowOff>
    </xdr:from>
    <xdr:ext cx="249299" cy="259045"/>
    <xdr:sp macro="" textlink="">
      <xdr:nvSpPr>
        <xdr:cNvPr id="563" name="テキスト ボックス 562"/>
        <xdr:cNvSpPr txBox="1"/>
      </xdr:nvSpPr>
      <xdr:spPr>
        <a:xfrm>
          <a:off x="12689649"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9" name="円/楕円 568"/>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0"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1" name="円/楕円 570"/>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2" name="テキスト ボックス 571"/>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3" name="円/楕円 572"/>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4" name="テキスト ボックス 573"/>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5" name="円/楕円 574"/>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76" name="テキスト ボックス 57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7" name="円/楕円 576"/>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8" name="テキスト ボックス 577"/>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602" name="直線コネクタ 601"/>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603"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604" name="直線コネクタ 603"/>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605"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606" name="直線コネクタ 605"/>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149630</xdr:rowOff>
    </xdr:from>
    <xdr:to>
      <xdr:col>23</xdr:col>
      <xdr:colOff>517525</xdr:colOff>
      <xdr:row>76</xdr:row>
      <xdr:rowOff>151792</xdr:rowOff>
    </xdr:to>
    <xdr:cxnSp macro="">
      <xdr:nvCxnSpPr>
        <xdr:cNvPr id="607" name="直線コネクタ 606"/>
        <xdr:cNvCxnSpPr/>
      </xdr:nvCxnSpPr>
      <xdr:spPr>
        <a:xfrm flipV="1">
          <a:off x="15481300" y="13179830"/>
          <a:ext cx="8382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8"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9" name="フローチャート : 判断 608"/>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146062</xdr:rowOff>
    </xdr:from>
    <xdr:to>
      <xdr:col>22</xdr:col>
      <xdr:colOff>365125</xdr:colOff>
      <xdr:row>76</xdr:row>
      <xdr:rowOff>151792</xdr:rowOff>
    </xdr:to>
    <xdr:cxnSp macro="">
      <xdr:nvCxnSpPr>
        <xdr:cNvPr id="610" name="直線コネクタ 609"/>
        <xdr:cNvCxnSpPr/>
      </xdr:nvCxnSpPr>
      <xdr:spPr>
        <a:xfrm>
          <a:off x="14592300" y="13176262"/>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11" name="フローチャート : 判断 610"/>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12" name="テキスト ボックス 611"/>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132355</xdr:rowOff>
    </xdr:from>
    <xdr:to>
      <xdr:col>21</xdr:col>
      <xdr:colOff>161925</xdr:colOff>
      <xdr:row>76</xdr:row>
      <xdr:rowOff>146062</xdr:rowOff>
    </xdr:to>
    <xdr:cxnSp macro="">
      <xdr:nvCxnSpPr>
        <xdr:cNvPr id="613" name="直線コネクタ 612"/>
        <xdr:cNvCxnSpPr/>
      </xdr:nvCxnSpPr>
      <xdr:spPr>
        <a:xfrm>
          <a:off x="13703300" y="13162555"/>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14" name="フローチャート : 判断 613"/>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15" name="テキスト ボックス 614"/>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113418</xdr:rowOff>
    </xdr:from>
    <xdr:to>
      <xdr:col>19</xdr:col>
      <xdr:colOff>644525</xdr:colOff>
      <xdr:row>76</xdr:row>
      <xdr:rowOff>132355</xdr:rowOff>
    </xdr:to>
    <xdr:cxnSp macro="">
      <xdr:nvCxnSpPr>
        <xdr:cNvPr id="616" name="直線コネクタ 615"/>
        <xdr:cNvCxnSpPr/>
      </xdr:nvCxnSpPr>
      <xdr:spPr>
        <a:xfrm>
          <a:off x="12814300" y="13143618"/>
          <a:ext cx="889000" cy="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17" name="フローチャート : 判断 616"/>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18" name="テキスト ボックス 617"/>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19" name="フローチャート : 判断 618"/>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168863</xdr:rowOff>
    </xdr:from>
    <xdr:ext cx="534377" cy="259045"/>
    <xdr:sp macro="" textlink="">
      <xdr:nvSpPr>
        <xdr:cNvPr id="620" name="テキスト ボックス 619"/>
        <xdr:cNvSpPr txBox="1"/>
      </xdr:nvSpPr>
      <xdr:spPr>
        <a:xfrm>
          <a:off x="12547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98830</xdr:rowOff>
    </xdr:from>
    <xdr:to>
      <xdr:col>23</xdr:col>
      <xdr:colOff>568325</xdr:colOff>
      <xdr:row>77</xdr:row>
      <xdr:rowOff>28980</xdr:rowOff>
    </xdr:to>
    <xdr:sp macro="" textlink="">
      <xdr:nvSpPr>
        <xdr:cNvPr id="626" name="円/楕円 625"/>
        <xdr:cNvSpPr/>
      </xdr:nvSpPr>
      <xdr:spPr>
        <a:xfrm>
          <a:off x="16268700" y="131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77257</xdr:rowOff>
    </xdr:from>
    <xdr:ext cx="534377" cy="259045"/>
    <xdr:sp macro="" textlink="">
      <xdr:nvSpPr>
        <xdr:cNvPr id="627" name="公債費該当値テキスト"/>
        <xdr:cNvSpPr txBox="1"/>
      </xdr:nvSpPr>
      <xdr:spPr>
        <a:xfrm>
          <a:off x="16370300" y="131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53,697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100992</xdr:rowOff>
    </xdr:from>
    <xdr:to>
      <xdr:col>22</xdr:col>
      <xdr:colOff>415925</xdr:colOff>
      <xdr:row>77</xdr:row>
      <xdr:rowOff>31142</xdr:rowOff>
    </xdr:to>
    <xdr:sp macro="" textlink="">
      <xdr:nvSpPr>
        <xdr:cNvPr id="628" name="円/楕円 627"/>
        <xdr:cNvSpPr/>
      </xdr:nvSpPr>
      <xdr:spPr>
        <a:xfrm>
          <a:off x="15430500" y="1313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22269</xdr:rowOff>
    </xdr:from>
    <xdr:ext cx="534377" cy="259045"/>
    <xdr:sp macro="" textlink="">
      <xdr:nvSpPr>
        <xdr:cNvPr id="629" name="テキスト ボックス 628"/>
        <xdr:cNvSpPr txBox="1"/>
      </xdr:nvSpPr>
      <xdr:spPr>
        <a:xfrm>
          <a:off x="15214111" y="1322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95262</xdr:rowOff>
    </xdr:from>
    <xdr:to>
      <xdr:col>21</xdr:col>
      <xdr:colOff>212725</xdr:colOff>
      <xdr:row>77</xdr:row>
      <xdr:rowOff>25412</xdr:rowOff>
    </xdr:to>
    <xdr:sp macro="" textlink="">
      <xdr:nvSpPr>
        <xdr:cNvPr id="630" name="円/楕円 629"/>
        <xdr:cNvSpPr/>
      </xdr:nvSpPr>
      <xdr:spPr>
        <a:xfrm>
          <a:off x="14541500" y="1312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16539</xdr:rowOff>
    </xdr:from>
    <xdr:ext cx="534377" cy="259045"/>
    <xdr:sp macro="" textlink="">
      <xdr:nvSpPr>
        <xdr:cNvPr id="631" name="テキスト ボックス 630"/>
        <xdr:cNvSpPr txBox="1"/>
      </xdr:nvSpPr>
      <xdr:spPr>
        <a:xfrm>
          <a:off x="14325111" y="1321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81555</xdr:rowOff>
    </xdr:from>
    <xdr:to>
      <xdr:col>20</xdr:col>
      <xdr:colOff>9525</xdr:colOff>
      <xdr:row>77</xdr:row>
      <xdr:rowOff>11705</xdr:rowOff>
    </xdr:to>
    <xdr:sp macro="" textlink="">
      <xdr:nvSpPr>
        <xdr:cNvPr id="632" name="円/楕円 631"/>
        <xdr:cNvSpPr/>
      </xdr:nvSpPr>
      <xdr:spPr>
        <a:xfrm>
          <a:off x="13652500" y="1311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2832</xdr:rowOff>
    </xdr:from>
    <xdr:ext cx="534377" cy="259045"/>
    <xdr:sp macro="" textlink="">
      <xdr:nvSpPr>
        <xdr:cNvPr id="633" name="テキスト ボックス 632"/>
        <xdr:cNvSpPr txBox="1"/>
      </xdr:nvSpPr>
      <xdr:spPr>
        <a:xfrm>
          <a:off x="13436111" y="1320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62618</xdr:rowOff>
    </xdr:from>
    <xdr:to>
      <xdr:col>18</xdr:col>
      <xdr:colOff>492125</xdr:colOff>
      <xdr:row>76</xdr:row>
      <xdr:rowOff>164218</xdr:rowOff>
    </xdr:to>
    <xdr:sp macro="" textlink="">
      <xdr:nvSpPr>
        <xdr:cNvPr id="634" name="円/楕円 633"/>
        <xdr:cNvSpPr/>
      </xdr:nvSpPr>
      <xdr:spPr>
        <a:xfrm>
          <a:off x="12763500" y="130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9296</xdr:rowOff>
    </xdr:from>
    <xdr:ext cx="534377" cy="259045"/>
    <xdr:sp macro="" textlink="">
      <xdr:nvSpPr>
        <xdr:cNvPr id="635" name="テキスト ボックス 634"/>
        <xdr:cNvSpPr txBox="1"/>
      </xdr:nvSpPr>
      <xdr:spPr>
        <a:xfrm>
          <a:off x="12547111" y="128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6" name="直線コネクタ 64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7" name="テキスト ボックス 64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8" name="直線コネクタ 64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9" name="テキスト ボックス 64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0" name="直線コネクタ 64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51" name="テキスト ボックス 65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2" name="直線コネクタ 65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53" name="テキスト ボックス 65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54" name="直線コネクタ 65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55" name="テキスト ボックス 65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6" name="直線コネクタ 65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7" name="テキスト ボックス 656"/>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9" name="テキスト ボックス 65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61" name="直線コネクタ 660"/>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62"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63" name="直線コネクタ 662"/>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64"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65" name="直線コネクタ 664"/>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98085</xdr:rowOff>
    </xdr:from>
    <xdr:to>
      <xdr:col>23</xdr:col>
      <xdr:colOff>517525</xdr:colOff>
      <xdr:row>99</xdr:row>
      <xdr:rowOff>98582</xdr:rowOff>
    </xdr:to>
    <xdr:cxnSp macro="">
      <xdr:nvCxnSpPr>
        <xdr:cNvPr id="666" name="直線コネクタ 665"/>
        <xdr:cNvCxnSpPr/>
      </xdr:nvCxnSpPr>
      <xdr:spPr>
        <a:xfrm flipV="1">
          <a:off x="15481300" y="17071635"/>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67"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8" name="フローチャート : 判断 667"/>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98498</xdr:rowOff>
    </xdr:from>
    <xdr:to>
      <xdr:col>22</xdr:col>
      <xdr:colOff>365125</xdr:colOff>
      <xdr:row>99</xdr:row>
      <xdr:rowOff>98582</xdr:rowOff>
    </xdr:to>
    <xdr:cxnSp macro="">
      <xdr:nvCxnSpPr>
        <xdr:cNvPr id="669" name="直線コネクタ 668"/>
        <xdr:cNvCxnSpPr/>
      </xdr:nvCxnSpPr>
      <xdr:spPr>
        <a:xfrm>
          <a:off x="14592300" y="17072048"/>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70" name="フローチャート : 判断 669"/>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71" name="テキスト ボックス 670"/>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98498</xdr:rowOff>
    </xdr:from>
    <xdr:to>
      <xdr:col>21</xdr:col>
      <xdr:colOff>161925</xdr:colOff>
      <xdr:row>99</xdr:row>
      <xdr:rowOff>98501</xdr:rowOff>
    </xdr:to>
    <xdr:cxnSp macro="">
      <xdr:nvCxnSpPr>
        <xdr:cNvPr id="672" name="直線コネクタ 671"/>
        <xdr:cNvCxnSpPr/>
      </xdr:nvCxnSpPr>
      <xdr:spPr>
        <a:xfrm flipV="1">
          <a:off x="13703300" y="17072048"/>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12481</xdr:rowOff>
    </xdr:from>
    <xdr:to>
      <xdr:col>21</xdr:col>
      <xdr:colOff>212725</xdr:colOff>
      <xdr:row>99</xdr:row>
      <xdr:rowOff>114081</xdr:rowOff>
    </xdr:to>
    <xdr:sp macro="" textlink="">
      <xdr:nvSpPr>
        <xdr:cNvPr id="673" name="フローチャート : 判断 672"/>
        <xdr:cNvSpPr/>
      </xdr:nvSpPr>
      <xdr:spPr>
        <a:xfrm>
          <a:off x="14541500" y="169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130608</xdr:rowOff>
    </xdr:from>
    <xdr:ext cx="534377" cy="259045"/>
    <xdr:sp macro="" textlink="">
      <xdr:nvSpPr>
        <xdr:cNvPr id="674" name="テキスト ボックス 673"/>
        <xdr:cNvSpPr txBox="1"/>
      </xdr:nvSpPr>
      <xdr:spPr>
        <a:xfrm>
          <a:off x="14325111" y="1676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98501</xdr:rowOff>
    </xdr:from>
    <xdr:to>
      <xdr:col>19</xdr:col>
      <xdr:colOff>644525</xdr:colOff>
      <xdr:row>99</xdr:row>
      <xdr:rowOff>98622</xdr:rowOff>
    </xdr:to>
    <xdr:cxnSp macro="">
      <xdr:nvCxnSpPr>
        <xdr:cNvPr id="675" name="直線コネクタ 674"/>
        <xdr:cNvCxnSpPr/>
      </xdr:nvCxnSpPr>
      <xdr:spPr>
        <a:xfrm flipV="1">
          <a:off x="12814300" y="17072051"/>
          <a:ext cx="889000" cy="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13925</xdr:rowOff>
    </xdr:from>
    <xdr:to>
      <xdr:col>20</xdr:col>
      <xdr:colOff>9525</xdr:colOff>
      <xdr:row>99</xdr:row>
      <xdr:rowOff>115525</xdr:rowOff>
    </xdr:to>
    <xdr:sp macro="" textlink="">
      <xdr:nvSpPr>
        <xdr:cNvPr id="676" name="フローチャート : 判断 675"/>
        <xdr:cNvSpPr/>
      </xdr:nvSpPr>
      <xdr:spPr>
        <a:xfrm>
          <a:off x="13652500" y="1698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132052</xdr:rowOff>
    </xdr:from>
    <xdr:ext cx="534377" cy="259045"/>
    <xdr:sp macro="" textlink="">
      <xdr:nvSpPr>
        <xdr:cNvPr id="677" name="テキスト ボックス 676"/>
        <xdr:cNvSpPr txBox="1"/>
      </xdr:nvSpPr>
      <xdr:spPr>
        <a:xfrm>
          <a:off x="13436111" y="167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53015</xdr:rowOff>
    </xdr:from>
    <xdr:to>
      <xdr:col>18</xdr:col>
      <xdr:colOff>492125</xdr:colOff>
      <xdr:row>98</xdr:row>
      <xdr:rowOff>154615</xdr:rowOff>
    </xdr:to>
    <xdr:sp macro="" textlink="">
      <xdr:nvSpPr>
        <xdr:cNvPr id="678" name="フローチャート : 判断 677"/>
        <xdr:cNvSpPr/>
      </xdr:nvSpPr>
      <xdr:spPr>
        <a:xfrm>
          <a:off x="12763500" y="1685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171142</xdr:rowOff>
    </xdr:from>
    <xdr:ext cx="599010" cy="259045"/>
    <xdr:sp macro="" textlink="">
      <xdr:nvSpPr>
        <xdr:cNvPr id="679" name="テキスト ボックス 678"/>
        <xdr:cNvSpPr txBox="1"/>
      </xdr:nvSpPr>
      <xdr:spPr>
        <a:xfrm>
          <a:off x="12514794" y="1663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47285</xdr:rowOff>
    </xdr:from>
    <xdr:to>
      <xdr:col>23</xdr:col>
      <xdr:colOff>568325</xdr:colOff>
      <xdr:row>99</xdr:row>
      <xdr:rowOff>148885</xdr:rowOff>
    </xdr:to>
    <xdr:sp macro="" textlink="">
      <xdr:nvSpPr>
        <xdr:cNvPr id="685" name="円/楕円 684"/>
        <xdr:cNvSpPr/>
      </xdr:nvSpPr>
      <xdr:spPr>
        <a:xfrm>
          <a:off x="16268700" y="170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160225</xdr:rowOff>
    </xdr:from>
    <xdr:ext cx="378565" cy="259045"/>
    <xdr:sp macro="" textlink="">
      <xdr:nvSpPr>
        <xdr:cNvPr id="686" name="積立金該当値テキスト"/>
        <xdr:cNvSpPr txBox="1"/>
      </xdr:nvSpPr>
      <xdr:spPr>
        <a:xfrm>
          <a:off x="16370300" y="1696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47782</xdr:rowOff>
    </xdr:from>
    <xdr:to>
      <xdr:col>22</xdr:col>
      <xdr:colOff>415925</xdr:colOff>
      <xdr:row>99</xdr:row>
      <xdr:rowOff>149382</xdr:rowOff>
    </xdr:to>
    <xdr:sp macro="" textlink="">
      <xdr:nvSpPr>
        <xdr:cNvPr id="687" name="円/楕円 686"/>
        <xdr:cNvSpPr/>
      </xdr:nvSpPr>
      <xdr:spPr>
        <a:xfrm>
          <a:off x="15430500" y="1702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140509</xdr:rowOff>
    </xdr:from>
    <xdr:ext cx="378565" cy="259045"/>
    <xdr:sp macro="" textlink="">
      <xdr:nvSpPr>
        <xdr:cNvPr id="688" name="テキスト ボックス 687"/>
        <xdr:cNvSpPr txBox="1"/>
      </xdr:nvSpPr>
      <xdr:spPr>
        <a:xfrm>
          <a:off x="15292017" y="17114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47698</xdr:rowOff>
    </xdr:from>
    <xdr:to>
      <xdr:col>21</xdr:col>
      <xdr:colOff>212725</xdr:colOff>
      <xdr:row>99</xdr:row>
      <xdr:rowOff>149298</xdr:rowOff>
    </xdr:to>
    <xdr:sp macro="" textlink="">
      <xdr:nvSpPr>
        <xdr:cNvPr id="689" name="円/楕円 688"/>
        <xdr:cNvSpPr/>
      </xdr:nvSpPr>
      <xdr:spPr>
        <a:xfrm>
          <a:off x="14541500" y="170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140425</xdr:rowOff>
    </xdr:from>
    <xdr:ext cx="378565" cy="259045"/>
    <xdr:sp macro="" textlink="">
      <xdr:nvSpPr>
        <xdr:cNvPr id="690" name="テキスト ボックス 689"/>
        <xdr:cNvSpPr txBox="1"/>
      </xdr:nvSpPr>
      <xdr:spPr>
        <a:xfrm>
          <a:off x="14403017" y="17113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47701</xdr:rowOff>
    </xdr:from>
    <xdr:to>
      <xdr:col>20</xdr:col>
      <xdr:colOff>9525</xdr:colOff>
      <xdr:row>99</xdr:row>
      <xdr:rowOff>149301</xdr:rowOff>
    </xdr:to>
    <xdr:sp macro="" textlink="">
      <xdr:nvSpPr>
        <xdr:cNvPr id="691" name="円/楕円 690"/>
        <xdr:cNvSpPr/>
      </xdr:nvSpPr>
      <xdr:spPr>
        <a:xfrm>
          <a:off x="13652500" y="17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140428</xdr:rowOff>
    </xdr:from>
    <xdr:ext cx="378565" cy="259045"/>
    <xdr:sp macro="" textlink="">
      <xdr:nvSpPr>
        <xdr:cNvPr id="692" name="テキスト ボックス 691"/>
        <xdr:cNvSpPr txBox="1"/>
      </xdr:nvSpPr>
      <xdr:spPr>
        <a:xfrm>
          <a:off x="13514017" y="17113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47822</xdr:rowOff>
    </xdr:from>
    <xdr:to>
      <xdr:col>18</xdr:col>
      <xdr:colOff>492125</xdr:colOff>
      <xdr:row>99</xdr:row>
      <xdr:rowOff>149422</xdr:rowOff>
    </xdr:to>
    <xdr:sp macro="" textlink="">
      <xdr:nvSpPr>
        <xdr:cNvPr id="693" name="円/楕円 692"/>
        <xdr:cNvSpPr/>
      </xdr:nvSpPr>
      <xdr:spPr>
        <a:xfrm>
          <a:off x="12763500" y="1702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140549</xdr:rowOff>
    </xdr:from>
    <xdr:ext cx="378565" cy="259045"/>
    <xdr:sp macro="" textlink="">
      <xdr:nvSpPr>
        <xdr:cNvPr id="694" name="テキスト ボックス 693"/>
        <xdr:cNvSpPr txBox="1"/>
      </xdr:nvSpPr>
      <xdr:spPr>
        <a:xfrm>
          <a:off x="12625017" y="1711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8" name="テキスト ボックス 70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0" name="テキスト ボックス 70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2" name="テキスト ボックス 71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8" name="直線コネクタ 717"/>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21"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22" name="直線コネクタ 721"/>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148425</xdr:rowOff>
    </xdr:from>
    <xdr:to>
      <xdr:col>32</xdr:col>
      <xdr:colOff>187325</xdr:colOff>
      <xdr:row>38</xdr:row>
      <xdr:rowOff>151282</xdr:rowOff>
    </xdr:to>
    <xdr:cxnSp macro="">
      <xdr:nvCxnSpPr>
        <xdr:cNvPr id="723" name="直線コネクタ 722"/>
        <xdr:cNvCxnSpPr/>
      </xdr:nvCxnSpPr>
      <xdr:spPr>
        <a:xfrm flipV="1">
          <a:off x="21323300" y="6663525"/>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24"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25" name="フローチャート : 判断 724"/>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151282</xdr:rowOff>
    </xdr:from>
    <xdr:to>
      <xdr:col>31</xdr:col>
      <xdr:colOff>34925</xdr:colOff>
      <xdr:row>38</xdr:row>
      <xdr:rowOff>165874</xdr:rowOff>
    </xdr:to>
    <xdr:cxnSp macro="">
      <xdr:nvCxnSpPr>
        <xdr:cNvPr id="726" name="直線コネクタ 725"/>
        <xdr:cNvCxnSpPr/>
      </xdr:nvCxnSpPr>
      <xdr:spPr>
        <a:xfrm flipV="1">
          <a:off x="20434300" y="6666382"/>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7" name="フローチャート : 判断 726"/>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8" name="テキスト ボックス 727"/>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165874</xdr:rowOff>
    </xdr:from>
    <xdr:to>
      <xdr:col>29</xdr:col>
      <xdr:colOff>517525</xdr:colOff>
      <xdr:row>39</xdr:row>
      <xdr:rowOff>42583</xdr:rowOff>
    </xdr:to>
    <xdr:cxnSp macro="">
      <xdr:nvCxnSpPr>
        <xdr:cNvPr id="729" name="直線コネクタ 728"/>
        <xdr:cNvCxnSpPr/>
      </xdr:nvCxnSpPr>
      <xdr:spPr>
        <a:xfrm flipV="1">
          <a:off x="19545300" y="6680974"/>
          <a:ext cx="889000" cy="4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127076</xdr:rowOff>
    </xdr:from>
    <xdr:to>
      <xdr:col>29</xdr:col>
      <xdr:colOff>568325</xdr:colOff>
      <xdr:row>39</xdr:row>
      <xdr:rowOff>57226</xdr:rowOff>
    </xdr:to>
    <xdr:sp macro="" textlink="">
      <xdr:nvSpPr>
        <xdr:cNvPr id="730" name="フローチャート : 判断 729"/>
        <xdr:cNvSpPr/>
      </xdr:nvSpPr>
      <xdr:spPr>
        <a:xfrm>
          <a:off x="20383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48353</xdr:rowOff>
    </xdr:from>
    <xdr:ext cx="378565" cy="259045"/>
    <xdr:sp macro="" textlink="">
      <xdr:nvSpPr>
        <xdr:cNvPr id="731" name="テキスト ボックス 730"/>
        <xdr:cNvSpPr txBox="1"/>
      </xdr:nvSpPr>
      <xdr:spPr>
        <a:xfrm>
          <a:off x="20245017" y="6734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42583</xdr:rowOff>
    </xdr:from>
    <xdr:to>
      <xdr:col>28</xdr:col>
      <xdr:colOff>314325</xdr:colOff>
      <xdr:row>39</xdr:row>
      <xdr:rowOff>42735</xdr:rowOff>
    </xdr:to>
    <xdr:cxnSp macro="">
      <xdr:nvCxnSpPr>
        <xdr:cNvPr id="732" name="直線コネクタ 731"/>
        <xdr:cNvCxnSpPr/>
      </xdr:nvCxnSpPr>
      <xdr:spPr>
        <a:xfrm flipV="1">
          <a:off x="18656300" y="67291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128791</xdr:rowOff>
    </xdr:from>
    <xdr:to>
      <xdr:col>28</xdr:col>
      <xdr:colOff>365125</xdr:colOff>
      <xdr:row>39</xdr:row>
      <xdr:rowOff>58941</xdr:rowOff>
    </xdr:to>
    <xdr:sp macro="" textlink="">
      <xdr:nvSpPr>
        <xdr:cNvPr id="733" name="フローチャート : 判断 732"/>
        <xdr:cNvSpPr/>
      </xdr:nvSpPr>
      <xdr:spPr>
        <a:xfrm>
          <a:off x="19494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75468</xdr:rowOff>
    </xdr:from>
    <xdr:ext cx="378565" cy="259045"/>
    <xdr:sp macro="" textlink="">
      <xdr:nvSpPr>
        <xdr:cNvPr id="734" name="テキスト ボックス 733"/>
        <xdr:cNvSpPr txBox="1"/>
      </xdr:nvSpPr>
      <xdr:spPr>
        <a:xfrm>
          <a:off x="19356017" y="641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114732</xdr:rowOff>
    </xdr:from>
    <xdr:to>
      <xdr:col>27</xdr:col>
      <xdr:colOff>161925</xdr:colOff>
      <xdr:row>39</xdr:row>
      <xdr:rowOff>44882</xdr:rowOff>
    </xdr:to>
    <xdr:sp macro="" textlink="">
      <xdr:nvSpPr>
        <xdr:cNvPr id="735" name="フローチャート : 判断 734"/>
        <xdr:cNvSpPr/>
      </xdr:nvSpPr>
      <xdr:spPr>
        <a:xfrm>
          <a:off x="18605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61409</xdr:rowOff>
    </xdr:from>
    <xdr:ext cx="469744" cy="259045"/>
    <xdr:sp macro="" textlink="">
      <xdr:nvSpPr>
        <xdr:cNvPr id="736" name="テキスト ボックス 735"/>
        <xdr:cNvSpPr txBox="1"/>
      </xdr:nvSpPr>
      <xdr:spPr>
        <a:xfrm>
          <a:off x="18421427" y="64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97625</xdr:rowOff>
    </xdr:from>
    <xdr:to>
      <xdr:col>32</xdr:col>
      <xdr:colOff>238125</xdr:colOff>
      <xdr:row>39</xdr:row>
      <xdr:rowOff>27775</xdr:rowOff>
    </xdr:to>
    <xdr:sp macro="" textlink="">
      <xdr:nvSpPr>
        <xdr:cNvPr id="742" name="円/楕円 741"/>
        <xdr:cNvSpPr/>
      </xdr:nvSpPr>
      <xdr:spPr>
        <a:xfrm>
          <a:off x="22110700" y="66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37914</xdr:rowOff>
    </xdr:from>
    <xdr:ext cx="469744" cy="259045"/>
    <xdr:sp macro="" textlink="">
      <xdr:nvSpPr>
        <xdr:cNvPr id="743" name="投資及び出資金該当値テキスト"/>
        <xdr:cNvSpPr txBox="1"/>
      </xdr:nvSpPr>
      <xdr:spPr>
        <a:xfrm>
          <a:off x="22212300" y="655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100482</xdr:rowOff>
    </xdr:from>
    <xdr:to>
      <xdr:col>31</xdr:col>
      <xdr:colOff>85725</xdr:colOff>
      <xdr:row>39</xdr:row>
      <xdr:rowOff>30632</xdr:rowOff>
    </xdr:to>
    <xdr:sp macro="" textlink="">
      <xdr:nvSpPr>
        <xdr:cNvPr id="744" name="円/楕円 743"/>
        <xdr:cNvSpPr/>
      </xdr:nvSpPr>
      <xdr:spPr>
        <a:xfrm>
          <a:off x="21272500" y="66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21759</xdr:rowOff>
    </xdr:from>
    <xdr:ext cx="469744" cy="259045"/>
    <xdr:sp macro="" textlink="">
      <xdr:nvSpPr>
        <xdr:cNvPr id="745" name="テキスト ボックス 744"/>
        <xdr:cNvSpPr txBox="1"/>
      </xdr:nvSpPr>
      <xdr:spPr>
        <a:xfrm>
          <a:off x="21088427" y="67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115074</xdr:rowOff>
    </xdr:from>
    <xdr:to>
      <xdr:col>29</xdr:col>
      <xdr:colOff>568325</xdr:colOff>
      <xdr:row>39</xdr:row>
      <xdr:rowOff>45224</xdr:rowOff>
    </xdr:to>
    <xdr:sp macro="" textlink="">
      <xdr:nvSpPr>
        <xdr:cNvPr id="746" name="円/楕円 745"/>
        <xdr:cNvSpPr/>
      </xdr:nvSpPr>
      <xdr:spPr>
        <a:xfrm>
          <a:off x="20383500" y="66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61752</xdr:rowOff>
    </xdr:from>
    <xdr:ext cx="469744" cy="259045"/>
    <xdr:sp macro="" textlink="">
      <xdr:nvSpPr>
        <xdr:cNvPr id="747" name="テキスト ボックス 746"/>
        <xdr:cNvSpPr txBox="1"/>
      </xdr:nvSpPr>
      <xdr:spPr>
        <a:xfrm>
          <a:off x="20199427" y="640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163233</xdr:rowOff>
    </xdr:from>
    <xdr:to>
      <xdr:col>28</xdr:col>
      <xdr:colOff>365125</xdr:colOff>
      <xdr:row>39</xdr:row>
      <xdr:rowOff>93383</xdr:rowOff>
    </xdr:to>
    <xdr:sp macro="" textlink="">
      <xdr:nvSpPr>
        <xdr:cNvPr id="748" name="円/楕円 747"/>
        <xdr:cNvSpPr/>
      </xdr:nvSpPr>
      <xdr:spPr>
        <a:xfrm>
          <a:off x="19494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84510</xdr:rowOff>
    </xdr:from>
    <xdr:ext cx="313932" cy="259045"/>
    <xdr:sp macro="" textlink="">
      <xdr:nvSpPr>
        <xdr:cNvPr id="749" name="テキスト ボックス 748"/>
        <xdr:cNvSpPr txBox="1"/>
      </xdr:nvSpPr>
      <xdr:spPr>
        <a:xfrm>
          <a:off x="19388333" y="6771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163385</xdr:rowOff>
    </xdr:from>
    <xdr:to>
      <xdr:col>27</xdr:col>
      <xdr:colOff>161925</xdr:colOff>
      <xdr:row>39</xdr:row>
      <xdr:rowOff>93535</xdr:rowOff>
    </xdr:to>
    <xdr:sp macro="" textlink="">
      <xdr:nvSpPr>
        <xdr:cNvPr id="750" name="円/楕円 749"/>
        <xdr:cNvSpPr/>
      </xdr:nvSpPr>
      <xdr:spPr>
        <a:xfrm>
          <a:off x="18605500" y="66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84662</xdr:rowOff>
    </xdr:from>
    <xdr:ext cx="313932" cy="259045"/>
    <xdr:sp macro="" textlink="">
      <xdr:nvSpPr>
        <xdr:cNvPr id="751" name="テキスト ボックス 750"/>
        <xdr:cNvSpPr txBox="1"/>
      </xdr:nvSpPr>
      <xdr:spPr>
        <a:xfrm>
          <a:off x="18499333" y="67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2" name="直線コネクタ 76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3" name="テキスト ボックス 76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4" name="直線コネクタ 76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5" name="テキスト ボックス 76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6" name="直線コネクタ 76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7" name="テキスト ボックス 76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8" name="直線コネクタ 76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9" name="テキスト ボックス 76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0" name="直線コネクタ 76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1" name="テキスト ボックス 77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2" name="直線コネクタ 77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3" name="テキスト ボックス 77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7" name="直線コネクタ 776"/>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9" name="直線コネクタ 77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80"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81" name="直線コネクタ 780"/>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2" name="直線コネクタ 78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83"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84" name="フローチャート : 判断 783"/>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5" name="直線コネクタ 78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86" name="フローチャート : 判断 785"/>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87" name="テキスト ボックス 786"/>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8" name="直線コネクタ 78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161889</xdr:rowOff>
    </xdr:from>
    <xdr:to>
      <xdr:col>29</xdr:col>
      <xdr:colOff>568325</xdr:colOff>
      <xdr:row>59</xdr:row>
      <xdr:rowOff>92039</xdr:rowOff>
    </xdr:to>
    <xdr:sp macro="" textlink="">
      <xdr:nvSpPr>
        <xdr:cNvPr id="789" name="フローチャート : 判断 788"/>
        <xdr:cNvSpPr/>
      </xdr:nvSpPr>
      <xdr:spPr>
        <a:xfrm>
          <a:off x="20383500" y="101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108566</xdr:rowOff>
    </xdr:from>
    <xdr:ext cx="469744" cy="259045"/>
    <xdr:sp macro="" textlink="">
      <xdr:nvSpPr>
        <xdr:cNvPr id="790" name="テキスト ボックス 789"/>
        <xdr:cNvSpPr txBox="1"/>
      </xdr:nvSpPr>
      <xdr:spPr>
        <a:xfrm>
          <a:off x="20199427" y="98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1" name="直線コネクタ 79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93309</xdr:rowOff>
    </xdr:from>
    <xdr:to>
      <xdr:col>28</xdr:col>
      <xdr:colOff>365125</xdr:colOff>
      <xdr:row>59</xdr:row>
      <xdr:rowOff>23459</xdr:rowOff>
    </xdr:to>
    <xdr:sp macro="" textlink="">
      <xdr:nvSpPr>
        <xdr:cNvPr id="792" name="フローチャート : 判断 791"/>
        <xdr:cNvSpPr/>
      </xdr:nvSpPr>
      <xdr:spPr>
        <a:xfrm>
          <a:off x="19494500" y="1003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39986</xdr:rowOff>
    </xdr:from>
    <xdr:ext cx="469744" cy="259045"/>
    <xdr:sp macro="" textlink="">
      <xdr:nvSpPr>
        <xdr:cNvPr id="793" name="テキスト ボックス 792"/>
        <xdr:cNvSpPr txBox="1"/>
      </xdr:nvSpPr>
      <xdr:spPr>
        <a:xfrm>
          <a:off x="19310427" y="981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132497</xdr:rowOff>
    </xdr:from>
    <xdr:to>
      <xdr:col>27</xdr:col>
      <xdr:colOff>161925</xdr:colOff>
      <xdr:row>59</xdr:row>
      <xdr:rowOff>62647</xdr:rowOff>
    </xdr:to>
    <xdr:sp macro="" textlink="">
      <xdr:nvSpPr>
        <xdr:cNvPr id="794" name="フローチャート : 判断 793"/>
        <xdr:cNvSpPr/>
      </xdr:nvSpPr>
      <xdr:spPr>
        <a:xfrm>
          <a:off x="18605500" y="1007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79174</xdr:rowOff>
    </xdr:from>
    <xdr:ext cx="469744" cy="259045"/>
    <xdr:sp macro="" textlink="">
      <xdr:nvSpPr>
        <xdr:cNvPr id="795" name="テキスト ボックス 794"/>
        <xdr:cNvSpPr txBox="1"/>
      </xdr:nvSpPr>
      <xdr:spPr>
        <a:xfrm>
          <a:off x="18421427" y="985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1" name="円/楕円 80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2"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3" name="円/楕円 80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4" name="テキスト ボックス 80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5" name="円/楕円 80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6" name="テキスト ボックス 805"/>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7" name="円/楕円 80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8" name="テキスト ボックス 807"/>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9" name="円/楕円 80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0" name="テキスト ボックス 80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3" name="テキスト ボックス 82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7" name="テキスト ボックス 82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35" name="直線コネクタ 834"/>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36"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7" name="直線コネクタ 836"/>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8"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9" name="直線コネクタ 838"/>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160477</xdr:rowOff>
    </xdr:from>
    <xdr:to>
      <xdr:col>32</xdr:col>
      <xdr:colOff>187325</xdr:colOff>
      <xdr:row>73</xdr:row>
      <xdr:rowOff>14262</xdr:rowOff>
    </xdr:to>
    <xdr:cxnSp macro="">
      <xdr:nvCxnSpPr>
        <xdr:cNvPr id="840" name="直線コネクタ 839"/>
        <xdr:cNvCxnSpPr/>
      </xdr:nvCxnSpPr>
      <xdr:spPr>
        <a:xfrm flipV="1">
          <a:off x="21323300" y="12504877"/>
          <a:ext cx="838200" cy="2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41"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42" name="フローチャート : 判断 841"/>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14262</xdr:rowOff>
    </xdr:from>
    <xdr:to>
      <xdr:col>31</xdr:col>
      <xdr:colOff>34925</xdr:colOff>
      <xdr:row>73</xdr:row>
      <xdr:rowOff>81509</xdr:rowOff>
    </xdr:to>
    <xdr:cxnSp macro="">
      <xdr:nvCxnSpPr>
        <xdr:cNvPr id="843" name="直線コネクタ 842"/>
        <xdr:cNvCxnSpPr/>
      </xdr:nvCxnSpPr>
      <xdr:spPr>
        <a:xfrm flipV="1">
          <a:off x="20434300" y="12530112"/>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44" name="フローチャート : 判断 843"/>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45" name="テキスト ボックス 844"/>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81509</xdr:rowOff>
    </xdr:from>
    <xdr:to>
      <xdr:col>29</xdr:col>
      <xdr:colOff>517525</xdr:colOff>
      <xdr:row>73</xdr:row>
      <xdr:rowOff>97104</xdr:rowOff>
    </xdr:to>
    <xdr:cxnSp macro="">
      <xdr:nvCxnSpPr>
        <xdr:cNvPr id="846" name="直線コネクタ 845"/>
        <xdr:cNvCxnSpPr/>
      </xdr:nvCxnSpPr>
      <xdr:spPr>
        <a:xfrm flipV="1">
          <a:off x="19545300" y="12597359"/>
          <a:ext cx="8890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164960</xdr:rowOff>
    </xdr:from>
    <xdr:to>
      <xdr:col>29</xdr:col>
      <xdr:colOff>568325</xdr:colOff>
      <xdr:row>77</xdr:row>
      <xdr:rowOff>95110</xdr:rowOff>
    </xdr:to>
    <xdr:sp macro="" textlink="">
      <xdr:nvSpPr>
        <xdr:cNvPr id="847" name="フローチャート : 判断 846"/>
        <xdr:cNvSpPr/>
      </xdr:nvSpPr>
      <xdr:spPr>
        <a:xfrm>
          <a:off x="20383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86237</xdr:rowOff>
    </xdr:from>
    <xdr:ext cx="534377" cy="259045"/>
    <xdr:sp macro="" textlink="">
      <xdr:nvSpPr>
        <xdr:cNvPr id="848" name="テキスト ボックス 847"/>
        <xdr:cNvSpPr txBox="1"/>
      </xdr:nvSpPr>
      <xdr:spPr>
        <a:xfrm>
          <a:off x="20167111" y="1328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97104</xdr:rowOff>
    </xdr:from>
    <xdr:to>
      <xdr:col>28</xdr:col>
      <xdr:colOff>314325</xdr:colOff>
      <xdr:row>73</xdr:row>
      <xdr:rowOff>133236</xdr:rowOff>
    </xdr:to>
    <xdr:cxnSp macro="">
      <xdr:nvCxnSpPr>
        <xdr:cNvPr id="849" name="直線コネクタ 848"/>
        <xdr:cNvCxnSpPr/>
      </xdr:nvCxnSpPr>
      <xdr:spPr>
        <a:xfrm flipV="1">
          <a:off x="18656300" y="12612954"/>
          <a:ext cx="889000" cy="3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28563</xdr:rowOff>
    </xdr:from>
    <xdr:to>
      <xdr:col>28</xdr:col>
      <xdr:colOff>365125</xdr:colOff>
      <xdr:row>77</xdr:row>
      <xdr:rowOff>130163</xdr:rowOff>
    </xdr:to>
    <xdr:sp macro="" textlink="">
      <xdr:nvSpPr>
        <xdr:cNvPr id="850" name="フローチャート : 判断 849"/>
        <xdr:cNvSpPr/>
      </xdr:nvSpPr>
      <xdr:spPr>
        <a:xfrm>
          <a:off x="19494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121290</xdr:rowOff>
    </xdr:from>
    <xdr:ext cx="534377" cy="259045"/>
    <xdr:sp macro="" textlink="">
      <xdr:nvSpPr>
        <xdr:cNvPr id="851" name="テキスト ボックス 850"/>
        <xdr:cNvSpPr txBox="1"/>
      </xdr:nvSpPr>
      <xdr:spPr>
        <a:xfrm>
          <a:off x="19278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23394</xdr:rowOff>
    </xdr:from>
    <xdr:to>
      <xdr:col>27</xdr:col>
      <xdr:colOff>161925</xdr:colOff>
      <xdr:row>77</xdr:row>
      <xdr:rowOff>124994</xdr:rowOff>
    </xdr:to>
    <xdr:sp macro="" textlink="">
      <xdr:nvSpPr>
        <xdr:cNvPr id="852" name="フローチャート : 判断 851"/>
        <xdr:cNvSpPr/>
      </xdr:nvSpPr>
      <xdr:spPr>
        <a:xfrm>
          <a:off x="18605500" y="132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116121</xdr:rowOff>
    </xdr:from>
    <xdr:ext cx="534377" cy="259045"/>
    <xdr:sp macro="" textlink="">
      <xdr:nvSpPr>
        <xdr:cNvPr id="853" name="テキスト ボックス 852"/>
        <xdr:cNvSpPr txBox="1"/>
      </xdr:nvSpPr>
      <xdr:spPr>
        <a:xfrm>
          <a:off x="18389111" y="1331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109677</xdr:rowOff>
    </xdr:from>
    <xdr:to>
      <xdr:col>32</xdr:col>
      <xdr:colOff>238125</xdr:colOff>
      <xdr:row>73</xdr:row>
      <xdr:rowOff>39827</xdr:rowOff>
    </xdr:to>
    <xdr:sp macro="" textlink="">
      <xdr:nvSpPr>
        <xdr:cNvPr id="859" name="円/楕円 858"/>
        <xdr:cNvSpPr/>
      </xdr:nvSpPr>
      <xdr:spPr>
        <a:xfrm>
          <a:off x="22110700" y="1245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132554</xdr:rowOff>
    </xdr:from>
    <xdr:ext cx="599010" cy="259045"/>
    <xdr:sp macro="" textlink="">
      <xdr:nvSpPr>
        <xdr:cNvPr id="860" name="繰出金該当値テキスト"/>
        <xdr:cNvSpPr txBox="1"/>
      </xdr:nvSpPr>
      <xdr:spPr>
        <a:xfrm>
          <a:off x="22212300" y="1230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115,364</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134912</xdr:rowOff>
    </xdr:from>
    <xdr:to>
      <xdr:col>31</xdr:col>
      <xdr:colOff>85725</xdr:colOff>
      <xdr:row>73</xdr:row>
      <xdr:rowOff>65062</xdr:rowOff>
    </xdr:to>
    <xdr:sp macro="" textlink="">
      <xdr:nvSpPr>
        <xdr:cNvPr id="861" name="円/楕円 860"/>
        <xdr:cNvSpPr/>
      </xdr:nvSpPr>
      <xdr:spPr>
        <a:xfrm>
          <a:off x="21272500" y="124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81589</xdr:rowOff>
    </xdr:from>
    <xdr:ext cx="599010" cy="259045"/>
    <xdr:sp macro="" textlink="">
      <xdr:nvSpPr>
        <xdr:cNvPr id="862" name="テキスト ボックス 861"/>
        <xdr:cNvSpPr txBox="1"/>
      </xdr:nvSpPr>
      <xdr:spPr>
        <a:xfrm>
          <a:off x="21023794" y="12254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113,377</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30709</xdr:rowOff>
    </xdr:from>
    <xdr:to>
      <xdr:col>29</xdr:col>
      <xdr:colOff>568325</xdr:colOff>
      <xdr:row>73</xdr:row>
      <xdr:rowOff>132309</xdr:rowOff>
    </xdr:to>
    <xdr:sp macro="" textlink="">
      <xdr:nvSpPr>
        <xdr:cNvPr id="863" name="円/楕円 862"/>
        <xdr:cNvSpPr/>
      </xdr:nvSpPr>
      <xdr:spPr>
        <a:xfrm>
          <a:off x="20383500" y="1254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148836</xdr:rowOff>
    </xdr:from>
    <xdr:ext cx="599010" cy="259045"/>
    <xdr:sp macro="" textlink="">
      <xdr:nvSpPr>
        <xdr:cNvPr id="864" name="テキスト ボックス 863"/>
        <xdr:cNvSpPr txBox="1"/>
      </xdr:nvSpPr>
      <xdr:spPr>
        <a:xfrm>
          <a:off x="20134794" y="1232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108,082</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46304</xdr:rowOff>
    </xdr:from>
    <xdr:to>
      <xdr:col>28</xdr:col>
      <xdr:colOff>365125</xdr:colOff>
      <xdr:row>73</xdr:row>
      <xdr:rowOff>147904</xdr:rowOff>
    </xdr:to>
    <xdr:sp macro="" textlink="">
      <xdr:nvSpPr>
        <xdr:cNvPr id="865" name="円/楕円 864"/>
        <xdr:cNvSpPr/>
      </xdr:nvSpPr>
      <xdr:spPr>
        <a:xfrm>
          <a:off x="19494500" y="1256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164431</xdr:rowOff>
    </xdr:from>
    <xdr:ext cx="599010" cy="259045"/>
    <xdr:sp macro="" textlink="">
      <xdr:nvSpPr>
        <xdr:cNvPr id="866" name="テキスト ボックス 865"/>
        <xdr:cNvSpPr txBox="1"/>
      </xdr:nvSpPr>
      <xdr:spPr>
        <a:xfrm>
          <a:off x="19245794" y="1233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106,854</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82436</xdr:rowOff>
    </xdr:from>
    <xdr:to>
      <xdr:col>27</xdr:col>
      <xdr:colOff>161925</xdr:colOff>
      <xdr:row>74</xdr:row>
      <xdr:rowOff>12586</xdr:rowOff>
    </xdr:to>
    <xdr:sp macro="" textlink="">
      <xdr:nvSpPr>
        <xdr:cNvPr id="867" name="円/楕円 866"/>
        <xdr:cNvSpPr/>
      </xdr:nvSpPr>
      <xdr:spPr>
        <a:xfrm>
          <a:off x="18605500" y="125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29113</xdr:rowOff>
    </xdr:from>
    <xdr:ext cx="599010" cy="259045"/>
    <xdr:sp macro="" textlink="">
      <xdr:nvSpPr>
        <xdr:cNvPr id="868" name="テキスト ボックス 867"/>
        <xdr:cNvSpPr txBox="1"/>
      </xdr:nvSpPr>
      <xdr:spPr>
        <a:xfrm>
          <a:off x="18356794" y="1237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全体的に見て、物件費、維持補修費、普通建設事業費</a:t>
          </a:r>
          <a:r>
            <a:rPr kumimoji="1" lang="en-US" altLang="ja-JP" sz="1300">
              <a:latin typeface="ＭＳ Ｐゴシック"/>
            </a:rPr>
            <a:t>(</a:t>
          </a:r>
          <a:r>
            <a:rPr kumimoji="1" lang="ja-JP" altLang="en-US" sz="1300">
              <a:latin typeface="ＭＳ Ｐゴシック"/>
            </a:rPr>
            <a:t>更新整備</a:t>
          </a:r>
          <a:r>
            <a:rPr kumimoji="1" lang="en-US" altLang="ja-JP" sz="1300">
              <a:latin typeface="ＭＳ Ｐゴシック"/>
            </a:rPr>
            <a:t>)</a:t>
          </a:r>
          <a:r>
            <a:rPr kumimoji="1" lang="ja-JP" altLang="en-US" sz="1300">
              <a:latin typeface="ＭＳ Ｐゴシック"/>
            </a:rPr>
            <a:t>、繰出金が、類似団体平均を上回っている。</a:t>
          </a:r>
        </a:p>
        <a:p>
          <a:r>
            <a:rPr kumimoji="1" lang="ja-JP" altLang="en-US" sz="1300">
              <a:latin typeface="ＭＳ Ｐゴシック"/>
            </a:rPr>
            <a:t>　維持補修費は、道路新設等の普通建設事業を抑制し、舗装改良等長寿命化をにウェイトを置いていることから、維持補修費が上がっているもの。</a:t>
          </a:r>
        </a:p>
        <a:p>
          <a:r>
            <a:rPr kumimoji="1" lang="ja-JP" altLang="en-US" sz="1300">
              <a:latin typeface="ＭＳ Ｐゴシック"/>
            </a:rPr>
            <a:t>　普通建設事業費は、基本的には抑制しているが、</a:t>
          </a:r>
          <a:r>
            <a:rPr kumimoji="1" lang="en-US" altLang="ja-JP" sz="1300">
              <a:latin typeface="ＭＳ Ｐゴシック"/>
            </a:rPr>
            <a:t>H29</a:t>
          </a:r>
          <a:r>
            <a:rPr kumimoji="1" lang="ja-JP" altLang="en-US" sz="1300">
              <a:latin typeface="ＭＳ Ｐゴシック"/>
            </a:rPr>
            <a:t>年度からの学校・園統廃合にむけた、新校・園の施設整備工事が集中し、大幅に上昇した。</a:t>
          </a:r>
        </a:p>
        <a:p>
          <a:r>
            <a:rPr kumimoji="1" lang="ja-JP" altLang="en-US" sz="1300">
              <a:latin typeface="ＭＳ Ｐゴシック"/>
            </a:rPr>
            <a:t>　繰出金は、下水道事業債の償還に充てるための下水道事業会計への繰出金が大きいことに加え、後期高齢者医療、介護保険等への繰出金が増高していることもあり、類似団体平均を大きく上回っている。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岡山県和気町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14,564
14,413
144.21
9,415,714
8,947,268
434,329
5,657,730
8,467,943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67.8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96919</xdr:rowOff>
    </xdr:from>
    <xdr:to>
      <xdr:col>6</xdr:col>
      <xdr:colOff>511175</xdr:colOff>
      <xdr:row>37</xdr:row>
      <xdr:rowOff>110635</xdr:rowOff>
    </xdr:to>
    <xdr:cxnSp macro="">
      <xdr:nvCxnSpPr>
        <xdr:cNvPr id="63" name="直線コネクタ 62"/>
        <xdr:cNvCxnSpPr/>
      </xdr:nvCxnSpPr>
      <xdr:spPr>
        <a:xfrm flipV="1">
          <a:off x="3797300" y="6440569"/>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95286</xdr:rowOff>
    </xdr:from>
    <xdr:to>
      <xdr:col>5</xdr:col>
      <xdr:colOff>358775</xdr:colOff>
      <xdr:row>37</xdr:row>
      <xdr:rowOff>110635</xdr:rowOff>
    </xdr:to>
    <xdr:cxnSp macro="">
      <xdr:nvCxnSpPr>
        <xdr:cNvPr id="66" name="直線コネクタ 65"/>
        <xdr:cNvCxnSpPr/>
      </xdr:nvCxnSpPr>
      <xdr:spPr>
        <a:xfrm>
          <a:off x="2908300" y="6267486"/>
          <a:ext cx="889000" cy="18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95286</xdr:rowOff>
    </xdr:from>
    <xdr:to>
      <xdr:col>4</xdr:col>
      <xdr:colOff>155575</xdr:colOff>
      <xdr:row>36</xdr:row>
      <xdr:rowOff>135128</xdr:rowOff>
    </xdr:to>
    <xdr:cxnSp macro="">
      <xdr:nvCxnSpPr>
        <xdr:cNvPr id="69" name="直線コネクタ 68"/>
        <xdr:cNvCxnSpPr/>
      </xdr:nvCxnSpPr>
      <xdr:spPr>
        <a:xfrm flipV="1">
          <a:off x="2019300" y="6267486"/>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69306</xdr:rowOff>
    </xdr:from>
    <xdr:to>
      <xdr:col>4</xdr:col>
      <xdr:colOff>206375</xdr:colOff>
      <xdr:row>37</xdr:row>
      <xdr:rowOff>170906</xdr:rowOff>
    </xdr:to>
    <xdr:sp macro="" textlink="">
      <xdr:nvSpPr>
        <xdr:cNvPr id="70" name="フローチャート : 判断 69"/>
        <xdr:cNvSpPr/>
      </xdr:nvSpPr>
      <xdr:spPr>
        <a:xfrm>
          <a:off x="2857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162033</xdr:rowOff>
    </xdr:from>
    <xdr:ext cx="469744" cy="259045"/>
    <xdr:sp macro="" textlink="">
      <xdr:nvSpPr>
        <xdr:cNvPr id="71" name="テキスト ボックス 70"/>
        <xdr:cNvSpPr txBox="1"/>
      </xdr:nvSpPr>
      <xdr:spPr>
        <a:xfrm>
          <a:off x="2673427"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96266</xdr:rowOff>
    </xdr:from>
    <xdr:to>
      <xdr:col>2</xdr:col>
      <xdr:colOff>638175</xdr:colOff>
      <xdr:row>36</xdr:row>
      <xdr:rowOff>135128</xdr:rowOff>
    </xdr:to>
    <xdr:cxnSp macro="">
      <xdr:nvCxnSpPr>
        <xdr:cNvPr id="72" name="直線コネクタ 71"/>
        <xdr:cNvCxnSpPr/>
      </xdr:nvCxnSpPr>
      <xdr:spPr>
        <a:xfrm>
          <a:off x="1130300" y="626846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77796</xdr:rowOff>
    </xdr:from>
    <xdr:to>
      <xdr:col>3</xdr:col>
      <xdr:colOff>3175</xdr:colOff>
      <xdr:row>38</xdr:row>
      <xdr:rowOff>7947</xdr:rowOff>
    </xdr:to>
    <xdr:sp macro="" textlink="">
      <xdr:nvSpPr>
        <xdr:cNvPr id="73" name="フローチャート : 判断 72"/>
        <xdr:cNvSpPr/>
      </xdr:nvSpPr>
      <xdr:spPr>
        <a:xfrm>
          <a:off x="1968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170524</xdr:rowOff>
    </xdr:from>
    <xdr:ext cx="469744" cy="259045"/>
    <xdr:sp macro="" textlink="">
      <xdr:nvSpPr>
        <xdr:cNvPr id="74" name="テキスト ボックス 73"/>
        <xdr:cNvSpPr txBox="1"/>
      </xdr:nvSpPr>
      <xdr:spPr>
        <a:xfrm>
          <a:off x="1784427" y="651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37302</xdr:rowOff>
    </xdr:from>
    <xdr:to>
      <xdr:col>1</xdr:col>
      <xdr:colOff>485775</xdr:colOff>
      <xdr:row>37</xdr:row>
      <xdr:rowOff>138902</xdr:rowOff>
    </xdr:to>
    <xdr:sp macro="" textlink="">
      <xdr:nvSpPr>
        <xdr:cNvPr id="75" name="フローチャート : 判断 74"/>
        <xdr:cNvSpPr/>
      </xdr:nvSpPr>
      <xdr:spPr>
        <a:xfrm>
          <a:off x="1079500" y="638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130029</xdr:rowOff>
    </xdr:from>
    <xdr:ext cx="469744" cy="259045"/>
    <xdr:sp macro="" textlink="">
      <xdr:nvSpPr>
        <xdr:cNvPr id="76" name="テキスト ボックス 75"/>
        <xdr:cNvSpPr txBox="1"/>
      </xdr:nvSpPr>
      <xdr:spPr>
        <a:xfrm>
          <a:off x="895427"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46119</xdr:rowOff>
    </xdr:from>
    <xdr:to>
      <xdr:col>6</xdr:col>
      <xdr:colOff>561975</xdr:colOff>
      <xdr:row>37</xdr:row>
      <xdr:rowOff>147719</xdr:rowOff>
    </xdr:to>
    <xdr:sp macro="" textlink="">
      <xdr:nvSpPr>
        <xdr:cNvPr id="82" name="円/楕円 81"/>
        <xdr:cNvSpPr/>
      </xdr:nvSpPr>
      <xdr:spPr>
        <a:xfrm>
          <a:off x="4584700" y="638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24546</xdr:rowOff>
    </xdr:from>
    <xdr:ext cx="469744" cy="259045"/>
    <xdr:sp macro="" textlink="">
      <xdr:nvSpPr>
        <xdr:cNvPr id="83" name="議会費該当値テキスト"/>
        <xdr:cNvSpPr txBox="1"/>
      </xdr:nvSpPr>
      <xdr:spPr>
        <a:xfrm>
          <a:off x="4686300" y="636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59835</xdr:rowOff>
    </xdr:from>
    <xdr:to>
      <xdr:col>5</xdr:col>
      <xdr:colOff>409575</xdr:colOff>
      <xdr:row>37</xdr:row>
      <xdr:rowOff>161435</xdr:rowOff>
    </xdr:to>
    <xdr:sp macro="" textlink="">
      <xdr:nvSpPr>
        <xdr:cNvPr id="84" name="円/楕円 83"/>
        <xdr:cNvSpPr/>
      </xdr:nvSpPr>
      <xdr:spPr>
        <a:xfrm>
          <a:off x="3746500" y="64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152562</xdr:rowOff>
    </xdr:from>
    <xdr:ext cx="469744" cy="259045"/>
    <xdr:sp macro="" textlink="">
      <xdr:nvSpPr>
        <xdr:cNvPr id="85" name="テキスト ボックス 84"/>
        <xdr:cNvSpPr txBox="1"/>
      </xdr:nvSpPr>
      <xdr:spPr>
        <a:xfrm>
          <a:off x="3562427" y="64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44486</xdr:rowOff>
    </xdr:from>
    <xdr:to>
      <xdr:col>4</xdr:col>
      <xdr:colOff>206375</xdr:colOff>
      <xdr:row>36</xdr:row>
      <xdr:rowOff>146086</xdr:rowOff>
    </xdr:to>
    <xdr:sp macro="" textlink="">
      <xdr:nvSpPr>
        <xdr:cNvPr id="86" name="円/楕円 85"/>
        <xdr:cNvSpPr/>
      </xdr:nvSpPr>
      <xdr:spPr>
        <a:xfrm>
          <a:off x="2857500" y="62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162613</xdr:rowOff>
    </xdr:from>
    <xdr:ext cx="469744" cy="259045"/>
    <xdr:sp macro="" textlink="">
      <xdr:nvSpPr>
        <xdr:cNvPr id="87" name="テキスト ボックス 86"/>
        <xdr:cNvSpPr txBox="1"/>
      </xdr:nvSpPr>
      <xdr:spPr>
        <a:xfrm>
          <a:off x="2673427" y="599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84328</xdr:rowOff>
    </xdr:from>
    <xdr:to>
      <xdr:col>3</xdr:col>
      <xdr:colOff>3175</xdr:colOff>
      <xdr:row>37</xdr:row>
      <xdr:rowOff>14478</xdr:rowOff>
    </xdr:to>
    <xdr:sp macro="" textlink="">
      <xdr:nvSpPr>
        <xdr:cNvPr id="88" name="円/楕円 87"/>
        <xdr:cNvSpPr/>
      </xdr:nvSpPr>
      <xdr:spPr>
        <a:xfrm>
          <a:off x="19685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31005</xdr:rowOff>
    </xdr:from>
    <xdr:ext cx="469744" cy="259045"/>
    <xdr:sp macro="" textlink="">
      <xdr:nvSpPr>
        <xdr:cNvPr id="89" name="テキスト ボックス 88"/>
        <xdr:cNvSpPr txBox="1"/>
      </xdr:nvSpPr>
      <xdr:spPr>
        <a:xfrm>
          <a:off x="1784427" y="603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45466</xdr:rowOff>
    </xdr:from>
    <xdr:to>
      <xdr:col>1</xdr:col>
      <xdr:colOff>485775</xdr:colOff>
      <xdr:row>36</xdr:row>
      <xdr:rowOff>147066</xdr:rowOff>
    </xdr:to>
    <xdr:sp macro="" textlink="">
      <xdr:nvSpPr>
        <xdr:cNvPr id="90" name="円/楕円 89"/>
        <xdr:cNvSpPr/>
      </xdr:nvSpPr>
      <xdr:spPr>
        <a:xfrm>
          <a:off x="1079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163593</xdr:rowOff>
    </xdr:from>
    <xdr:ext cx="469744" cy="259045"/>
    <xdr:sp macro="" textlink="">
      <xdr:nvSpPr>
        <xdr:cNvPr id="91" name="テキスト ボックス 90"/>
        <xdr:cNvSpPr txBox="1"/>
      </xdr:nvSpPr>
      <xdr:spPr>
        <a:xfrm>
          <a:off x="895427" y="59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91412</xdr:rowOff>
    </xdr:from>
    <xdr:to>
      <xdr:col>6</xdr:col>
      <xdr:colOff>511175</xdr:colOff>
      <xdr:row>58</xdr:row>
      <xdr:rowOff>127424</xdr:rowOff>
    </xdr:to>
    <xdr:cxnSp macro="">
      <xdr:nvCxnSpPr>
        <xdr:cNvPr id="120" name="直線コネクタ 119"/>
        <xdr:cNvCxnSpPr/>
      </xdr:nvCxnSpPr>
      <xdr:spPr>
        <a:xfrm>
          <a:off x="3797300" y="10035512"/>
          <a:ext cx="8382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91412</xdr:rowOff>
    </xdr:from>
    <xdr:to>
      <xdr:col>5</xdr:col>
      <xdr:colOff>358775</xdr:colOff>
      <xdr:row>58</xdr:row>
      <xdr:rowOff>142746</xdr:rowOff>
    </xdr:to>
    <xdr:cxnSp macro="">
      <xdr:nvCxnSpPr>
        <xdr:cNvPr id="123" name="直線コネクタ 122"/>
        <xdr:cNvCxnSpPr/>
      </xdr:nvCxnSpPr>
      <xdr:spPr>
        <a:xfrm flipV="1">
          <a:off x="2908300" y="10035512"/>
          <a:ext cx="889000" cy="5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142746</xdr:rowOff>
    </xdr:from>
    <xdr:to>
      <xdr:col>4</xdr:col>
      <xdr:colOff>155575</xdr:colOff>
      <xdr:row>58</xdr:row>
      <xdr:rowOff>144436</xdr:rowOff>
    </xdr:to>
    <xdr:cxnSp macro="">
      <xdr:nvCxnSpPr>
        <xdr:cNvPr id="126" name="直線コネクタ 125"/>
        <xdr:cNvCxnSpPr/>
      </xdr:nvCxnSpPr>
      <xdr:spPr>
        <a:xfrm flipV="1">
          <a:off x="2019300" y="10086846"/>
          <a:ext cx="889000" cy="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64681</xdr:rowOff>
    </xdr:from>
    <xdr:to>
      <xdr:col>4</xdr:col>
      <xdr:colOff>206375</xdr:colOff>
      <xdr:row>58</xdr:row>
      <xdr:rowOff>166281</xdr:rowOff>
    </xdr:to>
    <xdr:sp macro="" textlink="">
      <xdr:nvSpPr>
        <xdr:cNvPr id="127" name="フローチャート : 判断 126"/>
        <xdr:cNvSpPr/>
      </xdr:nvSpPr>
      <xdr:spPr>
        <a:xfrm>
          <a:off x="2857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11358</xdr:rowOff>
    </xdr:from>
    <xdr:ext cx="534377" cy="259045"/>
    <xdr:sp macro="" textlink="">
      <xdr:nvSpPr>
        <xdr:cNvPr id="128" name="テキスト ボックス 127"/>
        <xdr:cNvSpPr txBox="1"/>
      </xdr:nvSpPr>
      <xdr:spPr>
        <a:xfrm>
          <a:off x="2641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144436</xdr:rowOff>
    </xdr:from>
    <xdr:to>
      <xdr:col>2</xdr:col>
      <xdr:colOff>638175</xdr:colOff>
      <xdr:row>58</xdr:row>
      <xdr:rowOff>146252</xdr:rowOff>
    </xdr:to>
    <xdr:cxnSp macro="">
      <xdr:nvCxnSpPr>
        <xdr:cNvPr id="129" name="直線コネクタ 128"/>
        <xdr:cNvCxnSpPr/>
      </xdr:nvCxnSpPr>
      <xdr:spPr>
        <a:xfrm flipV="1">
          <a:off x="1130300" y="10088536"/>
          <a:ext cx="889000" cy="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66520</xdr:rowOff>
    </xdr:from>
    <xdr:to>
      <xdr:col>3</xdr:col>
      <xdr:colOff>3175</xdr:colOff>
      <xdr:row>58</xdr:row>
      <xdr:rowOff>168120</xdr:rowOff>
    </xdr:to>
    <xdr:sp macro="" textlink="">
      <xdr:nvSpPr>
        <xdr:cNvPr id="130" name="フローチャート : 判断 129"/>
        <xdr:cNvSpPr/>
      </xdr:nvSpPr>
      <xdr:spPr>
        <a:xfrm>
          <a:off x="1968500" y="100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13197</xdr:rowOff>
    </xdr:from>
    <xdr:ext cx="534377" cy="259045"/>
    <xdr:sp macro="" textlink="">
      <xdr:nvSpPr>
        <xdr:cNvPr id="131" name="テキスト ボックス 130"/>
        <xdr:cNvSpPr txBox="1"/>
      </xdr:nvSpPr>
      <xdr:spPr>
        <a:xfrm>
          <a:off x="1752111" y="97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136406</xdr:rowOff>
    </xdr:from>
    <xdr:to>
      <xdr:col>1</xdr:col>
      <xdr:colOff>485775</xdr:colOff>
      <xdr:row>58</xdr:row>
      <xdr:rowOff>66556</xdr:rowOff>
    </xdr:to>
    <xdr:sp macro="" textlink="">
      <xdr:nvSpPr>
        <xdr:cNvPr id="132" name="フローチャート : 判断 131"/>
        <xdr:cNvSpPr/>
      </xdr:nvSpPr>
      <xdr:spPr>
        <a:xfrm>
          <a:off x="1079500" y="99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83083</xdr:rowOff>
    </xdr:from>
    <xdr:ext cx="599010" cy="259045"/>
    <xdr:sp macro="" textlink="">
      <xdr:nvSpPr>
        <xdr:cNvPr id="133" name="テキスト ボックス 132"/>
        <xdr:cNvSpPr txBox="1"/>
      </xdr:nvSpPr>
      <xdr:spPr>
        <a:xfrm>
          <a:off x="830794" y="9684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76624</xdr:rowOff>
    </xdr:from>
    <xdr:to>
      <xdr:col>6</xdr:col>
      <xdr:colOff>561975</xdr:colOff>
      <xdr:row>59</xdr:row>
      <xdr:rowOff>6774</xdr:rowOff>
    </xdr:to>
    <xdr:sp macro="" textlink="">
      <xdr:nvSpPr>
        <xdr:cNvPr id="139" name="円/楕円 138"/>
        <xdr:cNvSpPr/>
      </xdr:nvSpPr>
      <xdr:spPr>
        <a:xfrm>
          <a:off x="4584700" y="100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40612</xdr:rowOff>
    </xdr:from>
    <xdr:to>
      <xdr:col>5</xdr:col>
      <xdr:colOff>409575</xdr:colOff>
      <xdr:row>58</xdr:row>
      <xdr:rowOff>142212</xdr:rowOff>
    </xdr:to>
    <xdr:sp macro="" textlink="">
      <xdr:nvSpPr>
        <xdr:cNvPr id="141" name="円/楕円 140"/>
        <xdr:cNvSpPr/>
      </xdr:nvSpPr>
      <xdr:spPr>
        <a:xfrm>
          <a:off x="3746500" y="99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133339</xdr:rowOff>
    </xdr:from>
    <xdr:ext cx="534377" cy="259045"/>
    <xdr:sp macro="" textlink="">
      <xdr:nvSpPr>
        <xdr:cNvPr id="142" name="テキスト ボックス 141"/>
        <xdr:cNvSpPr txBox="1"/>
      </xdr:nvSpPr>
      <xdr:spPr>
        <a:xfrm>
          <a:off x="3530111" y="100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98,022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91946</xdr:rowOff>
    </xdr:from>
    <xdr:to>
      <xdr:col>4</xdr:col>
      <xdr:colOff>206375</xdr:colOff>
      <xdr:row>59</xdr:row>
      <xdr:rowOff>22096</xdr:rowOff>
    </xdr:to>
    <xdr:sp macro="" textlink="">
      <xdr:nvSpPr>
        <xdr:cNvPr id="143" name="円/楕円 142"/>
        <xdr:cNvSpPr/>
      </xdr:nvSpPr>
      <xdr:spPr>
        <a:xfrm>
          <a:off x="2857500" y="100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13223</xdr:rowOff>
    </xdr:from>
    <xdr:ext cx="534377" cy="259045"/>
    <xdr:sp macro="" textlink="">
      <xdr:nvSpPr>
        <xdr:cNvPr id="144" name="テキスト ボックス 143"/>
        <xdr:cNvSpPr txBox="1"/>
      </xdr:nvSpPr>
      <xdr:spPr>
        <a:xfrm>
          <a:off x="2641111" y="1012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93636</xdr:rowOff>
    </xdr:from>
    <xdr:to>
      <xdr:col>3</xdr:col>
      <xdr:colOff>3175</xdr:colOff>
      <xdr:row>59</xdr:row>
      <xdr:rowOff>23786</xdr:rowOff>
    </xdr:to>
    <xdr:sp macro="" textlink="">
      <xdr:nvSpPr>
        <xdr:cNvPr id="145" name="円/楕円 144"/>
        <xdr:cNvSpPr/>
      </xdr:nvSpPr>
      <xdr:spPr>
        <a:xfrm>
          <a:off x="1968500" y="1003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14913</xdr:rowOff>
    </xdr:from>
    <xdr:ext cx="534377" cy="259045"/>
    <xdr:sp macro="" textlink="">
      <xdr:nvSpPr>
        <xdr:cNvPr id="146" name="テキスト ボックス 145"/>
        <xdr:cNvSpPr txBox="1"/>
      </xdr:nvSpPr>
      <xdr:spPr>
        <a:xfrm>
          <a:off x="1752111" y="1013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95452</xdr:rowOff>
    </xdr:from>
    <xdr:to>
      <xdr:col>1</xdr:col>
      <xdr:colOff>485775</xdr:colOff>
      <xdr:row>59</xdr:row>
      <xdr:rowOff>25602</xdr:rowOff>
    </xdr:to>
    <xdr:sp macro="" textlink="">
      <xdr:nvSpPr>
        <xdr:cNvPr id="147" name="円/楕円 146"/>
        <xdr:cNvSpPr/>
      </xdr:nvSpPr>
      <xdr:spPr>
        <a:xfrm>
          <a:off x="1079500" y="100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16729</xdr:rowOff>
    </xdr:from>
    <xdr:ext cx="534377" cy="259045"/>
    <xdr:sp macro="" textlink="">
      <xdr:nvSpPr>
        <xdr:cNvPr id="148" name="テキスト ボックス 147"/>
        <xdr:cNvSpPr txBox="1"/>
      </xdr:nvSpPr>
      <xdr:spPr>
        <a:xfrm>
          <a:off x="863111" y="1013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23309</xdr:rowOff>
    </xdr:from>
    <xdr:to>
      <xdr:col>6</xdr:col>
      <xdr:colOff>511175</xdr:colOff>
      <xdr:row>77</xdr:row>
      <xdr:rowOff>70331</xdr:rowOff>
    </xdr:to>
    <xdr:cxnSp macro="">
      <xdr:nvCxnSpPr>
        <xdr:cNvPr id="174" name="直線コネクタ 173"/>
        <xdr:cNvCxnSpPr/>
      </xdr:nvCxnSpPr>
      <xdr:spPr>
        <a:xfrm flipV="1">
          <a:off x="3797300" y="13224959"/>
          <a:ext cx="838200" cy="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70331</xdr:rowOff>
    </xdr:from>
    <xdr:to>
      <xdr:col>5</xdr:col>
      <xdr:colOff>358775</xdr:colOff>
      <xdr:row>77</xdr:row>
      <xdr:rowOff>87854</xdr:rowOff>
    </xdr:to>
    <xdr:cxnSp macro="">
      <xdr:nvCxnSpPr>
        <xdr:cNvPr id="177" name="直線コネクタ 176"/>
        <xdr:cNvCxnSpPr/>
      </xdr:nvCxnSpPr>
      <xdr:spPr>
        <a:xfrm flipV="1">
          <a:off x="2908300" y="13271981"/>
          <a:ext cx="889000" cy="1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87854</xdr:rowOff>
    </xdr:from>
    <xdr:to>
      <xdr:col>4</xdr:col>
      <xdr:colOff>155575</xdr:colOff>
      <xdr:row>77</xdr:row>
      <xdr:rowOff>103135</xdr:rowOff>
    </xdr:to>
    <xdr:cxnSp macro="">
      <xdr:nvCxnSpPr>
        <xdr:cNvPr id="180" name="直線コネクタ 179"/>
        <xdr:cNvCxnSpPr/>
      </xdr:nvCxnSpPr>
      <xdr:spPr>
        <a:xfrm flipV="1">
          <a:off x="2019300" y="13289504"/>
          <a:ext cx="889000" cy="1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112635</xdr:rowOff>
    </xdr:from>
    <xdr:to>
      <xdr:col>4</xdr:col>
      <xdr:colOff>206375</xdr:colOff>
      <xdr:row>77</xdr:row>
      <xdr:rowOff>42785</xdr:rowOff>
    </xdr:to>
    <xdr:sp macro="" textlink="">
      <xdr:nvSpPr>
        <xdr:cNvPr id="181" name="フローチャート : 判断 180"/>
        <xdr:cNvSpPr/>
      </xdr:nvSpPr>
      <xdr:spPr>
        <a:xfrm>
          <a:off x="2857500" y="131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59311</xdr:rowOff>
    </xdr:from>
    <xdr:ext cx="599010" cy="259045"/>
    <xdr:sp macro="" textlink="">
      <xdr:nvSpPr>
        <xdr:cNvPr id="182" name="テキスト ボックス 181"/>
        <xdr:cNvSpPr txBox="1"/>
      </xdr:nvSpPr>
      <xdr:spPr>
        <a:xfrm>
          <a:off x="2608794" y="129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103135</xdr:rowOff>
    </xdr:from>
    <xdr:to>
      <xdr:col>2</xdr:col>
      <xdr:colOff>638175</xdr:colOff>
      <xdr:row>77</xdr:row>
      <xdr:rowOff>162514</xdr:rowOff>
    </xdr:to>
    <xdr:cxnSp macro="">
      <xdr:nvCxnSpPr>
        <xdr:cNvPr id="183" name="直線コネクタ 182"/>
        <xdr:cNvCxnSpPr/>
      </xdr:nvCxnSpPr>
      <xdr:spPr>
        <a:xfrm flipV="1">
          <a:off x="1130300" y="13304785"/>
          <a:ext cx="8890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21217</xdr:rowOff>
    </xdr:from>
    <xdr:to>
      <xdr:col>3</xdr:col>
      <xdr:colOff>3175</xdr:colOff>
      <xdr:row>77</xdr:row>
      <xdr:rowOff>122817</xdr:rowOff>
    </xdr:to>
    <xdr:sp macro="" textlink="">
      <xdr:nvSpPr>
        <xdr:cNvPr id="184" name="フローチャート : 判断 183"/>
        <xdr:cNvSpPr/>
      </xdr:nvSpPr>
      <xdr:spPr>
        <a:xfrm>
          <a:off x="1968500" y="1322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139344</xdr:rowOff>
    </xdr:from>
    <xdr:ext cx="599010" cy="259045"/>
    <xdr:sp macro="" textlink="">
      <xdr:nvSpPr>
        <xdr:cNvPr id="185" name="テキスト ボックス 184"/>
        <xdr:cNvSpPr txBox="1"/>
      </xdr:nvSpPr>
      <xdr:spPr>
        <a:xfrm>
          <a:off x="1719794" y="1299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120710</xdr:rowOff>
    </xdr:from>
    <xdr:to>
      <xdr:col>1</xdr:col>
      <xdr:colOff>485775</xdr:colOff>
      <xdr:row>77</xdr:row>
      <xdr:rowOff>50860</xdr:rowOff>
    </xdr:to>
    <xdr:sp macro="" textlink="">
      <xdr:nvSpPr>
        <xdr:cNvPr id="186" name="フローチャート : 判断 185"/>
        <xdr:cNvSpPr/>
      </xdr:nvSpPr>
      <xdr:spPr>
        <a:xfrm>
          <a:off x="1079500" y="1315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67387</xdr:rowOff>
    </xdr:from>
    <xdr:ext cx="599010" cy="259045"/>
    <xdr:sp macro="" textlink="">
      <xdr:nvSpPr>
        <xdr:cNvPr id="187" name="テキスト ボックス 186"/>
        <xdr:cNvSpPr txBox="1"/>
      </xdr:nvSpPr>
      <xdr:spPr>
        <a:xfrm>
          <a:off x="830794" y="1292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143959</xdr:rowOff>
    </xdr:from>
    <xdr:to>
      <xdr:col>6</xdr:col>
      <xdr:colOff>561975</xdr:colOff>
      <xdr:row>77</xdr:row>
      <xdr:rowOff>74109</xdr:rowOff>
    </xdr:to>
    <xdr:sp macro="" textlink="">
      <xdr:nvSpPr>
        <xdr:cNvPr id="193" name="円/楕円 192"/>
        <xdr:cNvSpPr/>
      </xdr:nvSpPr>
      <xdr:spPr>
        <a:xfrm>
          <a:off x="4584700" y="131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122386</xdr:rowOff>
    </xdr:from>
    <xdr:ext cx="599010" cy="259045"/>
    <xdr:sp macro="" textlink="">
      <xdr:nvSpPr>
        <xdr:cNvPr id="194" name="民生費該当値テキスト"/>
        <xdr:cNvSpPr txBox="1"/>
      </xdr:nvSpPr>
      <xdr:spPr>
        <a:xfrm>
          <a:off x="4686300" y="13152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130,366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19531</xdr:rowOff>
    </xdr:from>
    <xdr:to>
      <xdr:col>5</xdr:col>
      <xdr:colOff>409575</xdr:colOff>
      <xdr:row>77</xdr:row>
      <xdr:rowOff>121131</xdr:rowOff>
    </xdr:to>
    <xdr:sp macro="" textlink="">
      <xdr:nvSpPr>
        <xdr:cNvPr id="195" name="円/楕円 194"/>
        <xdr:cNvSpPr/>
      </xdr:nvSpPr>
      <xdr:spPr>
        <a:xfrm>
          <a:off x="3746500" y="132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112258</xdr:rowOff>
    </xdr:from>
    <xdr:ext cx="599010" cy="259045"/>
    <xdr:sp macro="" textlink="">
      <xdr:nvSpPr>
        <xdr:cNvPr id="196" name="テキスト ボックス 195"/>
        <xdr:cNvSpPr txBox="1"/>
      </xdr:nvSpPr>
      <xdr:spPr>
        <a:xfrm>
          <a:off x="3497794" y="1331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37054</xdr:rowOff>
    </xdr:from>
    <xdr:to>
      <xdr:col>4</xdr:col>
      <xdr:colOff>206375</xdr:colOff>
      <xdr:row>77</xdr:row>
      <xdr:rowOff>138654</xdr:rowOff>
    </xdr:to>
    <xdr:sp macro="" textlink="">
      <xdr:nvSpPr>
        <xdr:cNvPr id="197" name="円/楕円 196"/>
        <xdr:cNvSpPr/>
      </xdr:nvSpPr>
      <xdr:spPr>
        <a:xfrm>
          <a:off x="2857500" y="1323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129781</xdr:rowOff>
    </xdr:from>
    <xdr:ext cx="599010" cy="259045"/>
    <xdr:sp macro="" textlink="">
      <xdr:nvSpPr>
        <xdr:cNvPr id="198" name="テキスト ボックス 197"/>
        <xdr:cNvSpPr txBox="1"/>
      </xdr:nvSpPr>
      <xdr:spPr>
        <a:xfrm>
          <a:off x="2608794" y="13331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52335</xdr:rowOff>
    </xdr:from>
    <xdr:to>
      <xdr:col>3</xdr:col>
      <xdr:colOff>3175</xdr:colOff>
      <xdr:row>77</xdr:row>
      <xdr:rowOff>153935</xdr:rowOff>
    </xdr:to>
    <xdr:sp macro="" textlink="">
      <xdr:nvSpPr>
        <xdr:cNvPr id="199" name="円/楕円 198"/>
        <xdr:cNvSpPr/>
      </xdr:nvSpPr>
      <xdr:spPr>
        <a:xfrm>
          <a:off x="1968500" y="1325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145062</xdr:rowOff>
    </xdr:from>
    <xdr:ext cx="599010" cy="259045"/>
    <xdr:sp macro="" textlink="">
      <xdr:nvSpPr>
        <xdr:cNvPr id="200" name="テキスト ボックス 199"/>
        <xdr:cNvSpPr txBox="1"/>
      </xdr:nvSpPr>
      <xdr:spPr>
        <a:xfrm>
          <a:off x="1719794" y="13346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111714</xdr:rowOff>
    </xdr:from>
    <xdr:to>
      <xdr:col>1</xdr:col>
      <xdr:colOff>485775</xdr:colOff>
      <xdr:row>78</xdr:row>
      <xdr:rowOff>41864</xdr:rowOff>
    </xdr:to>
    <xdr:sp macro="" textlink="">
      <xdr:nvSpPr>
        <xdr:cNvPr id="201" name="円/楕円 200"/>
        <xdr:cNvSpPr/>
      </xdr:nvSpPr>
      <xdr:spPr>
        <a:xfrm>
          <a:off x="1079500" y="1331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32991</xdr:rowOff>
    </xdr:from>
    <xdr:ext cx="599010" cy="259045"/>
    <xdr:sp macro="" textlink="">
      <xdr:nvSpPr>
        <xdr:cNvPr id="202" name="テキスト ボックス 201"/>
        <xdr:cNvSpPr txBox="1"/>
      </xdr:nvSpPr>
      <xdr:spPr>
        <a:xfrm>
          <a:off x="830794" y="1340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121248</xdr:rowOff>
    </xdr:from>
    <xdr:to>
      <xdr:col>6</xdr:col>
      <xdr:colOff>511175</xdr:colOff>
      <xdr:row>96</xdr:row>
      <xdr:rowOff>149726</xdr:rowOff>
    </xdr:to>
    <xdr:cxnSp macro="">
      <xdr:nvCxnSpPr>
        <xdr:cNvPr id="234" name="直線コネクタ 233"/>
        <xdr:cNvCxnSpPr/>
      </xdr:nvCxnSpPr>
      <xdr:spPr>
        <a:xfrm flipV="1">
          <a:off x="3797300" y="16580448"/>
          <a:ext cx="8382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90743</xdr:rowOff>
    </xdr:from>
    <xdr:ext cx="534377" cy="259045"/>
    <xdr:sp macro="" textlink="">
      <xdr:nvSpPr>
        <xdr:cNvPr id="235" name="衛生費平均値テキスト"/>
        <xdr:cNvSpPr txBox="1"/>
      </xdr:nvSpPr>
      <xdr:spPr>
        <a:xfrm>
          <a:off x="4686300" y="16549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149726</xdr:rowOff>
    </xdr:from>
    <xdr:to>
      <xdr:col>5</xdr:col>
      <xdr:colOff>358775</xdr:colOff>
      <xdr:row>96</xdr:row>
      <xdr:rowOff>151130</xdr:rowOff>
    </xdr:to>
    <xdr:cxnSp macro="">
      <xdr:nvCxnSpPr>
        <xdr:cNvPr id="237" name="直線コネクタ 236"/>
        <xdr:cNvCxnSpPr/>
      </xdr:nvCxnSpPr>
      <xdr:spPr>
        <a:xfrm flipV="1">
          <a:off x="2908300" y="16608926"/>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64910</xdr:rowOff>
    </xdr:from>
    <xdr:ext cx="534377" cy="259045"/>
    <xdr:sp macro="" textlink="">
      <xdr:nvSpPr>
        <xdr:cNvPr id="239" name="テキスト ボックス 238"/>
        <xdr:cNvSpPr txBox="1"/>
      </xdr:nvSpPr>
      <xdr:spPr>
        <a:xfrm>
          <a:off x="3530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136336</xdr:rowOff>
    </xdr:from>
    <xdr:to>
      <xdr:col>4</xdr:col>
      <xdr:colOff>155575</xdr:colOff>
      <xdr:row>96</xdr:row>
      <xdr:rowOff>151130</xdr:rowOff>
    </xdr:to>
    <xdr:cxnSp macro="">
      <xdr:nvCxnSpPr>
        <xdr:cNvPr id="240" name="直線コネクタ 239"/>
        <xdr:cNvCxnSpPr/>
      </xdr:nvCxnSpPr>
      <xdr:spPr>
        <a:xfrm>
          <a:off x="2019300" y="16424086"/>
          <a:ext cx="889000" cy="18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39457</xdr:rowOff>
    </xdr:from>
    <xdr:to>
      <xdr:col>4</xdr:col>
      <xdr:colOff>206375</xdr:colOff>
      <xdr:row>97</xdr:row>
      <xdr:rowOff>141057</xdr:rowOff>
    </xdr:to>
    <xdr:sp macro="" textlink="">
      <xdr:nvSpPr>
        <xdr:cNvPr id="241" name="フローチャート : 判断 240"/>
        <xdr:cNvSpPr/>
      </xdr:nvSpPr>
      <xdr:spPr>
        <a:xfrm>
          <a:off x="2857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132184</xdr:rowOff>
    </xdr:from>
    <xdr:ext cx="534377" cy="259045"/>
    <xdr:sp macro="" textlink="">
      <xdr:nvSpPr>
        <xdr:cNvPr id="242" name="テキスト ボックス 241"/>
        <xdr:cNvSpPr txBox="1"/>
      </xdr:nvSpPr>
      <xdr:spPr>
        <a:xfrm>
          <a:off x="2641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136336</xdr:rowOff>
    </xdr:from>
    <xdr:to>
      <xdr:col>2</xdr:col>
      <xdr:colOff>638175</xdr:colOff>
      <xdr:row>96</xdr:row>
      <xdr:rowOff>20321</xdr:rowOff>
    </xdr:to>
    <xdr:cxnSp macro="">
      <xdr:nvCxnSpPr>
        <xdr:cNvPr id="243" name="直線コネクタ 242"/>
        <xdr:cNvCxnSpPr/>
      </xdr:nvCxnSpPr>
      <xdr:spPr>
        <a:xfrm flipV="1">
          <a:off x="1130300" y="16424086"/>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13331</xdr:rowOff>
    </xdr:from>
    <xdr:to>
      <xdr:col>3</xdr:col>
      <xdr:colOff>3175</xdr:colOff>
      <xdr:row>97</xdr:row>
      <xdr:rowOff>114931</xdr:rowOff>
    </xdr:to>
    <xdr:sp macro="" textlink="">
      <xdr:nvSpPr>
        <xdr:cNvPr id="244" name="フローチャート : 判断 243"/>
        <xdr:cNvSpPr/>
      </xdr:nvSpPr>
      <xdr:spPr>
        <a:xfrm>
          <a:off x="1968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106058</xdr:rowOff>
    </xdr:from>
    <xdr:ext cx="534377" cy="259045"/>
    <xdr:sp macro="" textlink="">
      <xdr:nvSpPr>
        <xdr:cNvPr id="245" name="テキスト ボックス 244"/>
        <xdr:cNvSpPr txBox="1"/>
      </xdr:nvSpPr>
      <xdr:spPr>
        <a:xfrm>
          <a:off x="1752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41368</xdr:rowOff>
    </xdr:from>
    <xdr:to>
      <xdr:col>1</xdr:col>
      <xdr:colOff>485775</xdr:colOff>
      <xdr:row>97</xdr:row>
      <xdr:rowOff>142968</xdr:rowOff>
    </xdr:to>
    <xdr:sp macro="" textlink="">
      <xdr:nvSpPr>
        <xdr:cNvPr id="246" name="フローチャート : 判断 245"/>
        <xdr:cNvSpPr/>
      </xdr:nvSpPr>
      <xdr:spPr>
        <a:xfrm>
          <a:off x="1079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134095</xdr:rowOff>
    </xdr:from>
    <xdr:ext cx="534377" cy="259045"/>
    <xdr:sp macro="" textlink="">
      <xdr:nvSpPr>
        <xdr:cNvPr id="247" name="テキスト ボックス 246"/>
        <xdr:cNvSpPr txBox="1"/>
      </xdr:nvSpPr>
      <xdr:spPr>
        <a:xfrm>
          <a:off x="863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70448</xdr:rowOff>
    </xdr:from>
    <xdr:to>
      <xdr:col>6</xdr:col>
      <xdr:colOff>561975</xdr:colOff>
      <xdr:row>97</xdr:row>
      <xdr:rowOff>598</xdr:rowOff>
    </xdr:to>
    <xdr:sp macro="" textlink="">
      <xdr:nvSpPr>
        <xdr:cNvPr id="253" name="円/楕円 252"/>
        <xdr:cNvSpPr/>
      </xdr:nvSpPr>
      <xdr:spPr>
        <a:xfrm>
          <a:off x="4584700" y="165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93325</xdr:rowOff>
    </xdr:from>
    <xdr:ext cx="534377" cy="259045"/>
    <xdr:sp macro="" textlink="">
      <xdr:nvSpPr>
        <xdr:cNvPr id="254" name="衛生費該当値テキスト"/>
        <xdr:cNvSpPr txBox="1"/>
      </xdr:nvSpPr>
      <xdr:spPr>
        <a:xfrm>
          <a:off x="4686300" y="163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50,130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98926</xdr:rowOff>
    </xdr:from>
    <xdr:to>
      <xdr:col>5</xdr:col>
      <xdr:colOff>409575</xdr:colOff>
      <xdr:row>97</xdr:row>
      <xdr:rowOff>29076</xdr:rowOff>
    </xdr:to>
    <xdr:sp macro="" textlink="">
      <xdr:nvSpPr>
        <xdr:cNvPr id="255" name="円/楕円 254"/>
        <xdr:cNvSpPr/>
      </xdr:nvSpPr>
      <xdr:spPr>
        <a:xfrm>
          <a:off x="3746500" y="165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45603</xdr:rowOff>
    </xdr:from>
    <xdr:ext cx="534377" cy="259045"/>
    <xdr:sp macro="" textlink="">
      <xdr:nvSpPr>
        <xdr:cNvPr id="256" name="テキスト ボックス 255"/>
        <xdr:cNvSpPr txBox="1"/>
      </xdr:nvSpPr>
      <xdr:spPr>
        <a:xfrm>
          <a:off x="3530111" y="1633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100330</xdr:rowOff>
    </xdr:from>
    <xdr:to>
      <xdr:col>4</xdr:col>
      <xdr:colOff>206375</xdr:colOff>
      <xdr:row>97</xdr:row>
      <xdr:rowOff>30480</xdr:rowOff>
    </xdr:to>
    <xdr:sp macro="" textlink="">
      <xdr:nvSpPr>
        <xdr:cNvPr id="257" name="円/楕円 256"/>
        <xdr:cNvSpPr/>
      </xdr:nvSpPr>
      <xdr:spPr>
        <a:xfrm>
          <a:off x="2857500" y="1655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47007</xdr:rowOff>
    </xdr:from>
    <xdr:ext cx="534377" cy="259045"/>
    <xdr:sp macro="" textlink="">
      <xdr:nvSpPr>
        <xdr:cNvPr id="258" name="テキスト ボックス 257"/>
        <xdr:cNvSpPr txBox="1"/>
      </xdr:nvSpPr>
      <xdr:spPr>
        <a:xfrm>
          <a:off x="2641111" y="1633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85536</xdr:rowOff>
    </xdr:from>
    <xdr:to>
      <xdr:col>3</xdr:col>
      <xdr:colOff>3175</xdr:colOff>
      <xdr:row>96</xdr:row>
      <xdr:rowOff>15686</xdr:rowOff>
    </xdr:to>
    <xdr:sp macro="" textlink="">
      <xdr:nvSpPr>
        <xdr:cNvPr id="259" name="円/楕円 258"/>
        <xdr:cNvSpPr/>
      </xdr:nvSpPr>
      <xdr:spPr>
        <a:xfrm>
          <a:off x="1968500" y="163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32213</xdr:rowOff>
    </xdr:from>
    <xdr:ext cx="534377" cy="259045"/>
    <xdr:sp macro="" textlink="">
      <xdr:nvSpPr>
        <xdr:cNvPr id="260" name="テキスト ボックス 259"/>
        <xdr:cNvSpPr txBox="1"/>
      </xdr:nvSpPr>
      <xdr:spPr>
        <a:xfrm>
          <a:off x="1752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140971</xdr:rowOff>
    </xdr:from>
    <xdr:to>
      <xdr:col>1</xdr:col>
      <xdr:colOff>485775</xdr:colOff>
      <xdr:row>96</xdr:row>
      <xdr:rowOff>71121</xdr:rowOff>
    </xdr:to>
    <xdr:sp macro="" textlink="">
      <xdr:nvSpPr>
        <xdr:cNvPr id="261" name="円/楕円 260"/>
        <xdr:cNvSpPr/>
      </xdr:nvSpPr>
      <xdr:spPr>
        <a:xfrm>
          <a:off x="1079500" y="164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87648</xdr:rowOff>
    </xdr:from>
    <xdr:ext cx="534377" cy="259045"/>
    <xdr:sp macro="" textlink="">
      <xdr:nvSpPr>
        <xdr:cNvPr id="262" name="テキスト ボックス 261"/>
        <xdr:cNvSpPr txBox="1"/>
      </xdr:nvSpPr>
      <xdr:spPr>
        <a:xfrm>
          <a:off x="863111" y="1620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71755</xdr:rowOff>
    </xdr:from>
    <xdr:to>
      <xdr:col>12</xdr:col>
      <xdr:colOff>561975</xdr:colOff>
      <xdr:row>38</xdr:row>
      <xdr:rowOff>1905</xdr:rowOff>
    </xdr:to>
    <xdr:sp macro="" textlink="">
      <xdr:nvSpPr>
        <xdr:cNvPr id="298" name="フローチャート : 判断 297"/>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18432</xdr:rowOff>
    </xdr:from>
    <xdr:ext cx="469744" cy="259045"/>
    <xdr:sp macro="" textlink="">
      <xdr:nvSpPr>
        <xdr:cNvPr id="299" name="テキスト ボックス 298"/>
        <xdr:cNvSpPr txBox="1"/>
      </xdr:nvSpPr>
      <xdr:spPr>
        <a:xfrm>
          <a:off x="8515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164719</xdr:rowOff>
    </xdr:from>
    <xdr:to>
      <xdr:col>11</xdr:col>
      <xdr:colOff>358775</xdr:colOff>
      <xdr:row>37</xdr:row>
      <xdr:rowOff>94869</xdr:rowOff>
    </xdr:to>
    <xdr:sp macro="" textlink="">
      <xdr:nvSpPr>
        <xdr:cNvPr id="301" name="フローチャート : 判断 300"/>
        <xdr:cNvSpPr/>
      </xdr:nvSpPr>
      <xdr:spPr>
        <a:xfrm>
          <a:off x="7810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111396</xdr:rowOff>
    </xdr:from>
    <xdr:ext cx="469744" cy="259045"/>
    <xdr:sp macro="" textlink="">
      <xdr:nvSpPr>
        <xdr:cNvPr id="302" name="テキスト ボックス 301"/>
        <xdr:cNvSpPr txBox="1"/>
      </xdr:nvSpPr>
      <xdr:spPr>
        <a:xfrm>
          <a:off x="7626427" y="611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161671</xdr:rowOff>
    </xdr:from>
    <xdr:to>
      <xdr:col>10</xdr:col>
      <xdr:colOff>155575</xdr:colOff>
      <xdr:row>36</xdr:row>
      <xdr:rowOff>91821</xdr:rowOff>
    </xdr:to>
    <xdr:sp macro="" textlink="">
      <xdr:nvSpPr>
        <xdr:cNvPr id="303" name="フローチャート : 判断 302"/>
        <xdr:cNvSpPr/>
      </xdr:nvSpPr>
      <xdr:spPr>
        <a:xfrm>
          <a:off x="6921500" y="616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108348</xdr:rowOff>
    </xdr:from>
    <xdr:ext cx="469744" cy="259045"/>
    <xdr:sp macro="" textlink="">
      <xdr:nvSpPr>
        <xdr:cNvPr id="304" name="テキスト ボックス 303"/>
        <xdr:cNvSpPr txBox="1"/>
      </xdr:nvSpPr>
      <xdr:spPr>
        <a:xfrm>
          <a:off x="6737427" y="593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6" name="円/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7" name="テキスト ボックス 316"/>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8" name="円/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9" name="テキスト ボックス 318"/>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158761</xdr:rowOff>
    </xdr:from>
    <xdr:to>
      <xdr:col>15</xdr:col>
      <xdr:colOff>180975</xdr:colOff>
      <xdr:row>58</xdr:row>
      <xdr:rowOff>3080</xdr:rowOff>
    </xdr:to>
    <xdr:cxnSp macro="">
      <xdr:nvCxnSpPr>
        <xdr:cNvPr id="346" name="直線コネクタ 345"/>
        <xdr:cNvCxnSpPr/>
      </xdr:nvCxnSpPr>
      <xdr:spPr>
        <a:xfrm>
          <a:off x="9639300" y="9931411"/>
          <a:ext cx="838200" cy="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144857</xdr:rowOff>
    </xdr:from>
    <xdr:to>
      <xdr:col>14</xdr:col>
      <xdr:colOff>28575</xdr:colOff>
      <xdr:row>57</xdr:row>
      <xdr:rowOff>158761</xdr:rowOff>
    </xdr:to>
    <xdr:cxnSp macro="">
      <xdr:nvCxnSpPr>
        <xdr:cNvPr id="349" name="直線コネクタ 348"/>
        <xdr:cNvCxnSpPr/>
      </xdr:nvCxnSpPr>
      <xdr:spPr>
        <a:xfrm>
          <a:off x="8750300" y="9917507"/>
          <a:ext cx="889000" cy="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113059</xdr:rowOff>
    </xdr:from>
    <xdr:to>
      <xdr:col>12</xdr:col>
      <xdr:colOff>511175</xdr:colOff>
      <xdr:row>57</xdr:row>
      <xdr:rowOff>144857</xdr:rowOff>
    </xdr:to>
    <xdr:cxnSp macro="">
      <xdr:nvCxnSpPr>
        <xdr:cNvPr id="352" name="直線コネクタ 351"/>
        <xdr:cNvCxnSpPr/>
      </xdr:nvCxnSpPr>
      <xdr:spPr>
        <a:xfrm>
          <a:off x="7861300" y="9885709"/>
          <a:ext cx="889000" cy="3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154810</xdr:rowOff>
    </xdr:from>
    <xdr:to>
      <xdr:col>12</xdr:col>
      <xdr:colOff>561975</xdr:colOff>
      <xdr:row>58</xdr:row>
      <xdr:rowOff>84960</xdr:rowOff>
    </xdr:to>
    <xdr:sp macro="" textlink="">
      <xdr:nvSpPr>
        <xdr:cNvPr id="353" name="フローチャート : 判断 352"/>
        <xdr:cNvSpPr/>
      </xdr:nvSpPr>
      <xdr:spPr>
        <a:xfrm>
          <a:off x="8699500" y="992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76087</xdr:rowOff>
    </xdr:from>
    <xdr:ext cx="534377" cy="259045"/>
    <xdr:sp macro="" textlink="">
      <xdr:nvSpPr>
        <xdr:cNvPr id="354" name="テキスト ボックス 353"/>
        <xdr:cNvSpPr txBox="1"/>
      </xdr:nvSpPr>
      <xdr:spPr>
        <a:xfrm>
          <a:off x="8483111" y="1002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113059</xdr:rowOff>
    </xdr:from>
    <xdr:to>
      <xdr:col>11</xdr:col>
      <xdr:colOff>307975</xdr:colOff>
      <xdr:row>57</xdr:row>
      <xdr:rowOff>117750</xdr:rowOff>
    </xdr:to>
    <xdr:cxnSp macro="">
      <xdr:nvCxnSpPr>
        <xdr:cNvPr id="355" name="直線コネクタ 354"/>
        <xdr:cNvCxnSpPr/>
      </xdr:nvCxnSpPr>
      <xdr:spPr>
        <a:xfrm flipV="1">
          <a:off x="6972300" y="9885709"/>
          <a:ext cx="889000" cy="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156766</xdr:rowOff>
    </xdr:from>
    <xdr:to>
      <xdr:col>11</xdr:col>
      <xdr:colOff>358775</xdr:colOff>
      <xdr:row>58</xdr:row>
      <xdr:rowOff>86916</xdr:rowOff>
    </xdr:to>
    <xdr:sp macro="" textlink="">
      <xdr:nvSpPr>
        <xdr:cNvPr id="356" name="フローチャート : 判断 355"/>
        <xdr:cNvSpPr/>
      </xdr:nvSpPr>
      <xdr:spPr>
        <a:xfrm>
          <a:off x="7810500" y="99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78043</xdr:rowOff>
    </xdr:from>
    <xdr:ext cx="534377" cy="259045"/>
    <xdr:sp macro="" textlink="">
      <xdr:nvSpPr>
        <xdr:cNvPr id="357" name="テキスト ボックス 356"/>
        <xdr:cNvSpPr txBox="1"/>
      </xdr:nvSpPr>
      <xdr:spPr>
        <a:xfrm>
          <a:off x="7594111" y="1002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151381</xdr:rowOff>
    </xdr:from>
    <xdr:to>
      <xdr:col>10</xdr:col>
      <xdr:colOff>155575</xdr:colOff>
      <xdr:row>58</xdr:row>
      <xdr:rowOff>81531</xdr:rowOff>
    </xdr:to>
    <xdr:sp macro="" textlink="">
      <xdr:nvSpPr>
        <xdr:cNvPr id="358" name="フローチャート : 判断 357"/>
        <xdr:cNvSpPr/>
      </xdr:nvSpPr>
      <xdr:spPr>
        <a:xfrm>
          <a:off x="6921500" y="992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72658</xdr:rowOff>
    </xdr:from>
    <xdr:ext cx="534377" cy="259045"/>
    <xdr:sp macro="" textlink="">
      <xdr:nvSpPr>
        <xdr:cNvPr id="359" name="テキスト ボックス 358"/>
        <xdr:cNvSpPr txBox="1"/>
      </xdr:nvSpPr>
      <xdr:spPr>
        <a:xfrm>
          <a:off x="6705111" y="100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123730</xdr:rowOff>
    </xdr:from>
    <xdr:to>
      <xdr:col>15</xdr:col>
      <xdr:colOff>231775</xdr:colOff>
      <xdr:row>58</xdr:row>
      <xdr:rowOff>53880</xdr:rowOff>
    </xdr:to>
    <xdr:sp macro="" textlink="">
      <xdr:nvSpPr>
        <xdr:cNvPr id="365" name="円/楕円 364"/>
        <xdr:cNvSpPr/>
      </xdr:nvSpPr>
      <xdr:spPr>
        <a:xfrm>
          <a:off x="10426700" y="98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83160</xdr:rowOff>
    </xdr:from>
    <xdr:ext cx="534377" cy="259045"/>
    <xdr:sp macro="" textlink="">
      <xdr:nvSpPr>
        <xdr:cNvPr id="366" name="農林水産業費該当値テキスト"/>
        <xdr:cNvSpPr txBox="1"/>
      </xdr:nvSpPr>
      <xdr:spPr>
        <a:xfrm>
          <a:off x="10528300" y="985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29,882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107961</xdr:rowOff>
    </xdr:from>
    <xdr:to>
      <xdr:col>14</xdr:col>
      <xdr:colOff>79375</xdr:colOff>
      <xdr:row>58</xdr:row>
      <xdr:rowOff>38111</xdr:rowOff>
    </xdr:to>
    <xdr:sp macro="" textlink="">
      <xdr:nvSpPr>
        <xdr:cNvPr id="367" name="円/楕円 366"/>
        <xdr:cNvSpPr/>
      </xdr:nvSpPr>
      <xdr:spPr>
        <a:xfrm>
          <a:off x="9588500" y="98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29238</xdr:rowOff>
    </xdr:from>
    <xdr:ext cx="534377" cy="259045"/>
    <xdr:sp macro="" textlink="">
      <xdr:nvSpPr>
        <xdr:cNvPr id="368" name="テキスト ボックス 367"/>
        <xdr:cNvSpPr txBox="1"/>
      </xdr:nvSpPr>
      <xdr:spPr>
        <a:xfrm>
          <a:off x="9372111" y="99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94057</xdr:rowOff>
    </xdr:from>
    <xdr:to>
      <xdr:col>12</xdr:col>
      <xdr:colOff>561975</xdr:colOff>
      <xdr:row>58</xdr:row>
      <xdr:rowOff>24207</xdr:rowOff>
    </xdr:to>
    <xdr:sp macro="" textlink="">
      <xdr:nvSpPr>
        <xdr:cNvPr id="369" name="円/楕円 368"/>
        <xdr:cNvSpPr/>
      </xdr:nvSpPr>
      <xdr:spPr>
        <a:xfrm>
          <a:off x="8699500" y="98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40734</xdr:rowOff>
    </xdr:from>
    <xdr:ext cx="534377" cy="259045"/>
    <xdr:sp macro="" textlink="">
      <xdr:nvSpPr>
        <xdr:cNvPr id="370" name="テキスト ボックス 369"/>
        <xdr:cNvSpPr txBox="1"/>
      </xdr:nvSpPr>
      <xdr:spPr>
        <a:xfrm>
          <a:off x="8483111" y="964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62259</xdr:rowOff>
    </xdr:from>
    <xdr:to>
      <xdr:col>11</xdr:col>
      <xdr:colOff>358775</xdr:colOff>
      <xdr:row>57</xdr:row>
      <xdr:rowOff>163859</xdr:rowOff>
    </xdr:to>
    <xdr:sp macro="" textlink="">
      <xdr:nvSpPr>
        <xdr:cNvPr id="371" name="円/楕円 370"/>
        <xdr:cNvSpPr/>
      </xdr:nvSpPr>
      <xdr:spPr>
        <a:xfrm>
          <a:off x="7810500" y="983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8936</xdr:rowOff>
    </xdr:from>
    <xdr:ext cx="534377" cy="259045"/>
    <xdr:sp macro="" textlink="">
      <xdr:nvSpPr>
        <xdr:cNvPr id="372" name="テキスト ボックス 371"/>
        <xdr:cNvSpPr txBox="1"/>
      </xdr:nvSpPr>
      <xdr:spPr>
        <a:xfrm>
          <a:off x="7594111" y="961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66950</xdr:rowOff>
    </xdr:from>
    <xdr:to>
      <xdr:col>10</xdr:col>
      <xdr:colOff>155575</xdr:colOff>
      <xdr:row>57</xdr:row>
      <xdr:rowOff>168550</xdr:rowOff>
    </xdr:to>
    <xdr:sp macro="" textlink="">
      <xdr:nvSpPr>
        <xdr:cNvPr id="373" name="円/楕円 372"/>
        <xdr:cNvSpPr/>
      </xdr:nvSpPr>
      <xdr:spPr>
        <a:xfrm>
          <a:off x="6921500" y="983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13627</xdr:rowOff>
    </xdr:from>
    <xdr:ext cx="534377" cy="259045"/>
    <xdr:sp macro="" textlink="">
      <xdr:nvSpPr>
        <xdr:cNvPr id="374" name="テキスト ボックス 373"/>
        <xdr:cNvSpPr txBox="1"/>
      </xdr:nvSpPr>
      <xdr:spPr>
        <a:xfrm>
          <a:off x="6705111" y="9614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68540</xdr:rowOff>
    </xdr:from>
    <xdr:to>
      <xdr:col>15</xdr:col>
      <xdr:colOff>180975</xdr:colOff>
      <xdr:row>77</xdr:row>
      <xdr:rowOff>112464</xdr:rowOff>
    </xdr:to>
    <xdr:cxnSp macro="">
      <xdr:nvCxnSpPr>
        <xdr:cNvPr id="405" name="直線コネクタ 404"/>
        <xdr:cNvCxnSpPr/>
      </xdr:nvCxnSpPr>
      <xdr:spPr>
        <a:xfrm>
          <a:off x="9639300" y="13270190"/>
          <a:ext cx="8382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68540</xdr:rowOff>
    </xdr:from>
    <xdr:to>
      <xdr:col>14</xdr:col>
      <xdr:colOff>28575</xdr:colOff>
      <xdr:row>78</xdr:row>
      <xdr:rowOff>77619</xdr:rowOff>
    </xdr:to>
    <xdr:cxnSp macro="">
      <xdr:nvCxnSpPr>
        <xdr:cNvPr id="408" name="直線コネクタ 407"/>
        <xdr:cNvCxnSpPr/>
      </xdr:nvCxnSpPr>
      <xdr:spPr>
        <a:xfrm flipV="1">
          <a:off x="8750300" y="13270190"/>
          <a:ext cx="889000" cy="18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77619</xdr:rowOff>
    </xdr:from>
    <xdr:to>
      <xdr:col>12</xdr:col>
      <xdr:colOff>511175</xdr:colOff>
      <xdr:row>78</xdr:row>
      <xdr:rowOff>103842</xdr:rowOff>
    </xdr:to>
    <xdr:cxnSp macro="">
      <xdr:nvCxnSpPr>
        <xdr:cNvPr id="411" name="直線コネクタ 410"/>
        <xdr:cNvCxnSpPr/>
      </xdr:nvCxnSpPr>
      <xdr:spPr>
        <a:xfrm flipV="1">
          <a:off x="7861300" y="13450719"/>
          <a:ext cx="889000" cy="2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88705</xdr:rowOff>
    </xdr:from>
    <xdr:to>
      <xdr:col>12</xdr:col>
      <xdr:colOff>561975</xdr:colOff>
      <xdr:row>78</xdr:row>
      <xdr:rowOff>18855</xdr:rowOff>
    </xdr:to>
    <xdr:sp macro="" textlink="">
      <xdr:nvSpPr>
        <xdr:cNvPr id="412" name="フローチャート : 判断 411"/>
        <xdr:cNvSpPr/>
      </xdr:nvSpPr>
      <xdr:spPr>
        <a:xfrm>
          <a:off x="8699500" y="1329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35382</xdr:rowOff>
    </xdr:from>
    <xdr:ext cx="469744" cy="259045"/>
    <xdr:sp macro="" textlink="">
      <xdr:nvSpPr>
        <xdr:cNvPr id="413" name="テキスト ボックス 412"/>
        <xdr:cNvSpPr txBox="1"/>
      </xdr:nvSpPr>
      <xdr:spPr>
        <a:xfrm>
          <a:off x="8515427" y="1306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103842</xdr:rowOff>
    </xdr:from>
    <xdr:to>
      <xdr:col>11</xdr:col>
      <xdr:colOff>307975</xdr:colOff>
      <xdr:row>78</xdr:row>
      <xdr:rowOff>113117</xdr:rowOff>
    </xdr:to>
    <xdr:cxnSp macro="">
      <xdr:nvCxnSpPr>
        <xdr:cNvPr id="414" name="直線コネクタ 413"/>
        <xdr:cNvCxnSpPr/>
      </xdr:nvCxnSpPr>
      <xdr:spPr>
        <a:xfrm flipV="1">
          <a:off x="6972300" y="13476942"/>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94419</xdr:rowOff>
    </xdr:from>
    <xdr:to>
      <xdr:col>11</xdr:col>
      <xdr:colOff>358775</xdr:colOff>
      <xdr:row>78</xdr:row>
      <xdr:rowOff>24569</xdr:rowOff>
    </xdr:to>
    <xdr:sp macro="" textlink="">
      <xdr:nvSpPr>
        <xdr:cNvPr id="415" name="フローチャート : 判断 414"/>
        <xdr:cNvSpPr/>
      </xdr:nvSpPr>
      <xdr:spPr>
        <a:xfrm>
          <a:off x="7810500" y="1329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41096</xdr:rowOff>
    </xdr:from>
    <xdr:ext cx="469744" cy="259045"/>
    <xdr:sp macro="" textlink="">
      <xdr:nvSpPr>
        <xdr:cNvPr id="416" name="テキスト ボックス 415"/>
        <xdr:cNvSpPr txBox="1"/>
      </xdr:nvSpPr>
      <xdr:spPr>
        <a:xfrm>
          <a:off x="7626427" y="13071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110911</xdr:rowOff>
    </xdr:from>
    <xdr:to>
      <xdr:col>10</xdr:col>
      <xdr:colOff>155575</xdr:colOff>
      <xdr:row>78</xdr:row>
      <xdr:rowOff>41061</xdr:rowOff>
    </xdr:to>
    <xdr:sp macro="" textlink="">
      <xdr:nvSpPr>
        <xdr:cNvPr id="417" name="フローチャート : 判断 416"/>
        <xdr:cNvSpPr/>
      </xdr:nvSpPr>
      <xdr:spPr>
        <a:xfrm>
          <a:off x="6921500" y="1331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57588</xdr:rowOff>
    </xdr:from>
    <xdr:ext cx="469744" cy="259045"/>
    <xdr:sp macro="" textlink="">
      <xdr:nvSpPr>
        <xdr:cNvPr id="418" name="テキスト ボックス 417"/>
        <xdr:cNvSpPr txBox="1"/>
      </xdr:nvSpPr>
      <xdr:spPr>
        <a:xfrm>
          <a:off x="6737427" y="1308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61664</xdr:rowOff>
    </xdr:from>
    <xdr:to>
      <xdr:col>15</xdr:col>
      <xdr:colOff>231775</xdr:colOff>
      <xdr:row>77</xdr:row>
      <xdr:rowOff>163264</xdr:rowOff>
    </xdr:to>
    <xdr:sp macro="" textlink="">
      <xdr:nvSpPr>
        <xdr:cNvPr id="424" name="円/楕円 423"/>
        <xdr:cNvSpPr/>
      </xdr:nvSpPr>
      <xdr:spPr>
        <a:xfrm>
          <a:off x="10426700" y="1326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40091</xdr:rowOff>
    </xdr:from>
    <xdr:ext cx="534377" cy="259045"/>
    <xdr:sp macro="" textlink="">
      <xdr:nvSpPr>
        <xdr:cNvPr id="425" name="商工費該当値テキスト"/>
        <xdr:cNvSpPr txBox="1"/>
      </xdr:nvSpPr>
      <xdr:spPr>
        <a:xfrm>
          <a:off x="10528300" y="1324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17740</xdr:rowOff>
    </xdr:from>
    <xdr:to>
      <xdr:col>14</xdr:col>
      <xdr:colOff>79375</xdr:colOff>
      <xdr:row>77</xdr:row>
      <xdr:rowOff>119340</xdr:rowOff>
    </xdr:to>
    <xdr:sp macro="" textlink="">
      <xdr:nvSpPr>
        <xdr:cNvPr id="426" name="円/楕円 425"/>
        <xdr:cNvSpPr/>
      </xdr:nvSpPr>
      <xdr:spPr>
        <a:xfrm>
          <a:off x="9588500" y="132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110467</xdr:rowOff>
    </xdr:from>
    <xdr:ext cx="534377" cy="259045"/>
    <xdr:sp macro="" textlink="">
      <xdr:nvSpPr>
        <xdr:cNvPr id="427" name="テキスト ボックス 426"/>
        <xdr:cNvSpPr txBox="1"/>
      </xdr:nvSpPr>
      <xdr:spPr>
        <a:xfrm>
          <a:off x="9372111" y="1331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26819</xdr:rowOff>
    </xdr:from>
    <xdr:to>
      <xdr:col>12</xdr:col>
      <xdr:colOff>561975</xdr:colOff>
      <xdr:row>78</xdr:row>
      <xdr:rowOff>128419</xdr:rowOff>
    </xdr:to>
    <xdr:sp macro="" textlink="">
      <xdr:nvSpPr>
        <xdr:cNvPr id="428" name="円/楕円 427"/>
        <xdr:cNvSpPr/>
      </xdr:nvSpPr>
      <xdr:spPr>
        <a:xfrm>
          <a:off x="8699500" y="1339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119546</xdr:rowOff>
    </xdr:from>
    <xdr:ext cx="469744" cy="259045"/>
    <xdr:sp macro="" textlink="">
      <xdr:nvSpPr>
        <xdr:cNvPr id="429" name="テキスト ボックス 428"/>
        <xdr:cNvSpPr txBox="1"/>
      </xdr:nvSpPr>
      <xdr:spPr>
        <a:xfrm>
          <a:off x="8515427" y="1349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53042</xdr:rowOff>
    </xdr:from>
    <xdr:to>
      <xdr:col>11</xdr:col>
      <xdr:colOff>358775</xdr:colOff>
      <xdr:row>78</xdr:row>
      <xdr:rowOff>154642</xdr:rowOff>
    </xdr:to>
    <xdr:sp macro="" textlink="">
      <xdr:nvSpPr>
        <xdr:cNvPr id="430" name="円/楕円 429"/>
        <xdr:cNvSpPr/>
      </xdr:nvSpPr>
      <xdr:spPr>
        <a:xfrm>
          <a:off x="7810500" y="13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145769</xdr:rowOff>
    </xdr:from>
    <xdr:ext cx="469744" cy="259045"/>
    <xdr:sp macro="" textlink="">
      <xdr:nvSpPr>
        <xdr:cNvPr id="431" name="テキスト ボックス 430"/>
        <xdr:cNvSpPr txBox="1"/>
      </xdr:nvSpPr>
      <xdr:spPr>
        <a:xfrm>
          <a:off x="7626427" y="135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62317</xdr:rowOff>
    </xdr:from>
    <xdr:to>
      <xdr:col>10</xdr:col>
      <xdr:colOff>155575</xdr:colOff>
      <xdr:row>78</xdr:row>
      <xdr:rowOff>163917</xdr:rowOff>
    </xdr:to>
    <xdr:sp macro="" textlink="">
      <xdr:nvSpPr>
        <xdr:cNvPr id="432" name="円/楕円 431"/>
        <xdr:cNvSpPr/>
      </xdr:nvSpPr>
      <xdr:spPr>
        <a:xfrm>
          <a:off x="6921500" y="1343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155044</xdr:rowOff>
    </xdr:from>
    <xdr:ext cx="469744" cy="259045"/>
    <xdr:sp macro="" textlink="">
      <xdr:nvSpPr>
        <xdr:cNvPr id="433" name="テキスト ボックス 432"/>
        <xdr:cNvSpPr txBox="1"/>
      </xdr:nvSpPr>
      <xdr:spPr>
        <a:xfrm>
          <a:off x="6737427" y="13528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136418</xdr:rowOff>
    </xdr:from>
    <xdr:to>
      <xdr:col>15</xdr:col>
      <xdr:colOff>180975</xdr:colOff>
      <xdr:row>98</xdr:row>
      <xdr:rowOff>139337</xdr:rowOff>
    </xdr:to>
    <xdr:cxnSp macro="">
      <xdr:nvCxnSpPr>
        <xdr:cNvPr id="462" name="直線コネクタ 461"/>
        <xdr:cNvCxnSpPr/>
      </xdr:nvCxnSpPr>
      <xdr:spPr>
        <a:xfrm>
          <a:off x="9639300" y="16938518"/>
          <a:ext cx="838200" cy="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136418</xdr:rowOff>
    </xdr:from>
    <xdr:to>
      <xdr:col>14</xdr:col>
      <xdr:colOff>28575</xdr:colOff>
      <xdr:row>98</xdr:row>
      <xdr:rowOff>151426</xdr:rowOff>
    </xdr:to>
    <xdr:cxnSp macro="">
      <xdr:nvCxnSpPr>
        <xdr:cNvPr id="465" name="直線コネクタ 464"/>
        <xdr:cNvCxnSpPr/>
      </xdr:nvCxnSpPr>
      <xdr:spPr>
        <a:xfrm flipV="1">
          <a:off x="8750300" y="16938518"/>
          <a:ext cx="8890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27796</xdr:rowOff>
    </xdr:from>
    <xdr:ext cx="534377" cy="259045"/>
    <xdr:sp macro="" textlink="">
      <xdr:nvSpPr>
        <xdr:cNvPr id="467" name="テキスト ボックス 466"/>
        <xdr:cNvSpPr txBox="1"/>
      </xdr:nvSpPr>
      <xdr:spPr>
        <a:xfrm>
          <a:off x="9372111" y="170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139181</xdr:rowOff>
    </xdr:from>
    <xdr:to>
      <xdr:col>12</xdr:col>
      <xdr:colOff>511175</xdr:colOff>
      <xdr:row>98</xdr:row>
      <xdr:rowOff>151426</xdr:rowOff>
    </xdr:to>
    <xdr:cxnSp macro="">
      <xdr:nvCxnSpPr>
        <xdr:cNvPr id="468" name="直線コネクタ 467"/>
        <xdr:cNvCxnSpPr/>
      </xdr:nvCxnSpPr>
      <xdr:spPr>
        <a:xfrm>
          <a:off x="7861300" y="16941281"/>
          <a:ext cx="889000" cy="1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118556</xdr:rowOff>
    </xdr:from>
    <xdr:to>
      <xdr:col>12</xdr:col>
      <xdr:colOff>561975</xdr:colOff>
      <xdr:row>99</xdr:row>
      <xdr:rowOff>48706</xdr:rowOff>
    </xdr:to>
    <xdr:sp macro="" textlink="">
      <xdr:nvSpPr>
        <xdr:cNvPr id="469" name="フローチャート : 判断 468"/>
        <xdr:cNvSpPr/>
      </xdr:nvSpPr>
      <xdr:spPr>
        <a:xfrm>
          <a:off x="8699500" y="1692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39833</xdr:rowOff>
    </xdr:from>
    <xdr:ext cx="534377" cy="259045"/>
    <xdr:sp macro="" textlink="">
      <xdr:nvSpPr>
        <xdr:cNvPr id="470" name="テキスト ボックス 469"/>
        <xdr:cNvSpPr txBox="1"/>
      </xdr:nvSpPr>
      <xdr:spPr>
        <a:xfrm>
          <a:off x="8483111" y="1701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139181</xdr:rowOff>
    </xdr:from>
    <xdr:to>
      <xdr:col>11</xdr:col>
      <xdr:colOff>307975</xdr:colOff>
      <xdr:row>98</xdr:row>
      <xdr:rowOff>145752</xdr:rowOff>
    </xdr:to>
    <xdr:cxnSp macro="">
      <xdr:nvCxnSpPr>
        <xdr:cNvPr id="471" name="直線コネクタ 470"/>
        <xdr:cNvCxnSpPr/>
      </xdr:nvCxnSpPr>
      <xdr:spPr>
        <a:xfrm flipV="1">
          <a:off x="6972300" y="16941281"/>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124597</xdr:rowOff>
    </xdr:from>
    <xdr:to>
      <xdr:col>11</xdr:col>
      <xdr:colOff>358775</xdr:colOff>
      <xdr:row>99</xdr:row>
      <xdr:rowOff>54747</xdr:rowOff>
    </xdr:to>
    <xdr:sp macro="" textlink="">
      <xdr:nvSpPr>
        <xdr:cNvPr id="472" name="フローチャート : 判断 471"/>
        <xdr:cNvSpPr/>
      </xdr:nvSpPr>
      <xdr:spPr>
        <a:xfrm>
          <a:off x="7810500" y="169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45874</xdr:rowOff>
    </xdr:from>
    <xdr:ext cx="534377" cy="259045"/>
    <xdr:sp macro="" textlink="">
      <xdr:nvSpPr>
        <xdr:cNvPr id="473" name="テキスト ボックス 472"/>
        <xdr:cNvSpPr txBox="1"/>
      </xdr:nvSpPr>
      <xdr:spPr>
        <a:xfrm>
          <a:off x="7594111" y="170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127240</xdr:rowOff>
    </xdr:from>
    <xdr:to>
      <xdr:col>10</xdr:col>
      <xdr:colOff>155575</xdr:colOff>
      <xdr:row>99</xdr:row>
      <xdr:rowOff>57390</xdr:rowOff>
    </xdr:to>
    <xdr:sp macro="" textlink="">
      <xdr:nvSpPr>
        <xdr:cNvPr id="474" name="フローチャート : 判断 473"/>
        <xdr:cNvSpPr/>
      </xdr:nvSpPr>
      <xdr:spPr>
        <a:xfrm>
          <a:off x="6921500" y="1692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48517</xdr:rowOff>
    </xdr:from>
    <xdr:ext cx="534377" cy="259045"/>
    <xdr:sp macro="" textlink="">
      <xdr:nvSpPr>
        <xdr:cNvPr id="475" name="テキスト ボックス 474"/>
        <xdr:cNvSpPr txBox="1"/>
      </xdr:nvSpPr>
      <xdr:spPr>
        <a:xfrm>
          <a:off x="6705111" y="1702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88537</xdr:rowOff>
    </xdr:from>
    <xdr:to>
      <xdr:col>15</xdr:col>
      <xdr:colOff>231775</xdr:colOff>
      <xdr:row>99</xdr:row>
      <xdr:rowOff>18687</xdr:rowOff>
    </xdr:to>
    <xdr:sp macro="" textlink="">
      <xdr:nvSpPr>
        <xdr:cNvPr id="481" name="円/楕円 480"/>
        <xdr:cNvSpPr/>
      </xdr:nvSpPr>
      <xdr:spPr>
        <a:xfrm>
          <a:off x="10426700" y="168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47914</xdr:rowOff>
    </xdr:from>
    <xdr:ext cx="599010" cy="259045"/>
    <xdr:sp macro="" textlink="">
      <xdr:nvSpPr>
        <xdr:cNvPr id="482" name="土木費該当値テキスト"/>
        <xdr:cNvSpPr txBox="1"/>
      </xdr:nvSpPr>
      <xdr:spPr>
        <a:xfrm>
          <a:off x="10528300" y="1667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100,476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85618</xdr:rowOff>
    </xdr:from>
    <xdr:to>
      <xdr:col>14</xdr:col>
      <xdr:colOff>79375</xdr:colOff>
      <xdr:row>99</xdr:row>
      <xdr:rowOff>15768</xdr:rowOff>
    </xdr:to>
    <xdr:sp macro="" textlink="">
      <xdr:nvSpPr>
        <xdr:cNvPr id="483" name="円/楕円 482"/>
        <xdr:cNvSpPr/>
      </xdr:nvSpPr>
      <xdr:spPr>
        <a:xfrm>
          <a:off x="9588500" y="168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32295</xdr:rowOff>
    </xdr:from>
    <xdr:ext cx="599010" cy="259045"/>
    <xdr:sp macro="" textlink="">
      <xdr:nvSpPr>
        <xdr:cNvPr id="484" name="テキスト ボックス 483"/>
        <xdr:cNvSpPr txBox="1"/>
      </xdr:nvSpPr>
      <xdr:spPr>
        <a:xfrm>
          <a:off x="9339794" y="16662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104,307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100626</xdr:rowOff>
    </xdr:from>
    <xdr:to>
      <xdr:col>12</xdr:col>
      <xdr:colOff>561975</xdr:colOff>
      <xdr:row>99</xdr:row>
      <xdr:rowOff>30776</xdr:rowOff>
    </xdr:to>
    <xdr:sp macro="" textlink="">
      <xdr:nvSpPr>
        <xdr:cNvPr id="485" name="円/楕円 484"/>
        <xdr:cNvSpPr/>
      </xdr:nvSpPr>
      <xdr:spPr>
        <a:xfrm>
          <a:off x="8699500" y="1690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47303</xdr:rowOff>
    </xdr:from>
    <xdr:ext cx="534377" cy="259045"/>
    <xdr:sp macro="" textlink="">
      <xdr:nvSpPr>
        <xdr:cNvPr id="486" name="テキスト ボックス 485"/>
        <xdr:cNvSpPr txBox="1"/>
      </xdr:nvSpPr>
      <xdr:spPr>
        <a:xfrm>
          <a:off x="8483111" y="1667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84,612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88381</xdr:rowOff>
    </xdr:from>
    <xdr:to>
      <xdr:col>11</xdr:col>
      <xdr:colOff>358775</xdr:colOff>
      <xdr:row>99</xdr:row>
      <xdr:rowOff>18531</xdr:rowOff>
    </xdr:to>
    <xdr:sp macro="" textlink="">
      <xdr:nvSpPr>
        <xdr:cNvPr id="487" name="円/楕円 486"/>
        <xdr:cNvSpPr/>
      </xdr:nvSpPr>
      <xdr:spPr>
        <a:xfrm>
          <a:off x="7810500" y="1689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35058</xdr:rowOff>
    </xdr:from>
    <xdr:ext cx="599010" cy="259045"/>
    <xdr:sp macro="" textlink="">
      <xdr:nvSpPr>
        <xdr:cNvPr id="488" name="テキスト ボックス 487"/>
        <xdr:cNvSpPr txBox="1"/>
      </xdr:nvSpPr>
      <xdr:spPr>
        <a:xfrm>
          <a:off x="7561794" y="1666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100,681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94952</xdr:rowOff>
    </xdr:from>
    <xdr:to>
      <xdr:col>10</xdr:col>
      <xdr:colOff>155575</xdr:colOff>
      <xdr:row>99</xdr:row>
      <xdr:rowOff>25102</xdr:rowOff>
    </xdr:to>
    <xdr:sp macro="" textlink="">
      <xdr:nvSpPr>
        <xdr:cNvPr id="489" name="円/楕円 488"/>
        <xdr:cNvSpPr/>
      </xdr:nvSpPr>
      <xdr:spPr>
        <a:xfrm>
          <a:off x="6921500" y="1689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41629</xdr:rowOff>
    </xdr:from>
    <xdr:ext cx="534377" cy="259045"/>
    <xdr:sp macro="" textlink="">
      <xdr:nvSpPr>
        <xdr:cNvPr id="490" name="テキスト ボックス 489"/>
        <xdr:cNvSpPr txBox="1"/>
      </xdr:nvSpPr>
      <xdr:spPr>
        <a:xfrm>
          <a:off x="6705111" y="1667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18166</xdr:rowOff>
    </xdr:from>
    <xdr:to>
      <xdr:col>23</xdr:col>
      <xdr:colOff>517525</xdr:colOff>
      <xdr:row>37</xdr:row>
      <xdr:rowOff>25776</xdr:rowOff>
    </xdr:to>
    <xdr:cxnSp macro="">
      <xdr:nvCxnSpPr>
        <xdr:cNvPr id="521" name="直線コネクタ 520"/>
        <xdr:cNvCxnSpPr/>
      </xdr:nvCxnSpPr>
      <xdr:spPr>
        <a:xfrm>
          <a:off x="15481300" y="6361816"/>
          <a:ext cx="8382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92249</xdr:rowOff>
    </xdr:from>
    <xdr:to>
      <xdr:col>22</xdr:col>
      <xdr:colOff>365125</xdr:colOff>
      <xdr:row>37</xdr:row>
      <xdr:rowOff>18166</xdr:rowOff>
    </xdr:to>
    <xdr:cxnSp macro="">
      <xdr:nvCxnSpPr>
        <xdr:cNvPr id="524" name="直線コネクタ 523"/>
        <xdr:cNvCxnSpPr/>
      </xdr:nvCxnSpPr>
      <xdr:spPr>
        <a:xfrm>
          <a:off x="14592300" y="6264449"/>
          <a:ext cx="889000" cy="9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85354</xdr:rowOff>
    </xdr:from>
    <xdr:ext cx="534377" cy="259045"/>
    <xdr:sp macro="" textlink="">
      <xdr:nvSpPr>
        <xdr:cNvPr id="526" name="テキスト ボックス 525"/>
        <xdr:cNvSpPr txBox="1"/>
      </xdr:nvSpPr>
      <xdr:spPr>
        <a:xfrm>
          <a:off x="15214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92249</xdr:rowOff>
    </xdr:from>
    <xdr:to>
      <xdr:col>21</xdr:col>
      <xdr:colOff>161925</xdr:colOff>
      <xdr:row>37</xdr:row>
      <xdr:rowOff>64523</xdr:rowOff>
    </xdr:to>
    <xdr:cxnSp macro="">
      <xdr:nvCxnSpPr>
        <xdr:cNvPr id="527" name="直線コネクタ 526"/>
        <xdr:cNvCxnSpPr/>
      </xdr:nvCxnSpPr>
      <xdr:spPr>
        <a:xfrm flipV="1">
          <a:off x="13703300" y="6264449"/>
          <a:ext cx="889000" cy="14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2571</xdr:rowOff>
    </xdr:from>
    <xdr:to>
      <xdr:col>21</xdr:col>
      <xdr:colOff>212725</xdr:colOff>
      <xdr:row>37</xdr:row>
      <xdr:rowOff>104171</xdr:rowOff>
    </xdr:to>
    <xdr:sp macro="" textlink="">
      <xdr:nvSpPr>
        <xdr:cNvPr id="528" name="フローチャート : 判断 527"/>
        <xdr:cNvSpPr/>
      </xdr:nvSpPr>
      <xdr:spPr>
        <a:xfrm>
          <a:off x="14541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95298</xdr:rowOff>
    </xdr:from>
    <xdr:ext cx="534377" cy="259045"/>
    <xdr:sp macro="" textlink="">
      <xdr:nvSpPr>
        <xdr:cNvPr id="529" name="テキスト ボックス 528"/>
        <xdr:cNvSpPr txBox="1"/>
      </xdr:nvSpPr>
      <xdr:spPr>
        <a:xfrm>
          <a:off x="14325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56571</xdr:rowOff>
    </xdr:from>
    <xdr:to>
      <xdr:col>19</xdr:col>
      <xdr:colOff>644525</xdr:colOff>
      <xdr:row>37</xdr:row>
      <xdr:rowOff>64523</xdr:rowOff>
    </xdr:to>
    <xdr:cxnSp macro="">
      <xdr:nvCxnSpPr>
        <xdr:cNvPr id="530" name="直線コネクタ 529"/>
        <xdr:cNvCxnSpPr/>
      </xdr:nvCxnSpPr>
      <xdr:spPr>
        <a:xfrm>
          <a:off x="12814300" y="6400221"/>
          <a:ext cx="889000" cy="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19193</xdr:rowOff>
    </xdr:from>
    <xdr:to>
      <xdr:col>20</xdr:col>
      <xdr:colOff>9525</xdr:colOff>
      <xdr:row>37</xdr:row>
      <xdr:rowOff>120793</xdr:rowOff>
    </xdr:to>
    <xdr:sp macro="" textlink="">
      <xdr:nvSpPr>
        <xdr:cNvPr id="531" name="フローチャート : 判断 530"/>
        <xdr:cNvSpPr/>
      </xdr:nvSpPr>
      <xdr:spPr>
        <a:xfrm>
          <a:off x="13652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111920</xdr:rowOff>
    </xdr:from>
    <xdr:ext cx="534377" cy="259045"/>
    <xdr:sp macro="" textlink="">
      <xdr:nvSpPr>
        <xdr:cNvPr id="532" name="テキスト ボックス 531"/>
        <xdr:cNvSpPr txBox="1"/>
      </xdr:nvSpPr>
      <xdr:spPr>
        <a:xfrm>
          <a:off x="13436111" y="645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21610</xdr:rowOff>
    </xdr:from>
    <xdr:to>
      <xdr:col>18</xdr:col>
      <xdr:colOff>492125</xdr:colOff>
      <xdr:row>37</xdr:row>
      <xdr:rowOff>123210</xdr:rowOff>
    </xdr:to>
    <xdr:sp macro="" textlink="">
      <xdr:nvSpPr>
        <xdr:cNvPr id="533" name="フローチャート : 判断 532"/>
        <xdr:cNvSpPr/>
      </xdr:nvSpPr>
      <xdr:spPr>
        <a:xfrm>
          <a:off x="12763500" y="6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114337</xdr:rowOff>
    </xdr:from>
    <xdr:ext cx="534377" cy="259045"/>
    <xdr:sp macro="" textlink="">
      <xdr:nvSpPr>
        <xdr:cNvPr id="534" name="テキスト ボックス 533"/>
        <xdr:cNvSpPr txBox="1"/>
      </xdr:nvSpPr>
      <xdr:spPr>
        <a:xfrm>
          <a:off x="12547111" y="645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146426</xdr:rowOff>
    </xdr:from>
    <xdr:to>
      <xdr:col>23</xdr:col>
      <xdr:colOff>568325</xdr:colOff>
      <xdr:row>37</xdr:row>
      <xdr:rowOff>76576</xdr:rowOff>
    </xdr:to>
    <xdr:sp macro="" textlink="">
      <xdr:nvSpPr>
        <xdr:cNvPr id="540" name="円/楕円 539"/>
        <xdr:cNvSpPr/>
      </xdr:nvSpPr>
      <xdr:spPr>
        <a:xfrm>
          <a:off x="16268700" y="63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124853</xdr:rowOff>
    </xdr:from>
    <xdr:ext cx="534377" cy="259045"/>
    <xdr:sp macro="" textlink="">
      <xdr:nvSpPr>
        <xdr:cNvPr id="541" name="消防費該当値テキスト"/>
        <xdr:cNvSpPr txBox="1"/>
      </xdr:nvSpPr>
      <xdr:spPr>
        <a:xfrm>
          <a:off x="16370300" y="62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25,477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138816</xdr:rowOff>
    </xdr:from>
    <xdr:to>
      <xdr:col>22</xdr:col>
      <xdr:colOff>415925</xdr:colOff>
      <xdr:row>37</xdr:row>
      <xdr:rowOff>68966</xdr:rowOff>
    </xdr:to>
    <xdr:sp macro="" textlink="">
      <xdr:nvSpPr>
        <xdr:cNvPr id="542" name="円/楕円 541"/>
        <xdr:cNvSpPr/>
      </xdr:nvSpPr>
      <xdr:spPr>
        <a:xfrm>
          <a:off x="15430500" y="631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85493</xdr:rowOff>
    </xdr:from>
    <xdr:ext cx="534377" cy="259045"/>
    <xdr:sp macro="" textlink="">
      <xdr:nvSpPr>
        <xdr:cNvPr id="543" name="テキスト ボックス 542"/>
        <xdr:cNvSpPr txBox="1"/>
      </xdr:nvSpPr>
      <xdr:spPr>
        <a:xfrm>
          <a:off x="15214111" y="608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41449</xdr:rowOff>
    </xdr:from>
    <xdr:to>
      <xdr:col>21</xdr:col>
      <xdr:colOff>212725</xdr:colOff>
      <xdr:row>36</xdr:row>
      <xdr:rowOff>143049</xdr:rowOff>
    </xdr:to>
    <xdr:sp macro="" textlink="">
      <xdr:nvSpPr>
        <xdr:cNvPr id="544" name="円/楕円 543"/>
        <xdr:cNvSpPr/>
      </xdr:nvSpPr>
      <xdr:spPr>
        <a:xfrm>
          <a:off x="14541500" y="62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159576</xdr:rowOff>
    </xdr:from>
    <xdr:ext cx="534377" cy="259045"/>
    <xdr:sp macro="" textlink="">
      <xdr:nvSpPr>
        <xdr:cNvPr id="545" name="テキスト ボックス 544"/>
        <xdr:cNvSpPr txBox="1"/>
      </xdr:nvSpPr>
      <xdr:spPr>
        <a:xfrm>
          <a:off x="14325111" y="598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13723</xdr:rowOff>
    </xdr:from>
    <xdr:to>
      <xdr:col>20</xdr:col>
      <xdr:colOff>9525</xdr:colOff>
      <xdr:row>37</xdr:row>
      <xdr:rowOff>115323</xdr:rowOff>
    </xdr:to>
    <xdr:sp macro="" textlink="">
      <xdr:nvSpPr>
        <xdr:cNvPr id="546" name="円/楕円 545"/>
        <xdr:cNvSpPr/>
      </xdr:nvSpPr>
      <xdr:spPr>
        <a:xfrm>
          <a:off x="13652500" y="635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131850</xdr:rowOff>
    </xdr:from>
    <xdr:ext cx="534377" cy="259045"/>
    <xdr:sp macro="" textlink="">
      <xdr:nvSpPr>
        <xdr:cNvPr id="547" name="テキスト ボックス 546"/>
        <xdr:cNvSpPr txBox="1"/>
      </xdr:nvSpPr>
      <xdr:spPr>
        <a:xfrm>
          <a:off x="13436111" y="61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5771</xdr:rowOff>
    </xdr:from>
    <xdr:to>
      <xdr:col>18</xdr:col>
      <xdr:colOff>492125</xdr:colOff>
      <xdr:row>37</xdr:row>
      <xdr:rowOff>107371</xdr:rowOff>
    </xdr:to>
    <xdr:sp macro="" textlink="">
      <xdr:nvSpPr>
        <xdr:cNvPr id="548" name="円/楕円 547"/>
        <xdr:cNvSpPr/>
      </xdr:nvSpPr>
      <xdr:spPr>
        <a:xfrm>
          <a:off x="12763500" y="634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123898</xdr:rowOff>
    </xdr:from>
    <xdr:ext cx="534377" cy="259045"/>
    <xdr:sp macro="" textlink="">
      <xdr:nvSpPr>
        <xdr:cNvPr id="549" name="テキスト ボックス 548"/>
        <xdr:cNvSpPr txBox="1"/>
      </xdr:nvSpPr>
      <xdr:spPr>
        <a:xfrm>
          <a:off x="12547111" y="6124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45407</xdr:rowOff>
    </xdr:from>
    <xdr:to>
      <xdr:col>23</xdr:col>
      <xdr:colOff>517525</xdr:colOff>
      <xdr:row>57</xdr:row>
      <xdr:rowOff>51908</xdr:rowOff>
    </xdr:to>
    <xdr:cxnSp macro="">
      <xdr:nvCxnSpPr>
        <xdr:cNvPr id="576" name="直線コネクタ 575"/>
        <xdr:cNvCxnSpPr/>
      </xdr:nvCxnSpPr>
      <xdr:spPr>
        <a:xfrm flipV="1">
          <a:off x="15481300" y="9475157"/>
          <a:ext cx="838200" cy="34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129684</xdr:rowOff>
    </xdr:from>
    <xdr:ext cx="534377" cy="259045"/>
    <xdr:sp macro="" textlink="">
      <xdr:nvSpPr>
        <xdr:cNvPr id="577" name="教育費平均値テキスト"/>
        <xdr:cNvSpPr txBox="1"/>
      </xdr:nvSpPr>
      <xdr:spPr>
        <a:xfrm>
          <a:off x="16370300" y="9730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51908</xdr:rowOff>
    </xdr:from>
    <xdr:to>
      <xdr:col>22</xdr:col>
      <xdr:colOff>365125</xdr:colOff>
      <xdr:row>57</xdr:row>
      <xdr:rowOff>69493</xdr:rowOff>
    </xdr:to>
    <xdr:cxnSp macro="">
      <xdr:nvCxnSpPr>
        <xdr:cNvPr id="579" name="直線コネクタ 578"/>
        <xdr:cNvCxnSpPr/>
      </xdr:nvCxnSpPr>
      <xdr:spPr>
        <a:xfrm flipV="1">
          <a:off x="14592300" y="9824558"/>
          <a:ext cx="889000" cy="1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68756</xdr:rowOff>
    </xdr:from>
    <xdr:to>
      <xdr:col>21</xdr:col>
      <xdr:colOff>161925</xdr:colOff>
      <xdr:row>57</xdr:row>
      <xdr:rowOff>69493</xdr:rowOff>
    </xdr:to>
    <xdr:cxnSp macro="">
      <xdr:nvCxnSpPr>
        <xdr:cNvPr id="582" name="直線コネクタ 581"/>
        <xdr:cNvCxnSpPr/>
      </xdr:nvCxnSpPr>
      <xdr:spPr>
        <a:xfrm>
          <a:off x="13703300" y="9841406"/>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159053</xdr:rowOff>
    </xdr:from>
    <xdr:to>
      <xdr:col>21</xdr:col>
      <xdr:colOff>212725</xdr:colOff>
      <xdr:row>57</xdr:row>
      <xdr:rowOff>89203</xdr:rowOff>
    </xdr:to>
    <xdr:sp macro="" textlink="">
      <xdr:nvSpPr>
        <xdr:cNvPr id="583" name="フローチャート : 判断 582"/>
        <xdr:cNvSpPr/>
      </xdr:nvSpPr>
      <xdr:spPr>
        <a:xfrm>
          <a:off x="14541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105730</xdr:rowOff>
    </xdr:from>
    <xdr:ext cx="534377" cy="259045"/>
    <xdr:sp macro="" textlink="">
      <xdr:nvSpPr>
        <xdr:cNvPr id="584" name="テキスト ボックス 583"/>
        <xdr:cNvSpPr txBox="1"/>
      </xdr:nvSpPr>
      <xdr:spPr>
        <a:xfrm>
          <a:off x="14325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68756</xdr:rowOff>
    </xdr:from>
    <xdr:to>
      <xdr:col>19</xdr:col>
      <xdr:colOff>644525</xdr:colOff>
      <xdr:row>57</xdr:row>
      <xdr:rowOff>76401</xdr:rowOff>
    </xdr:to>
    <xdr:cxnSp macro="">
      <xdr:nvCxnSpPr>
        <xdr:cNvPr id="585" name="直線コネクタ 584"/>
        <xdr:cNvCxnSpPr/>
      </xdr:nvCxnSpPr>
      <xdr:spPr>
        <a:xfrm flipV="1">
          <a:off x="12814300" y="9841406"/>
          <a:ext cx="889000" cy="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9521</xdr:rowOff>
    </xdr:from>
    <xdr:to>
      <xdr:col>20</xdr:col>
      <xdr:colOff>9525</xdr:colOff>
      <xdr:row>57</xdr:row>
      <xdr:rowOff>111121</xdr:rowOff>
    </xdr:to>
    <xdr:sp macro="" textlink="">
      <xdr:nvSpPr>
        <xdr:cNvPr id="586" name="フローチャート : 判断 585"/>
        <xdr:cNvSpPr/>
      </xdr:nvSpPr>
      <xdr:spPr>
        <a:xfrm>
          <a:off x="13652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127648</xdr:rowOff>
    </xdr:from>
    <xdr:ext cx="534377" cy="259045"/>
    <xdr:sp macro="" textlink="">
      <xdr:nvSpPr>
        <xdr:cNvPr id="587" name="テキスト ボックス 586"/>
        <xdr:cNvSpPr txBox="1"/>
      </xdr:nvSpPr>
      <xdr:spPr>
        <a:xfrm>
          <a:off x="13436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170282</xdr:rowOff>
    </xdr:from>
    <xdr:to>
      <xdr:col>18</xdr:col>
      <xdr:colOff>492125</xdr:colOff>
      <xdr:row>57</xdr:row>
      <xdr:rowOff>100432</xdr:rowOff>
    </xdr:to>
    <xdr:sp macro="" textlink="">
      <xdr:nvSpPr>
        <xdr:cNvPr id="588" name="フローチャート : 判断 587"/>
        <xdr:cNvSpPr/>
      </xdr:nvSpPr>
      <xdr:spPr>
        <a:xfrm>
          <a:off x="12763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116959</xdr:rowOff>
    </xdr:from>
    <xdr:ext cx="534377" cy="259045"/>
    <xdr:sp macro="" textlink="">
      <xdr:nvSpPr>
        <xdr:cNvPr id="589" name="テキスト ボックス 588"/>
        <xdr:cNvSpPr txBox="1"/>
      </xdr:nvSpPr>
      <xdr:spPr>
        <a:xfrm>
          <a:off x="12547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166057</xdr:rowOff>
    </xdr:from>
    <xdr:to>
      <xdr:col>23</xdr:col>
      <xdr:colOff>568325</xdr:colOff>
      <xdr:row>55</xdr:row>
      <xdr:rowOff>96207</xdr:rowOff>
    </xdr:to>
    <xdr:sp macro="" textlink="">
      <xdr:nvSpPr>
        <xdr:cNvPr id="595" name="円/楕円 594"/>
        <xdr:cNvSpPr/>
      </xdr:nvSpPr>
      <xdr:spPr>
        <a:xfrm>
          <a:off x="16268700" y="94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17484</xdr:rowOff>
    </xdr:from>
    <xdr:ext cx="599010" cy="259045"/>
    <xdr:sp macro="" textlink="">
      <xdr:nvSpPr>
        <xdr:cNvPr id="596" name="教育費該当値テキスト"/>
        <xdr:cNvSpPr txBox="1"/>
      </xdr:nvSpPr>
      <xdr:spPr>
        <a:xfrm>
          <a:off x="16370300" y="927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133,124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1108</xdr:rowOff>
    </xdr:from>
    <xdr:to>
      <xdr:col>22</xdr:col>
      <xdr:colOff>415925</xdr:colOff>
      <xdr:row>57</xdr:row>
      <xdr:rowOff>102708</xdr:rowOff>
    </xdr:to>
    <xdr:sp macro="" textlink="">
      <xdr:nvSpPr>
        <xdr:cNvPr id="597" name="円/楕円 596"/>
        <xdr:cNvSpPr/>
      </xdr:nvSpPr>
      <xdr:spPr>
        <a:xfrm>
          <a:off x="15430500" y="977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93835</xdr:rowOff>
    </xdr:from>
    <xdr:ext cx="534377" cy="259045"/>
    <xdr:sp macro="" textlink="">
      <xdr:nvSpPr>
        <xdr:cNvPr id="598" name="テキスト ボックス 597"/>
        <xdr:cNvSpPr txBox="1"/>
      </xdr:nvSpPr>
      <xdr:spPr>
        <a:xfrm>
          <a:off x="15214111" y="986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18693</xdr:rowOff>
    </xdr:from>
    <xdr:to>
      <xdr:col>21</xdr:col>
      <xdr:colOff>212725</xdr:colOff>
      <xdr:row>57</xdr:row>
      <xdr:rowOff>120293</xdr:rowOff>
    </xdr:to>
    <xdr:sp macro="" textlink="">
      <xdr:nvSpPr>
        <xdr:cNvPr id="599" name="円/楕円 598"/>
        <xdr:cNvSpPr/>
      </xdr:nvSpPr>
      <xdr:spPr>
        <a:xfrm>
          <a:off x="14541500" y="979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111420</xdr:rowOff>
    </xdr:from>
    <xdr:ext cx="534377" cy="259045"/>
    <xdr:sp macro="" textlink="">
      <xdr:nvSpPr>
        <xdr:cNvPr id="600" name="テキスト ボックス 599"/>
        <xdr:cNvSpPr txBox="1"/>
      </xdr:nvSpPr>
      <xdr:spPr>
        <a:xfrm>
          <a:off x="14325111" y="988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17956</xdr:rowOff>
    </xdr:from>
    <xdr:to>
      <xdr:col>20</xdr:col>
      <xdr:colOff>9525</xdr:colOff>
      <xdr:row>57</xdr:row>
      <xdr:rowOff>119556</xdr:rowOff>
    </xdr:to>
    <xdr:sp macro="" textlink="">
      <xdr:nvSpPr>
        <xdr:cNvPr id="601" name="円/楕円 600"/>
        <xdr:cNvSpPr/>
      </xdr:nvSpPr>
      <xdr:spPr>
        <a:xfrm>
          <a:off x="13652500" y="97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110683</xdr:rowOff>
    </xdr:from>
    <xdr:ext cx="534377" cy="259045"/>
    <xdr:sp macro="" textlink="">
      <xdr:nvSpPr>
        <xdr:cNvPr id="602" name="テキスト ボックス 601"/>
        <xdr:cNvSpPr txBox="1"/>
      </xdr:nvSpPr>
      <xdr:spPr>
        <a:xfrm>
          <a:off x="13436111" y="98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25601</xdr:rowOff>
    </xdr:from>
    <xdr:to>
      <xdr:col>18</xdr:col>
      <xdr:colOff>492125</xdr:colOff>
      <xdr:row>57</xdr:row>
      <xdr:rowOff>127201</xdr:rowOff>
    </xdr:to>
    <xdr:sp macro="" textlink="">
      <xdr:nvSpPr>
        <xdr:cNvPr id="603" name="円/楕円 602"/>
        <xdr:cNvSpPr/>
      </xdr:nvSpPr>
      <xdr:spPr>
        <a:xfrm>
          <a:off x="12763500" y="979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118328</xdr:rowOff>
    </xdr:from>
    <xdr:ext cx="534377" cy="259045"/>
    <xdr:sp macro="" textlink="">
      <xdr:nvSpPr>
        <xdr:cNvPr id="604" name="テキスト ボックス 603"/>
        <xdr:cNvSpPr txBox="1"/>
      </xdr:nvSpPr>
      <xdr:spPr>
        <a:xfrm>
          <a:off x="12547111" y="989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127522</xdr:rowOff>
    </xdr:from>
    <xdr:to>
      <xdr:col>23</xdr:col>
      <xdr:colOff>517525</xdr:colOff>
      <xdr:row>78</xdr:row>
      <xdr:rowOff>135626</xdr:rowOff>
    </xdr:to>
    <xdr:cxnSp macro="">
      <xdr:nvCxnSpPr>
        <xdr:cNvPr id="631" name="直線コネクタ 630"/>
        <xdr:cNvCxnSpPr/>
      </xdr:nvCxnSpPr>
      <xdr:spPr>
        <a:xfrm flipV="1">
          <a:off x="15481300" y="13500622"/>
          <a:ext cx="838200" cy="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134367</xdr:rowOff>
    </xdr:from>
    <xdr:to>
      <xdr:col>22</xdr:col>
      <xdr:colOff>365125</xdr:colOff>
      <xdr:row>78</xdr:row>
      <xdr:rowOff>135626</xdr:rowOff>
    </xdr:to>
    <xdr:cxnSp macro="">
      <xdr:nvCxnSpPr>
        <xdr:cNvPr id="634" name="直線コネクタ 633"/>
        <xdr:cNvCxnSpPr/>
      </xdr:nvCxnSpPr>
      <xdr:spPr>
        <a:xfrm>
          <a:off x="14592300" y="13507467"/>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109334</xdr:rowOff>
    </xdr:from>
    <xdr:to>
      <xdr:col>21</xdr:col>
      <xdr:colOff>161925</xdr:colOff>
      <xdr:row>78</xdr:row>
      <xdr:rowOff>134367</xdr:rowOff>
    </xdr:to>
    <xdr:cxnSp macro="">
      <xdr:nvCxnSpPr>
        <xdr:cNvPr id="637" name="直線コネクタ 636"/>
        <xdr:cNvCxnSpPr/>
      </xdr:nvCxnSpPr>
      <xdr:spPr>
        <a:xfrm>
          <a:off x="13703300" y="13482434"/>
          <a:ext cx="889000" cy="2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80831</xdr:rowOff>
    </xdr:from>
    <xdr:to>
      <xdr:col>21</xdr:col>
      <xdr:colOff>212725</xdr:colOff>
      <xdr:row>79</xdr:row>
      <xdr:rowOff>10981</xdr:rowOff>
    </xdr:to>
    <xdr:sp macro="" textlink="">
      <xdr:nvSpPr>
        <xdr:cNvPr id="638" name="フローチャート : 判断 637"/>
        <xdr:cNvSpPr/>
      </xdr:nvSpPr>
      <xdr:spPr>
        <a:xfrm>
          <a:off x="14541500" y="1345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27508</xdr:rowOff>
    </xdr:from>
    <xdr:ext cx="469744" cy="259045"/>
    <xdr:sp macro="" textlink="">
      <xdr:nvSpPr>
        <xdr:cNvPr id="639" name="テキスト ボックス 638"/>
        <xdr:cNvSpPr txBox="1"/>
      </xdr:nvSpPr>
      <xdr:spPr>
        <a:xfrm>
          <a:off x="14357427" y="132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109334</xdr:rowOff>
    </xdr:from>
    <xdr:to>
      <xdr:col>19</xdr:col>
      <xdr:colOff>644525</xdr:colOff>
      <xdr:row>78</xdr:row>
      <xdr:rowOff>118774</xdr:rowOff>
    </xdr:to>
    <xdr:cxnSp macro="">
      <xdr:nvCxnSpPr>
        <xdr:cNvPr id="640" name="直線コネクタ 639"/>
        <xdr:cNvCxnSpPr/>
      </xdr:nvCxnSpPr>
      <xdr:spPr>
        <a:xfrm flipV="1">
          <a:off x="12814300" y="13482434"/>
          <a:ext cx="889000" cy="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81259</xdr:rowOff>
    </xdr:from>
    <xdr:to>
      <xdr:col>20</xdr:col>
      <xdr:colOff>9525</xdr:colOff>
      <xdr:row>79</xdr:row>
      <xdr:rowOff>11409</xdr:rowOff>
    </xdr:to>
    <xdr:sp macro="" textlink="">
      <xdr:nvSpPr>
        <xdr:cNvPr id="641" name="フローチャート : 判断 640"/>
        <xdr:cNvSpPr/>
      </xdr:nvSpPr>
      <xdr:spPr>
        <a:xfrm>
          <a:off x="13652500" y="1345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2536</xdr:rowOff>
    </xdr:from>
    <xdr:ext cx="469744" cy="259045"/>
    <xdr:sp macro="" textlink="">
      <xdr:nvSpPr>
        <xdr:cNvPr id="642" name="テキスト ボックス 641"/>
        <xdr:cNvSpPr txBox="1"/>
      </xdr:nvSpPr>
      <xdr:spPr>
        <a:xfrm>
          <a:off x="13468427" y="13547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53972</xdr:rowOff>
    </xdr:from>
    <xdr:to>
      <xdr:col>18</xdr:col>
      <xdr:colOff>492125</xdr:colOff>
      <xdr:row>78</xdr:row>
      <xdr:rowOff>155572</xdr:rowOff>
    </xdr:to>
    <xdr:sp macro="" textlink="">
      <xdr:nvSpPr>
        <xdr:cNvPr id="643" name="フローチャート : 判断 642"/>
        <xdr:cNvSpPr/>
      </xdr:nvSpPr>
      <xdr:spPr>
        <a:xfrm>
          <a:off x="12763500" y="1342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649</xdr:rowOff>
    </xdr:from>
    <xdr:ext cx="534377" cy="259045"/>
    <xdr:sp macro="" textlink="">
      <xdr:nvSpPr>
        <xdr:cNvPr id="644" name="テキスト ボックス 643"/>
        <xdr:cNvSpPr txBox="1"/>
      </xdr:nvSpPr>
      <xdr:spPr>
        <a:xfrm>
          <a:off x="12547111" y="1320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76722</xdr:rowOff>
    </xdr:from>
    <xdr:to>
      <xdr:col>23</xdr:col>
      <xdr:colOff>568325</xdr:colOff>
      <xdr:row>79</xdr:row>
      <xdr:rowOff>6872</xdr:rowOff>
    </xdr:to>
    <xdr:sp macro="" textlink="">
      <xdr:nvSpPr>
        <xdr:cNvPr id="650" name="円/楕円 649"/>
        <xdr:cNvSpPr/>
      </xdr:nvSpPr>
      <xdr:spPr>
        <a:xfrm>
          <a:off x="16268700" y="134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54248</xdr:rowOff>
    </xdr:from>
    <xdr:ext cx="469744" cy="259045"/>
    <xdr:sp macro="" textlink="">
      <xdr:nvSpPr>
        <xdr:cNvPr id="651" name="災害復旧費該当値テキスト"/>
        <xdr:cNvSpPr txBox="1"/>
      </xdr:nvSpPr>
      <xdr:spPr>
        <a:xfrm>
          <a:off x="16370300" y="134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84826</xdr:rowOff>
    </xdr:from>
    <xdr:to>
      <xdr:col>22</xdr:col>
      <xdr:colOff>415925</xdr:colOff>
      <xdr:row>79</xdr:row>
      <xdr:rowOff>14976</xdr:rowOff>
    </xdr:to>
    <xdr:sp macro="" textlink="">
      <xdr:nvSpPr>
        <xdr:cNvPr id="652" name="円/楕円 651"/>
        <xdr:cNvSpPr/>
      </xdr:nvSpPr>
      <xdr:spPr>
        <a:xfrm>
          <a:off x="15430500" y="1345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6103</xdr:rowOff>
    </xdr:from>
    <xdr:ext cx="469744" cy="259045"/>
    <xdr:sp macro="" textlink="">
      <xdr:nvSpPr>
        <xdr:cNvPr id="653" name="テキスト ボックス 652"/>
        <xdr:cNvSpPr txBox="1"/>
      </xdr:nvSpPr>
      <xdr:spPr>
        <a:xfrm>
          <a:off x="15246427" y="1355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83567</xdr:rowOff>
    </xdr:from>
    <xdr:to>
      <xdr:col>21</xdr:col>
      <xdr:colOff>212725</xdr:colOff>
      <xdr:row>79</xdr:row>
      <xdr:rowOff>13717</xdr:rowOff>
    </xdr:to>
    <xdr:sp macro="" textlink="">
      <xdr:nvSpPr>
        <xdr:cNvPr id="654" name="円/楕円 653"/>
        <xdr:cNvSpPr/>
      </xdr:nvSpPr>
      <xdr:spPr>
        <a:xfrm>
          <a:off x="14541500" y="1345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4844</xdr:rowOff>
    </xdr:from>
    <xdr:ext cx="469744" cy="259045"/>
    <xdr:sp macro="" textlink="">
      <xdr:nvSpPr>
        <xdr:cNvPr id="655" name="テキスト ボックス 654"/>
        <xdr:cNvSpPr txBox="1"/>
      </xdr:nvSpPr>
      <xdr:spPr>
        <a:xfrm>
          <a:off x="14357427" y="1354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58534</xdr:rowOff>
    </xdr:from>
    <xdr:to>
      <xdr:col>20</xdr:col>
      <xdr:colOff>9525</xdr:colOff>
      <xdr:row>78</xdr:row>
      <xdr:rowOff>160134</xdr:rowOff>
    </xdr:to>
    <xdr:sp macro="" textlink="">
      <xdr:nvSpPr>
        <xdr:cNvPr id="656" name="円/楕円 655"/>
        <xdr:cNvSpPr/>
      </xdr:nvSpPr>
      <xdr:spPr>
        <a:xfrm>
          <a:off x="13652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5211</xdr:rowOff>
    </xdr:from>
    <xdr:ext cx="534377" cy="259045"/>
    <xdr:sp macro="" textlink="">
      <xdr:nvSpPr>
        <xdr:cNvPr id="657" name="テキスト ボックス 656"/>
        <xdr:cNvSpPr txBox="1"/>
      </xdr:nvSpPr>
      <xdr:spPr>
        <a:xfrm>
          <a:off x="13436111" y="1320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67974</xdr:rowOff>
    </xdr:from>
    <xdr:to>
      <xdr:col>18</xdr:col>
      <xdr:colOff>492125</xdr:colOff>
      <xdr:row>78</xdr:row>
      <xdr:rowOff>169574</xdr:rowOff>
    </xdr:to>
    <xdr:sp macro="" textlink="">
      <xdr:nvSpPr>
        <xdr:cNvPr id="658" name="円/楕円 657"/>
        <xdr:cNvSpPr/>
      </xdr:nvSpPr>
      <xdr:spPr>
        <a:xfrm>
          <a:off x="12763500" y="134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160701</xdr:rowOff>
    </xdr:from>
    <xdr:ext cx="469744" cy="259045"/>
    <xdr:sp macro="" textlink="">
      <xdr:nvSpPr>
        <xdr:cNvPr id="659" name="テキスト ボックス 658"/>
        <xdr:cNvSpPr txBox="1"/>
      </xdr:nvSpPr>
      <xdr:spPr>
        <a:xfrm>
          <a:off x="12579427" y="135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149630</xdr:rowOff>
    </xdr:from>
    <xdr:to>
      <xdr:col>23</xdr:col>
      <xdr:colOff>517525</xdr:colOff>
      <xdr:row>96</xdr:row>
      <xdr:rowOff>151792</xdr:rowOff>
    </xdr:to>
    <xdr:cxnSp macro="">
      <xdr:nvCxnSpPr>
        <xdr:cNvPr id="688" name="直線コネクタ 687"/>
        <xdr:cNvCxnSpPr/>
      </xdr:nvCxnSpPr>
      <xdr:spPr>
        <a:xfrm flipV="1">
          <a:off x="15481300" y="16608830"/>
          <a:ext cx="8382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146062</xdr:rowOff>
    </xdr:from>
    <xdr:to>
      <xdr:col>22</xdr:col>
      <xdr:colOff>365125</xdr:colOff>
      <xdr:row>96</xdr:row>
      <xdr:rowOff>151792</xdr:rowOff>
    </xdr:to>
    <xdr:cxnSp macro="">
      <xdr:nvCxnSpPr>
        <xdr:cNvPr id="691" name="直線コネクタ 690"/>
        <xdr:cNvCxnSpPr/>
      </xdr:nvCxnSpPr>
      <xdr:spPr>
        <a:xfrm>
          <a:off x="14592300" y="16605262"/>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132355</xdr:rowOff>
    </xdr:from>
    <xdr:to>
      <xdr:col>21</xdr:col>
      <xdr:colOff>161925</xdr:colOff>
      <xdr:row>96</xdr:row>
      <xdr:rowOff>146062</xdr:rowOff>
    </xdr:to>
    <xdr:cxnSp macro="">
      <xdr:nvCxnSpPr>
        <xdr:cNvPr id="694" name="直線コネクタ 693"/>
        <xdr:cNvCxnSpPr/>
      </xdr:nvCxnSpPr>
      <xdr:spPr>
        <a:xfrm>
          <a:off x="13703300" y="16591555"/>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695" name="フローチャート : 判断 694"/>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696" name="テキスト ボックス 695"/>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113418</xdr:rowOff>
    </xdr:from>
    <xdr:to>
      <xdr:col>19</xdr:col>
      <xdr:colOff>644525</xdr:colOff>
      <xdr:row>96</xdr:row>
      <xdr:rowOff>132355</xdr:rowOff>
    </xdr:to>
    <xdr:cxnSp macro="">
      <xdr:nvCxnSpPr>
        <xdr:cNvPr id="697" name="直線コネクタ 696"/>
        <xdr:cNvCxnSpPr/>
      </xdr:nvCxnSpPr>
      <xdr:spPr>
        <a:xfrm>
          <a:off x="12814300" y="16572618"/>
          <a:ext cx="889000" cy="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698" name="フローチャート : 判断 697"/>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699" name="テキスト ボックス 698"/>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0" name="フローチャート : 判断 699"/>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168536</xdr:rowOff>
    </xdr:from>
    <xdr:ext cx="534377" cy="259045"/>
    <xdr:sp macro="" textlink="">
      <xdr:nvSpPr>
        <xdr:cNvPr id="701" name="テキスト ボックス 700"/>
        <xdr:cNvSpPr txBox="1"/>
      </xdr:nvSpPr>
      <xdr:spPr>
        <a:xfrm>
          <a:off x="12547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98830</xdr:rowOff>
    </xdr:from>
    <xdr:to>
      <xdr:col>23</xdr:col>
      <xdr:colOff>568325</xdr:colOff>
      <xdr:row>97</xdr:row>
      <xdr:rowOff>28980</xdr:rowOff>
    </xdr:to>
    <xdr:sp macro="" textlink="">
      <xdr:nvSpPr>
        <xdr:cNvPr id="707" name="円/楕円 706"/>
        <xdr:cNvSpPr/>
      </xdr:nvSpPr>
      <xdr:spPr>
        <a:xfrm>
          <a:off x="16268700" y="1655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77257</xdr:rowOff>
    </xdr:from>
    <xdr:ext cx="534377" cy="259045"/>
    <xdr:sp macro="" textlink="">
      <xdr:nvSpPr>
        <xdr:cNvPr id="708" name="公債費該当値テキスト"/>
        <xdr:cNvSpPr txBox="1"/>
      </xdr:nvSpPr>
      <xdr:spPr>
        <a:xfrm>
          <a:off x="16370300" y="165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53,697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100992</xdr:rowOff>
    </xdr:from>
    <xdr:to>
      <xdr:col>22</xdr:col>
      <xdr:colOff>415925</xdr:colOff>
      <xdr:row>97</xdr:row>
      <xdr:rowOff>31142</xdr:rowOff>
    </xdr:to>
    <xdr:sp macro="" textlink="">
      <xdr:nvSpPr>
        <xdr:cNvPr id="709" name="円/楕円 708"/>
        <xdr:cNvSpPr/>
      </xdr:nvSpPr>
      <xdr:spPr>
        <a:xfrm>
          <a:off x="15430500" y="165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22269</xdr:rowOff>
    </xdr:from>
    <xdr:ext cx="534377" cy="259045"/>
    <xdr:sp macro="" textlink="">
      <xdr:nvSpPr>
        <xdr:cNvPr id="710" name="テキスト ボックス 709"/>
        <xdr:cNvSpPr txBox="1"/>
      </xdr:nvSpPr>
      <xdr:spPr>
        <a:xfrm>
          <a:off x="15214111" y="1665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53,413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95262</xdr:rowOff>
    </xdr:from>
    <xdr:to>
      <xdr:col>21</xdr:col>
      <xdr:colOff>212725</xdr:colOff>
      <xdr:row>97</xdr:row>
      <xdr:rowOff>25412</xdr:rowOff>
    </xdr:to>
    <xdr:sp macro="" textlink="">
      <xdr:nvSpPr>
        <xdr:cNvPr id="711" name="円/楕円 710"/>
        <xdr:cNvSpPr/>
      </xdr:nvSpPr>
      <xdr:spPr>
        <a:xfrm>
          <a:off x="14541500" y="1655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16539</xdr:rowOff>
    </xdr:from>
    <xdr:ext cx="534377" cy="259045"/>
    <xdr:sp macro="" textlink="">
      <xdr:nvSpPr>
        <xdr:cNvPr id="712" name="テキスト ボックス 711"/>
        <xdr:cNvSpPr txBox="1"/>
      </xdr:nvSpPr>
      <xdr:spPr>
        <a:xfrm>
          <a:off x="14325111" y="166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81555</xdr:rowOff>
    </xdr:from>
    <xdr:to>
      <xdr:col>20</xdr:col>
      <xdr:colOff>9525</xdr:colOff>
      <xdr:row>97</xdr:row>
      <xdr:rowOff>11705</xdr:rowOff>
    </xdr:to>
    <xdr:sp macro="" textlink="">
      <xdr:nvSpPr>
        <xdr:cNvPr id="713" name="円/楕円 712"/>
        <xdr:cNvSpPr/>
      </xdr:nvSpPr>
      <xdr:spPr>
        <a:xfrm>
          <a:off x="13652500" y="165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2832</xdr:rowOff>
    </xdr:from>
    <xdr:ext cx="534377" cy="259045"/>
    <xdr:sp macro="" textlink="">
      <xdr:nvSpPr>
        <xdr:cNvPr id="714" name="テキスト ボックス 713"/>
        <xdr:cNvSpPr txBox="1"/>
      </xdr:nvSpPr>
      <xdr:spPr>
        <a:xfrm>
          <a:off x="13436111" y="1663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62618</xdr:rowOff>
    </xdr:from>
    <xdr:to>
      <xdr:col>18</xdr:col>
      <xdr:colOff>492125</xdr:colOff>
      <xdr:row>96</xdr:row>
      <xdr:rowOff>164218</xdr:rowOff>
    </xdr:to>
    <xdr:sp macro="" textlink="">
      <xdr:nvSpPr>
        <xdr:cNvPr id="715" name="円/楕円 714"/>
        <xdr:cNvSpPr/>
      </xdr:nvSpPr>
      <xdr:spPr>
        <a:xfrm>
          <a:off x="12763500" y="1652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9295</xdr:rowOff>
    </xdr:from>
    <xdr:ext cx="534377" cy="259045"/>
    <xdr:sp macro="" textlink="">
      <xdr:nvSpPr>
        <xdr:cNvPr id="716" name="テキスト ボックス 715"/>
        <xdr:cNvSpPr txBox="1"/>
      </xdr:nvSpPr>
      <xdr:spPr>
        <a:xfrm>
          <a:off x="12547111" y="1629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137414</xdr:rowOff>
    </xdr:from>
    <xdr:to>
      <xdr:col>29</xdr:col>
      <xdr:colOff>568325</xdr:colOff>
      <xdr:row>39</xdr:row>
      <xdr:rowOff>67564</xdr:rowOff>
    </xdr:to>
    <xdr:sp macro="" textlink="">
      <xdr:nvSpPr>
        <xdr:cNvPr id="752" name="フローチャート : 判断 751"/>
        <xdr:cNvSpPr/>
      </xdr:nvSpPr>
      <xdr:spPr>
        <a:xfrm>
          <a:off x="20383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84091</xdr:rowOff>
    </xdr:from>
    <xdr:ext cx="378565" cy="259045"/>
    <xdr:sp macro="" textlink="">
      <xdr:nvSpPr>
        <xdr:cNvPr id="753" name="テキスト ボックス 752"/>
        <xdr:cNvSpPr txBox="1"/>
      </xdr:nvSpPr>
      <xdr:spPr>
        <a:xfrm>
          <a:off x="20245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154686</xdr:rowOff>
    </xdr:from>
    <xdr:to>
      <xdr:col>28</xdr:col>
      <xdr:colOff>365125</xdr:colOff>
      <xdr:row>39</xdr:row>
      <xdr:rowOff>84836</xdr:rowOff>
    </xdr:to>
    <xdr:sp macro="" textlink="">
      <xdr:nvSpPr>
        <xdr:cNvPr id="755" name="フローチャート : 判断 754"/>
        <xdr:cNvSpPr/>
      </xdr:nvSpPr>
      <xdr:spPr>
        <a:xfrm>
          <a:off x="19494500" y="66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101363</xdr:rowOff>
    </xdr:from>
    <xdr:ext cx="313932" cy="259045"/>
    <xdr:sp macro="" textlink="">
      <xdr:nvSpPr>
        <xdr:cNvPr id="756" name="テキスト ボックス 755"/>
        <xdr:cNvSpPr txBox="1"/>
      </xdr:nvSpPr>
      <xdr:spPr>
        <a:xfrm>
          <a:off x="19388333" y="64450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159512</xdr:rowOff>
    </xdr:from>
    <xdr:to>
      <xdr:col>27</xdr:col>
      <xdr:colOff>161925</xdr:colOff>
      <xdr:row>39</xdr:row>
      <xdr:rowOff>89662</xdr:rowOff>
    </xdr:to>
    <xdr:sp macro="" textlink="">
      <xdr:nvSpPr>
        <xdr:cNvPr id="757" name="フローチャート : 判断 756"/>
        <xdr:cNvSpPr/>
      </xdr:nvSpPr>
      <xdr:spPr>
        <a:xfrm>
          <a:off x="18605500" y="667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106189</xdr:rowOff>
    </xdr:from>
    <xdr:ext cx="313932" cy="259045"/>
    <xdr:sp macro="" textlink="">
      <xdr:nvSpPr>
        <xdr:cNvPr id="758" name="テキスト ボックス 757"/>
        <xdr:cNvSpPr txBox="1"/>
      </xdr:nvSpPr>
      <xdr:spPr>
        <a:xfrm>
          <a:off x="18499333" y="64498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全体的に見て、衛生費、土木費、教育費が類似団体平均を上回っている。</a:t>
          </a:r>
        </a:p>
        <a:p>
          <a:r>
            <a:rPr kumimoji="1" lang="ja-JP" altLang="en-US" sz="1300">
              <a:latin typeface="ＭＳ Ｐゴシック"/>
            </a:rPr>
            <a:t>　衛生費は、一般廃棄物の処理委託、生ごみ処理等に多額の経費を要していることが主な原因と思われる。</a:t>
          </a:r>
        </a:p>
        <a:p>
          <a:r>
            <a:rPr kumimoji="1" lang="ja-JP" altLang="en-US" sz="1300">
              <a:latin typeface="ＭＳ Ｐゴシック"/>
            </a:rPr>
            <a:t>　土木費は、下水道事業会計への繰出金が含まれており、平成</a:t>
          </a:r>
          <a:r>
            <a:rPr kumimoji="1" lang="en-US" altLang="ja-JP" sz="1300">
              <a:latin typeface="ＭＳ Ｐゴシック"/>
            </a:rPr>
            <a:t>28</a:t>
          </a:r>
          <a:r>
            <a:rPr kumimoji="1" lang="ja-JP" altLang="en-US" sz="1300">
              <a:latin typeface="ＭＳ Ｐゴシック"/>
            </a:rPr>
            <a:t>年度までピークが続くことが主な原因と思われる。今後、償還が順調に進み平均以下となる見込み。　</a:t>
          </a:r>
        </a:p>
        <a:p>
          <a:r>
            <a:rPr kumimoji="1" lang="ja-JP" altLang="en-US" sz="1300">
              <a:latin typeface="ＭＳ Ｐゴシック"/>
            </a:rPr>
            <a:t>　教育費は、平成２９年度からの学校・園統廃合に伴う、新校・園の改修整備工事が集中したことにより全国平均を大幅に上回ったことによるものと思われる。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歳入歳出の決算上生じた剰余金の一定部分を財政調整基金へ積み立てている。その額は、平成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1,300</a:t>
          </a:r>
          <a:r>
            <a:rPr kumimoji="1" lang="ja-JP" altLang="en-US" sz="1200">
              <a:latin typeface="ＭＳ ゴシック" pitchFamily="49" charset="-128"/>
              <a:ea typeface="ＭＳ ゴシック" pitchFamily="49" charset="-128"/>
            </a:rPr>
            <a:t>万円、平成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1,300</a:t>
          </a:r>
          <a:r>
            <a:rPr kumimoji="1" lang="ja-JP" altLang="en-US" sz="1200">
              <a:latin typeface="ＭＳ ゴシック" pitchFamily="49" charset="-128"/>
              <a:ea typeface="ＭＳ ゴシック" pitchFamily="49" charset="-128"/>
            </a:rPr>
            <a:t>万円、平成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500</a:t>
          </a:r>
          <a:r>
            <a:rPr kumimoji="1" lang="ja-JP" altLang="en-US" sz="1200">
              <a:latin typeface="ＭＳ ゴシック" pitchFamily="49" charset="-128"/>
              <a:ea typeface="ＭＳ ゴシック" pitchFamily="49" charset="-128"/>
            </a:rPr>
            <a:t>万円、平成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2,200</a:t>
          </a:r>
          <a:r>
            <a:rPr kumimoji="1" lang="ja-JP" altLang="en-US" sz="1200">
              <a:latin typeface="ＭＳ ゴシック" pitchFamily="49" charset="-128"/>
              <a:ea typeface="ＭＳ ゴシック" pitchFamily="49" charset="-128"/>
            </a:rPr>
            <a:t>万円、平成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5,000</a:t>
          </a:r>
          <a:r>
            <a:rPr kumimoji="1" lang="ja-JP" altLang="en-US" sz="1200">
              <a:latin typeface="ＭＳ ゴシック" pitchFamily="49" charset="-128"/>
              <a:ea typeface="ＭＳ ゴシック" pitchFamily="49" charset="-128"/>
            </a:rPr>
            <a:t>万円、であり、この間、財政調整基金の取り崩しは行っておらず、財政調整基金の標準財政規模に対する比率は上昇してきている。平成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年度の単年度収支が例年に比べ大きかったことから、平成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年度の同収支はマイナスに転じている。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岡山県和気町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年度以降、すべての会計において黒字決算となっている。</a:t>
          </a:r>
        </a:p>
        <a:p>
          <a:r>
            <a:rPr kumimoji="1" lang="ja-JP" altLang="en-US" sz="1400">
              <a:latin typeface="ＭＳ ゴシック" pitchFamily="49" charset="-128"/>
              <a:ea typeface="ＭＳ ゴシック" pitchFamily="49" charset="-128"/>
            </a:rPr>
            <a:t>　一般会計の黒字額が回復し、平成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年度は基金取り崩しを免れているが、今後、普通交付税の合併特例による増額措置分が平成</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年度の一本算定に向け年々縮減される予定であり、早急に財政規模縮小に向けた対応が必要となる。</a:t>
          </a:r>
        </a:p>
        <a:p>
          <a:r>
            <a:rPr kumimoji="1" lang="ja-JP" altLang="en-US" sz="1400">
              <a:latin typeface="ＭＳ ゴシック" pitchFamily="49" charset="-128"/>
              <a:ea typeface="ＭＳ ゴシック" pitchFamily="49" charset="-128"/>
            </a:rPr>
            <a:t>　また、ごみ焼却施設解体事業特別会計の黒字額が大きく発生しているが、これは、後年度に行う施設解体のための財源であり、実質的な黒字ではない。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election activeCell="W22" sqref="W22:Y29"/>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9415714</v>
      </c>
      <c r="BO4" s="411"/>
      <c r="BP4" s="411"/>
      <c r="BQ4" s="411"/>
      <c r="BR4" s="411"/>
      <c r="BS4" s="411"/>
      <c r="BT4" s="411"/>
      <c r="BU4" s="412"/>
      <c r="BV4" s="410">
        <v>8971595</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7.7</v>
      </c>
      <c r="CU4" s="588"/>
      <c r="CV4" s="588"/>
      <c r="CW4" s="588"/>
      <c r="CX4" s="588"/>
      <c r="CY4" s="588"/>
      <c r="CZ4" s="588"/>
      <c r="DA4" s="589"/>
      <c r="DB4" s="587">
        <v>10.8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8947268</v>
      </c>
      <c r="BO5" s="416"/>
      <c r="BP5" s="416"/>
      <c r="BQ5" s="416"/>
      <c r="BR5" s="416"/>
      <c r="BS5" s="416"/>
      <c r="BT5" s="416"/>
      <c r="BU5" s="417"/>
      <c r="BV5" s="415">
        <v>8313297</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94.7</v>
      </c>
      <c r="CU5" s="386"/>
      <c r="CV5" s="386"/>
      <c r="CW5" s="386"/>
      <c r="CX5" s="386"/>
      <c r="CY5" s="386"/>
      <c r="CZ5" s="386"/>
      <c r="DA5" s="387"/>
      <c r="DB5" s="385">
        <v>94.8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468446</v>
      </c>
      <c r="BO6" s="416"/>
      <c r="BP6" s="416"/>
      <c r="BQ6" s="416"/>
      <c r="BR6" s="416"/>
      <c r="BS6" s="416"/>
      <c r="BT6" s="416"/>
      <c r="BU6" s="417"/>
      <c r="BV6" s="415">
        <v>658298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98.9</v>
      </c>
      <c r="CU6" s="562"/>
      <c r="CV6" s="562"/>
      <c r="CW6" s="562"/>
      <c r="CX6" s="562"/>
      <c r="CY6" s="562"/>
      <c r="CZ6" s="562"/>
      <c r="DA6" s="563"/>
      <c r="DB6" s="561">
        <v>100.1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34117</v>
      </c>
      <c r="BO7" s="416"/>
      <c r="BP7" s="416"/>
      <c r="BQ7" s="416"/>
      <c r="BR7" s="416"/>
      <c r="BS7" s="416"/>
      <c r="BT7" s="416"/>
      <c r="BU7" s="417"/>
      <c r="BV7" s="415">
        <v>35623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5657730</v>
      </c>
      <c r="CU7" s="416"/>
      <c r="CV7" s="416"/>
      <c r="CW7" s="416"/>
      <c r="CX7" s="416"/>
      <c r="CY7" s="416"/>
      <c r="CZ7" s="416"/>
      <c r="DA7" s="417"/>
      <c r="DB7" s="415">
        <v>5788077</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434329</v>
      </c>
      <c r="BO8" s="416"/>
      <c r="BP8" s="416"/>
      <c r="BQ8" s="416"/>
      <c r="BR8" s="416"/>
      <c r="BS8" s="416"/>
      <c r="BT8" s="416"/>
      <c r="BU8" s="417"/>
      <c r="BV8" s="415">
        <v>622675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14412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-188346</v>
      </c>
      <c r="BO9" s="416"/>
      <c r="BP9" s="416"/>
      <c r="BQ9" s="416"/>
      <c r="BR9" s="416"/>
      <c r="BS9" s="416"/>
      <c r="BT9" s="416"/>
      <c r="BU9" s="417"/>
      <c r="BV9" s="415">
        <v>282438</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11.3</v>
      </c>
      <c r="CU9" s="386"/>
      <c r="CV9" s="386"/>
      <c r="CW9" s="386"/>
      <c r="CX9" s="386"/>
      <c r="CY9" s="386"/>
      <c r="CZ9" s="386"/>
      <c r="DA9" s="387"/>
      <c r="DB9" s="385">
        <v>10.8</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15362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2466</v>
      </c>
      <c r="BO10" s="416"/>
      <c r="BP10" s="416"/>
      <c r="BQ10" s="416"/>
      <c r="BR10" s="416"/>
      <c r="BS10" s="416"/>
      <c r="BT10" s="416"/>
      <c r="BU10" s="417"/>
      <c r="BV10" s="415">
        <v>2144</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14564</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14413</v>
      </c>
      <c r="S13" s="517"/>
      <c r="T13" s="517"/>
      <c r="U13" s="517"/>
      <c r="V13" s="518"/>
      <c r="W13" s="504" t="s">
        <v>124</v>
      </c>
      <c r="X13" s="428"/>
      <c r="Y13" s="428"/>
      <c r="Z13" s="428"/>
      <c r="AA13" s="428"/>
      <c r="AB13" s="429"/>
      <c r="AC13" s="391">
        <v>488</v>
      </c>
      <c r="AD13" s="392"/>
      <c r="AE13" s="392"/>
      <c r="AF13" s="392"/>
      <c r="AG13" s="393"/>
      <c r="AH13" s="391">
        <v>461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-185880</v>
      </c>
      <c r="BO13" s="416"/>
      <c r="BP13" s="416"/>
      <c r="BQ13" s="416"/>
      <c r="BR13" s="416"/>
      <c r="BS13" s="416"/>
      <c r="BT13" s="416"/>
      <c r="BU13" s="417"/>
      <c r="BV13" s="415">
        <v>284582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12.9</v>
      </c>
      <c r="CU13" s="386"/>
      <c r="CV13" s="386"/>
      <c r="CW13" s="386"/>
      <c r="CX13" s="386"/>
      <c r="CY13" s="386"/>
      <c r="CZ13" s="386"/>
      <c r="DA13" s="387"/>
      <c r="DB13" s="385">
        <v>14.1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14806</v>
      </c>
      <c r="S14" s="517"/>
      <c r="T14" s="517"/>
      <c r="U14" s="517"/>
      <c r="V14" s="518"/>
      <c r="W14" s="519"/>
      <c r="X14" s="431"/>
      <c r="Y14" s="431"/>
      <c r="Z14" s="431"/>
      <c r="AA14" s="431"/>
      <c r="AB14" s="432"/>
      <c r="AC14" s="509">
        <v>7.6</v>
      </c>
      <c r="AD14" s="510"/>
      <c r="AE14" s="510"/>
      <c r="AF14" s="510"/>
      <c r="AG14" s="511"/>
      <c r="AH14" s="509">
        <v>7.1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67.8</v>
      </c>
      <c r="CU14" s="488"/>
      <c r="CV14" s="488"/>
      <c r="CW14" s="488"/>
      <c r="CX14" s="488"/>
      <c r="CY14" s="488"/>
      <c r="CZ14" s="488"/>
      <c r="DA14" s="489"/>
      <c r="DB14" s="520">
        <v>33.700000000000003</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14672</v>
      </c>
      <c r="S15" s="517"/>
      <c r="T15" s="517"/>
      <c r="U15" s="517"/>
      <c r="V15" s="518"/>
      <c r="W15" s="504" t="s">
        <v>131</v>
      </c>
      <c r="X15" s="428"/>
      <c r="Y15" s="428"/>
      <c r="Z15" s="428"/>
      <c r="AA15" s="428"/>
      <c r="AB15" s="429"/>
      <c r="AC15" s="391">
        <v>2143</v>
      </c>
      <c r="AD15" s="392"/>
      <c r="AE15" s="392"/>
      <c r="AF15" s="392"/>
      <c r="AG15" s="393"/>
      <c r="AH15" s="391">
        <v>2135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1501273</v>
      </c>
      <c r="BO15" s="411"/>
      <c r="BP15" s="411"/>
      <c r="BQ15" s="411"/>
      <c r="BR15" s="411"/>
      <c r="BS15" s="411"/>
      <c r="BT15" s="411"/>
      <c r="BU15" s="412"/>
      <c r="BV15" s="410">
        <v>1468427</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33.4</v>
      </c>
      <c r="AD16" s="510"/>
      <c r="AE16" s="510"/>
      <c r="AF16" s="510"/>
      <c r="AG16" s="511"/>
      <c r="AH16" s="509">
        <v>33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4744438</v>
      </c>
      <c r="BO16" s="416"/>
      <c r="BP16" s="416"/>
      <c r="BQ16" s="416"/>
      <c r="BR16" s="416"/>
      <c r="BS16" s="416"/>
      <c r="BT16" s="416"/>
      <c r="BU16" s="417"/>
      <c r="BV16" s="415">
        <v>4677598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3790</v>
      </c>
      <c r="AD17" s="392"/>
      <c r="AE17" s="392"/>
      <c r="AF17" s="392"/>
      <c r="AG17" s="393"/>
      <c r="AH17" s="391">
        <v>3869</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1886750</v>
      </c>
      <c r="BO17" s="416"/>
      <c r="BP17" s="416"/>
      <c r="BQ17" s="416"/>
      <c r="BR17" s="416"/>
      <c r="BS17" s="416"/>
      <c r="BT17" s="416"/>
      <c r="BU17" s="417"/>
      <c r="BV17" s="415">
        <v>1840541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144.21</v>
      </c>
      <c r="M18" s="480"/>
      <c r="N18" s="480"/>
      <c r="O18" s="480"/>
      <c r="P18" s="480"/>
      <c r="Q18" s="480"/>
      <c r="R18" s="481"/>
      <c r="S18" s="481"/>
      <c r="T18" s="481"/>
      <c r="U18" s="481"/>
      <c r="V18" s="482"/>
      <c r="W18" s="496"/>
      <c r="X18" s="497"/>
      <c r="Y18" s="497"/>
      <c r="Z18" s="497"/>
      <c r="AA18" s="497"/>
      <c r="AB18" s="505"/>
      <c r="AC18" s="379">
        <v>59</v>
      </c>
      <c r="AD18" s="380"/>
      <c r="AE18" s="380"/>
      <c r="AF18" s="380"/>
      <c r="AG18" s="483"/>
      <c r="AH18" s="379">
        <v>59.8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5371044</v>
      </c>
      <c r="BO18" s="416"/>
      <c r="BP18" s="416"/>
      <c r="BQ18" s="416"/>
      <c r="BR18" s="416"/>
      <c r="BS18" s="416"/>
      <c r="BT18" s="416"/>
      <c r="BU18" s="417"/>
      <c r="BV18" s="415">
        <v>5583550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100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6720038</v>
      </c>
      <c r="BO19" s="416"/>
      <c r="BP19" s="416"/>
      <c r="BQ19" s="416"/>
      <c r="BR19" s="416"/>
      <c r="BS19" s="416"/>
      <c r="BT19" s="416"/>
      <c r="BU19" s="417"/>
      <c r="BV19" s="415">
        <v>7006069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5236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8467943</v>
      </c>
      <c r="BO23" s="416"/>
      <c r="BP23" s="416"/>
      <c r="BQ23" s="416"/>
      <c r="BR23" s="416"/>
      <c r="BS23" s="416"/>
      <c r="BT23" s="416"/>
      <c r="BU23" s="417"/>
      <c r="BV23" s="415">
        <v>7660281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6790</v>
      </c>
      <c r="R24" s="392"/>
      <c r="S24" s="392"/>
      <c r="T24" s="392"/>
      <c r="U24" s="392"/>
      <c r="V24" s="393"/>
      <c r="W24" s="457"/>
      <c r="X24" s="448"/>
      <c r="Y24" s="449"/>
      <c r="Z24" s="388" t="s">
        <v>155</v>
      </c>
      <c r="AA24" s="389"/>
      <c r="AB24" s="389"/>
      <c r="AC24" s="389"/>
      <c r="AD24" s="389"/>
      <c r="AE24" s="389"/>
      <c r="AF24" s="389"/>
      <c r="AG24" s="390"/>
      <c r="AH24" s="391">
        <v>153</v>
      </c>
      <c r="AI24" s="392"/>
      <c r="AJ24" s="392"/>
      <c r="AK24" s="392"/>
      <c r="AL24" s="393"/>
      <c r="AM24" s="391">
        <v>413712</v>
      </c>
      <c r="AN24" s="392"/>
      <c r="AO24" s="392"/>
      <c r="AP24" s="392"/>
      <c r="AQ24" s="392"/>
      <c r="AR24" s="393"/>
      <c r="AS24" s="391">
        <v>2704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7055525</v>
      </c>
      <c r="BO24" s="416"/>
      <c r="BP24" s="416"/>
      <c r="BQ24" s="416"/>
      <c r="BR24" s="416"/>
      <c r="BS24" s="416"/>
      <c r="BT24" s="416"/>
      <c r="BU24" s="417"/>
      <c r="BV24" s="415">
        <v>6086794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5720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2812893</v>
      </c>
      <c r="BO25" s="411"/>
      <c r="BP25" s="411"/>
      <c r="BQ25" s="411"/>
      <c r="BR25" s="411"/>
      <c r="BS25" s="411"/>
      <c r="BT25" s="411"/>
      <c r="BU25" s="412"/>
      <c r="BV25" s="410">
        <v>865550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5200</v>
      </c>
      <c r="R26" s="392"/>
      <c r="S26" s="392"/>
      <c r="T26" s="392"/>
      <c r="U26" s="392"/>
      <c r="V26" s="393"/>
      <c r="W26" s="457"/>
      <c r="X26" s="448"/>
      <c r="Y26" s="449"/>
      <c r="Z26" s="388" t="s">
        <v>161</v>
      </c>
      <c r="AA26" s="470"/>
      <c r="AB26" s="470"/>
      <c r="AC26" s="470"/>
      <c r="AD26" s="470"/>
      <c r="AE26" s="470"/>
      <c r="AF26" s="470"/>
      <c r="AG26" s="471"/>
      <c r="AH26" s="391">
        <v>20</v>
      </c>
      <c r="AI26" s="392"/>
      <c r="AJ26" s="392"/>
      <c r="AK26" s="392"/>
      <c r="AL26" s="393"/>
      <c r="AM26" s="391">
        <v>46560</v>
      </c>
      <c r="AN26" s="392"/>
      <c r="AO26" s="392"/>
      <c r="AP26" s="392"/>
      <c r="AQ26" s="392"/>
      <c r="AR26" s="393"/>
      <c r="AS26" s="391">
        <v>2328</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3120</v>
      </c>
      <c r="R27" s="392"/>
      <c r="S27" s="392"/>
      <c r="T27" s="392"/>
      <c r="U27" s="392"/>
      <c r="V27" s="393"/>
      <c r="W27" s="457"/>
      <c r="X27" s="448"/>
      <c r="Y27" s="449"/>
      <c r="Z27" s="388" t="s">
        <v>164</v>
      </c>
      <c r="AA27" s="389"/>
      <c r="AB27" s="389"/>
      <c r="AC27" s="389"/>
      <c r="AD27" s="389"/>
      <c r="AE27" s="389"/>
      <c r="AF27" s="389"/>
      <c r="AG27" s="390"/>
      <c r="AH27" s="391">
        <v>15</v>
      </c>
      <c r="AI27" s="392"/>
      <c r="AJ27" s="392"/>
      <c r="AK27" s="392"/>
      <c r="AL27" s="393"/>
      <c r="AM27" s="391">
        <v>49596</v>
      </c>
      <c r="AN27" s="392"/>
      <c r="AO27" s="392"/>
      <c r="AP27" s="392"/>
      <c r="AQ27" s="392"/>
      <c r="AR27" s="393"/>
      <c r="AS27" s="391">
        <v>3306</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235338</v>
      </c>
      <c r="BO27" s="419"/>
      <c r="BP27" s="419"/>
      <c r="BQ27" s="419"/>
      <c r="BR27" s="419"/>
      <c r="BS27" s="419"/>
      <c r="BT27" s="419"/>
      <c r="BU27" s="420"/>
      <c r="BV27" s="418">
        <v>235338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2570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2314212</v>
      </c>
      <c r="BO28" s="411"/>
      <c r="BP28" s="411"/>
      <c r="BQ28" s="411"/>
      <c r="BR28" s="411"/>
      <c r="BS28" s="411"/>
      <c r="BT28" s="411"/>
      <c r="BU28" s="412"/>
      <c r="BV28" s="410">
        <v>2161746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10</v>
      </c>
      <c r="M29" s="392"/>
      <c r="N29" s="392"/>
      <c r="O29" s="392"/>
      <c r="P29" s="393"/>
      <c r="Q29" s="391">
        <v>2340</v>
      </c>
      <c r="R29" s="392"/>
      <c r="S29" s="392"/>
      <c r="T29" s="392"/>
      <c r="U29" s="392"/>
      <c r="V29" s="393"/>
      <c r="W29" s="458"/>
      <c r="X29" s="459"/>
      <c r="Y29" s="460"/>
      <c r="Z29" s="388" t="s">
        <v>171</v>
      </c>
      <c r="AA29" s="389"/>
      <c r="AB29" s="389"/>
      <c r="AC29" s="389"/>
      <c r="AD29" s="389"/>
      <c r="AE29" s="389"/>
      <c r="AF29" s="389"/>
      <c r="AG29" s="390"/>
      <c r="AH29" s="391">
        <v>168</v>
      </c>
      <c r="AI29" s="392"/>
      <c r="AJ29" s="392"/>
      <c r="AK29" s="392"/>
      <c r="AL29" s="393"/>
      <c r="AM29" s="391">
        <v>463308</v>
      </c>
      <c r="AN29" s="392"/>
      <c r="AO29" s="392"/>
      <c r="AP29" s="392"/>
      <c r="AQ29" s="392"/>
      <c r="AR29" s="393"/>
      <c r="AS29" s="391">
        <v>2758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419447</v>
      </c>
      <c r="BO29" s="416"/>
      <c r="BP29" s="416"/>
      <c r="BQ29" s="416"/>
      <c r="BR29" s="416"/>
      <c r="BS29" s="416"/>
      <c r="BT29" s="416"/>
      <c r="BU29" s="417"/>
      <c r="BV29" s="415">
        <v>419321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94.9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1416708</v>
      </c>
      <c r="BO30" s="419"/>
      <c r="BP30" s="419"/>
      <c r="BQ30" s="419"/>
      <c r="BR30" s="419"/>
      <c r="BS30" s="419"/>
      <c r="BT30" s="419"/>
      <c r="BU30" s="420"/>
      <c r="BV30" s="418">
        <v>1422100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和気町国民健康保険特別会計</v>
      </c>
      <c r="X34" s="374"/>
      <c r="Y34" s="374"/>
      <c r="Z34" s="374"/>
      <c r="AA34" s="374"/>
      <c r="AB34" s="374"/>
      <c r="AC34" s="374"/>
      <c r="AD34" s="374"/>
      <c r="AE34" s="374"/>
      <c r="AF34" s="374"/>
      <c r="AG34" s="374"/>
      <c r="AH34" s="374"/>
      <c r="AI34" s="374"/>
      <c r="AJ34" s="374"/>
      <c r="AK34" s="374"/>
      <c r="AL34" s="167"/>
      <c r="AM34" s="375">
        <f>IF(AO34="","",MAX(C34:D43,U34:V43)+1)</f>
        <v>10</v>
      </c>
      <c r="AN34" s="375"/>
      <c r="AO34" s="374" t="str">
        <f>IF('各会計、関係団体の財政状況及び健全化判断比率'!B33="","",'各会計、関係団体の財政状況及び健全化判断比率'!B33)</f>
        <v>和気町上水道事業会計</v>
      </c>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IF('各会計、関係団体の財政状況及び健全化判断比率'!B35="","",'各会計、関係団体の財政状況及び健全化判断比率'!B35)</f>
        <v>和気町合併処理浄化槽設置整備事業特別会計</v>
      </c>
      <c r="BH34" s="374"/>
      <c r="BI34" s="374"/>
      <c r="BJ34" s="374"/>
      <c r="BK34" s="374"/>
      <c r="BL34" s="374"/>
      <c r="BM34" s="374"/>
      <c r="BN34" s="374"/>
      <c r="BO34" s="374"/>
      <c r="BP34" s="374"/>
      <c r="BQ34" s="374"/>
      <c r="BR34" s="374"/>
      <c r="BS34" s="374"/>
      <c r="BT34" s="374"/>
      <c r="BU34" s="374"/>
      <c r="BV34" s="167"/>
      <c r="BW34" s="375">
        <f>IF(BY34="","",MAX(C34:D43,U34:V43,AM34:AN43,BE34:BF43)+1)</f>
        <v>19</v>
      </c>
      <c r="BX34" s="375"/>
      <c r="BY34" s="374" t="str">
        <f>IF('各会計、関係団体の財政状況及び健全化判断比率'!B68="","",'各会計、関係団体の財政状況及び健全化判断比率'!B68)</f>
        <v>東備消防組合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和気町墓園事業特別会計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和気町国民健康保険診療所特別会計</v>
      </c>
      <c r="X35" s="374"/>
      <c r="Y35" s="374"/>
      <c r="Z35" s="374"/>
      <c r="AA35" s="374"/>
      <c r="AB35" s="374"/>
      <c r="AC35" s="374"/>
      <c r="AD35" s="374"/>
      <c r="AE35" s="374"/>
      <c r="AF35" s="374"/>
      <c r="AG35" s="374"/>
      <c r="AH35" s="374"/>
      <c r="AI35" s="374"/>
      <c r="AJ35" s="374"/>
      <c r="AK35" s="374"/>
      <c r="AL35" s="167"/>
      <c r="AM35" s="375">
        <f t="shared" ref="AM35:AM43" si="0">IF(AO35="","",AM34+1)</f>
        <v>11</v>
      </c>
      <c r="AN35" s="375"/>
      <c r="AO35" s="374" t="str">
        <f>IF('各会計、関係団体の財政状況及び健全化判断比率'!B34="","",'各会計、関係団体の財政状況及び健全化判断比率'!B34)</f>
        <v>和気町簡易水道事業会計</v>
      </c>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IF('各会計、関係団体の財政状況及び健全化判断比率'!B36="","",'各会計、関係団体の財政状況及び健全化判断比率'!B36)</f>
        <v>和気町農業集落排水事業特別会計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20</v>
      </c>
      <c r="BX35" s="375"/>
      <c r="BY35" s="374" t="str">
        <f>IF('各会計、関係団体の財政状況及び健全化判断比率'!B69="","",'各会計、関係団体の財政状況及び健全化判断比率'!B69)</f>
        <v>和気北部衛生施設組合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和気町住宅新築資金等貸付事業特別会計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和気町介護保険事業特別会計（保険事業勘定）</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IF('各会計、関係団体の財政状況及び健全化判断比率'!B37="","",'各会計、関係団体の財政状況及び健全化判断比率'!B37)</f>
        <v>和気町公共下水道事業特別会計</v>
      </c>
      <c r="BH36" s="374"/>
      <c r="BI36" s="374"/>
      <c r="BJ36" s="374"/>
      <c r="BK36" s="374"/>
      <c r="BL36" s="374"/>
      <c r="BM36" s="374"/>
      <c r="BN36" s="374"/>
      <c r="BO36" s="374"/>
      <c r="BP36" s="374"/>
      <c r="BQ36" s="374"/>
      <c r="BR36" s="374"/>
      <c r="BS36" s="374"/>
      <c r="BT36" s="374"/>
      <c r="BU36" s="374"/>
      <c r="BV36" s="167"/>
      <c r="BW36" s="375">
        <f t="shared" si="2"/>
        <v>21</v>
      </c>
      <c r="BX36" s="375"/>
      <c r="BY36" s="374" t="str">
        <f>IF('各会計、関係団体の財政状況及び健全化判断比率'!B70="","",'各会計、関係団体の財政状況及び健全化判断比率'!B70)</f>
        <v>和気・赤磐し尿処理施設一部事務組合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和気町ごみ焼却施設解体事業特別会計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和気町介護保険事業特別会計（サービス事業勘定）</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15</v>
      </c>
      <c r="BF37" s="375"/>
      <c r="BG37" s="374" t="str">
        <f>IF('各会計、関係団体の財政状況及び健全化判断比率'!B38="","",'各会計、関係団体の財政状況及び健全化判断比率'!B38)</f>
        <v>和気町特定環境保全公共下水道事業特別会計</v>
      </c>
      <c r="BH37" s="374"/>
      <c r="BI37" s="374"/>
      <c r="BJ37" s="374"/>
      <c r="BK37" s="374"/>
      <c r="BL37" s="374"/>
      <c r="BM37" s="374"/>
      <c r="BN37" s="374"/>
      <c r="BO37" s="374"/>
      <c r="BP37" s="374"/>
      <c r="BQ37" s="374"/>
      <c r="BR37" s="374"/>
      <c r="BS37" s="374"/>
      <c r="BT37" s="374"/>
      <c r="BU37" s="374"/>
      <c r="BV37" s="167"/>
      <c r="BW37" s="375">
        <f t="shared" si="2"/>
        <v>22</v>
      </c>
      <c r="BX37" s="375"/>
      <c r="BY37" s="374" t="str">
        <f>IF('各会計、関係団体の財政状況及び健全化判断比率'!B71="","",'各会計、関係団体の財政状況及び健全化判断比率'!B71)</f>
        <v>和気老人ホーム組合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和気町後期高齢者医療特別会計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16</v>
      </c>
      <c r="BF38" s="375"/>
      <c r="BG38" s="374" t="str">
        <f>IF('各会計、関係団体の財政状況及び健全化判断比率'!B39="","",'各会計、関係団体の財政状況及び健全化判断比率'!B39)</f>
        <v>和気町駐車場事業特別会計</v>
      </c>
      <c r="BH38" s="374"/>
      <c r="BI38" s="374"/>
      <c r="BJ38" s="374"/>
      <c r="BK38" s="374"/>
      <c r="BL38" s="374"/>
      <c r="BM38" s="374"/>
      <c r="BN38" s="374"/>
      <c r="BO38" s="374"/>
      <c r="BP38" s="374"/>
      <c r="BQ38" s="374"/>
      <c r="BR38" s="374"/>
      <c r="BS38" s="374"/>
      <c r="BT38" s="374"/>
      <c r="BU38" s="374"/>
      <c r="BV38" s="167"/>
      <c r="BW38" s="375">
        <f t="shared" si="2"/>
        <v>23</v>
      </c>
      <c r="BX38" s="375"/>
      <c r="BY38" s="374" t="str">
        <f>IF('各会計、関係団体の財政状況及び健全化判断比率'!B72="","",'各会計、関係団体の財政状況及び健全化判断比率'!B72)</f>
        <v>田原用水組合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f t="shared" si="1"/>
        <v>17</v>
      </c>
      <c r="BF39" s="375"/>
      <c r="BG39" s="374" t="str">
        <f>IF('各会計、関係団体の財政状況及び健全化判断比率'!B40="","",'各会計、関係団体の財政状況及び健全化判断比率'!B40)</f>
        <v>和気町和気鵜飼谷温泉事業特別会計</v>
      </c>
      <c r="BH39" s="374"/>
      <c r="BI39" s="374"/>
      <c r="BJ39" s="374"/>
      <c r="BK39" s="374"/>
      <c r="BL39" s="374"/>
      <c r="BM39" s="374"/>
      <c r="BN39" s="374"/>
      <c r="BO39" s="374"/>
      <c r="BP39" s="374"/>
      <c r="BQ39" s="374"/>
      <c r="BR39" s="374"/>
      <c r="BS39" s="374"/>
      <c r="BT39" s="374"/>
      <c r="BU39" s="374"/>
      <c r="BV39" s="167"/>
      <c r="BW39" s="375">
        <f t="shared" si="2"/>
        <v>24</v>
      </c>
      <c r="BX39" s="375"/>
      <c r="BY39" s="374" t="str">
        <f>IF('各会計、関係団体の財政状況及び健全化判断比率'!B73="","",'各会計、関係団体の財政状況及び健全化判断比率'!B73)</f>
        <v>岡山県広域水道企業団</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f t="shared" si="1"/>
        <v>18</v>
      </c>
      <c r="BF40" s="375"/>
      <c r="BG40" s="374" t="str">
        <f>IF('各会計、関係団体の財政状況及び健全化判断比率'!B41="","",'各会計、関係団体の財政状況及び健全化判断比率'!B41)</f>
        <v>和気町地域開発事業特別会計</v>
      </c>
      <c r="BH40" s="374"/>
      <c r="BI40" s="374"/>
      <c r="BJ40" s="374"/>
      <c r="BK40" s="374"/>
      <c r="BL40" s="374"/>
      <c r="BM40" s="374"/>
      <c r="BN40" s="374"/>
      <c r="BO40" s="374"/>
      <c r="BP40" s="374"/>
      <c r="BQ40" s="374"/>
      <c r="BR40" s="374"/>
      <c r="BS40" s="374"/>
      <c r="BT40" s="374"/>
      <c r="BU40" s="374"/>
      <c r="BV40" s="167"/>
      <c r="BW40" s="375">
        <f t="shared" si="2"/>
        <v>25</v>
      </c>
      <c r="BX40" s="375"/>
      <c r="BY40" s="374" t="str">
        <f>IF('各会計、関係団体の財政状況及び健全化判断比率'!B74="","",'各会計、関係団体の財政状況及び健全化判断比率'!B74)</f>
        <v>岡山県後期高齢者医療広域連合一般会計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26</v>
      </c>
      <c r="BX41" s="375"/>
      <c r="BY41" s="374" t="str">
        <f>IF('各会計、関係団体の財政状況及び健全化判断比率'!B75="","",'各会計、関係団体の財政状況及び健全化判断比率'!B75)</f>
        <v>岡山県後期高齢者医療広域連合特別会計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27</v>
      </c>
      <c r="BX42" s="375"/>
      <c r="BY42" s="374" t="str">
        <f>IF('各会計、関係団体の財政状況及び健全化判断比率'!B76="","",'各会計、関係団体の財政状況及び健全化判断比率'!B76)</f>
        <v>岡山県市町村総合事務組合一般会計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28</v>
      </c>
      <c r="BX43" s="375"/>
      <c r="BY43" s="374" t="str">
        <f>IF('各会計、関係団体の財政状況及び健全化判断比率'!B77="","",'各会計、関係団体の財政状況及び健全化判断比率'!B77)</f>
        <v>岡山県市町村総合事務組合貸付金特別会計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65" zoomScaleNormal="65" zoomScaleSheetLayoutView="100" workbookViewId="0">
      <selection activeCell="I49" sqref="I4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c r="A34" s="22"/>
      <c r="B34" s="31"/>
      <c r="C34" s="1184" t="s">
        <v>537</v>
      </c>
      <c r="D34" s="1184"/>
      <c r="E34" s="1185"/>
      <c r="F34" s="32">
        <v>5.0999999999999996</v>
      </c>
      <c r="G34" s="33">
        <v>5.38</v>
      </c>
      <c r="H34" s="33">
        <v>5.86</v>
      </c>
      <c r="I34" s="33">
        <v>6.04</v>
      </c>
      <c r="J34" s="34">
        <v>6.71</v>
      </c>
      <c r="K34" s="22"/>
      <c r="L34" s="22"/>
      <c r="M34" s="22"/>
      <c r="N34" s="22"/>
      <c r="O34" s="22"/>
      <c r="P34" s="22"/>
    </row>
    <row r="35" spans="1:16" ht="39" customHeight="1">
      <c r="A35" s="22"/>
      <c r="B35" s="35"/>
      <c r="C35" s="1178" t="s">
        <v>538</v>
      </c>
      <c r="D35" s="1179"/>
      <c r="E35" s="1180"/>
      <c r="F35" s="36" t="s">
        <v>490</v>
      </c>
      <c r="G35" s="37" t="s">
        <v>490</v>
      </c>
      <c r="H35" s="37">
        <v>5.12</v>
      </c>
      <c r="I35" s="37">
        <v>4.7699999999999996</v>
      </c>
      <c r="J35" s="38">
        <v>4.6900000000000004</v>
      </c>
      <c r="K35" s="22"/>
      <c r="L35" s="22"/>
      <c r="M35" s="22"/>
      <c r="N35" s="22"/>
      <c r="O35" s="22"/>
      <c r="P35" s="22"/>
    </row>
    <row r="36" spans="1:16" ht="39" customHeight="1">
      <c r="A36" s="22"/>
      <c r="B36" s="35"/>
      <c r="C36" s="1178" t="s">
        <v>539</v>
      </c>
      <c r="D36" s="1179"/>
      <c r="E36" s="1180"/>
      <c r="F36" s="36">
        <v>3.03</v>
      </c>
      <c r="G36" s="37">
        <v>3.36</v>
      </c>
      <c r="H36" s="37">
        <v>3.68</v>
      </c>
      <c r="I36" s="37">
        <v>3.79</v>
      </c>
      <c r="J36" s="38">
        <v>4.13</v>
      </c>
      <c r="K36" s="22"/>
      <c r="L36" s="22"/>
      <c r="M36" s="22"/>
      <c r="N36" s="22"/>
      <c r="O36" s="22"/>
      <c r="P36" s="22"/>
    </row>
    <row r="37" spans="1:16" ht="39" customHeight="1">
      <c r="A37" s="22"/>
      <c r="B37" s="35"/>
      <c r="C37" s="1178" t="s">
        <v>540</v>
      </c>
      <c r="D37" s="1179"/>
      <c r="E37" s="1180"/>
      <c r="F37" s="36">
        <v>3.32</v>
      </c>
      <c r="G37" s="37">
        <v>2.83</v>
      </c>
      <c r="H37" s="37">
        <v>2.23</v>
      </c>
      <c r="I37" s="37">
        <v>2.72</v>
      </c>
      <c r="J37" s="38">
        <v>3.01</v>
      </c>
      <c r="K37" s="22"/>
      <c r="L37" s="22"/>
      <c r="M37" s="22"/>
      <c r="N37" s="22"/>
      <c r="O37" s="22"/>
      <c r="P37" s="22"/>
    </row>
    <row r="38" spans="1:16" ht="39" customHeight="1">
      <c r="A38" s="22"/>
      <c r="B38" s="35"/>
      <c r="C38" s="1178" t="s">
        <v>541</v>
      </c>
      <c r="D38" s="1179"/>
      <c r="E38" s="1180"/>
      <c r="F38" s="36">
        <v>4.84</v>
      </c>
      <c r="G38" s="37">
        <v>3.66</v>
      </c>
      <c r="H38" s="37">
        <v>0.74</v>
      </c>
      <c r="I38" s="37">
        <v>5.05</v>
      </c>
      <c r="J38" s="38">
        <v>2.96</v>
      </c>
      <c r="K38" s="22"/>
      <c r="L38" s="22"/>
      <c r="M38" s="22"/>
      <c r="N38" s="22"/>
      <c r="O38" s="22"/>
      <c r="P38" s="22"/>
    </row>
    <row r="39" spans="1:16" ht="39" customHeight="1">
      <c r="A39" s="22"/>
      <c r="B39" s="35"/>
      <c r="C39" s="1178" t="s">
        <v>542</v>
      </c>
      <c r="D39" s="1179"/>
      <c r="E39" s="1180"/>
      <c r="F39" s="36">
        <v>0.69</v>
      </c>
      <c r="G39" s="37">
        <v>0.77</v>
      </c>
      <c r="H39" s="37">
        <v>0.79</v>
      </c>
      <c r="I39" s="37">
        <v>0.67</v>
      </c>
      <c r="J39" s="38">
        <v>1.17</v>
      </c>
      <c r="K39" s="22"/>
      <c r="L39" s="22"/>
      <c r="M39" s="22"/>
      <c r="N39" s="22"/>
      <c r="O39" s="22"/>
      <c r="P39" s="22"/>
    </row>
    <row r="40" spans="1:16" ht="39" customHeight="1">
      <c r="A40" s="22"/>
      <c r="B40" s="35"/>
      <c r="C40" s="1178" t="s">
        <v>543</v>
      </c>
      <c r="D40" s="1179"/>
      <c r="E40" s="1180"/>
      <c r="F40" s="36">
        <v>0.57999999999999996</v>
      </c>
      <c r="G40" s="37">
        <v>0.59</v>
      </c>
      <c r="H40" s="37">
        <v>0.38</v>
      </c>
      <c r="I40" s="37">
        <v>0.22</v>
      </c>
      <c r="J40" s="38">
        <v>0.53</v>
      </c>
      <c r="K40" s="22"/>
      <c r="L40" s="22"/>
      <c r="M40" s="22"/>
      <c r="N40" s="22"/>
      <c r="O40" s="22"/>
      <c r="P40" s="22"/>
    </row>
    <row r="41" spans="1:16" ht="39" customHeight="1">
      <c r="A41" s="22"/>
      <c r="B41" s="35"/>
      <c r="C41" s="1178" t="s">
        <v>544</v>
      </c>
      <c r="D41" s="1179"/>
      <c r="E41" s="1180"/>
      <c r="F41" s="36">
        <v>0.12</v>
      </c>
      <c r="G41" s="37">
        <v>0.12</v>
      </c>
      <c r="H41" s="37">
        <v>7.0000000000000007E-2</v>
      </c>
      <c r="I41" s="37">
        <v>7.0000000000000007E-2</v>
      </c>
      <c r="J41" s="38">
        <v>0.16</v>
      </c>
      <c r="K41" s="22"/>
      <c r="L41" s="22"/>
      <c r="M41" s="22"/>
      <c r="N41" s="22"/>
      <c r="O41" s="22"/>
      <c r="P41" s="22"/>
    </row>
    <row r="42" spans="1:16" ht="39" customHeight="1">
      <c r="A42" s="22"/>
      <c r="B42" s="39"/>
      <c r="C42" s="1178" t="s">
        <v>545</v>
      </c>
      <c r="D42" s="1179"/>
      <c r="E42" s="1180"/>
      <c r="F42" s="36" t="s">
        <v>490</v>
      </c>
      <c r="G42" s="37" t="s">
        <v>490</v>
      </c>
      <c r="H42" s="37" t="s">
        <v>490</v>
      </c>
      <c r="I42" s="37" t="s">
        <v>490</v>
      </c>
      <c r="J42" s="38" t="s">
        <v>490</v>
      </c>
      <c r="K42" s="22"/>
      <c r="L42" s="22"/>
      <c r="M42" s="22"/>
      <c r="N42" s="22"/>
      <c r="O42" s="22"/>
      <c r="P42" s="22"/>
    </row>
    <row r="43" spans="1:16" ht="39" customHeight="1" thickBot="1">
      <c r="A43" s="22"/>
      <c r="B43" s="40"/>
      <c r="C43" s="1181" t="s">
        <v>546</v>
      </c>
      <c r="D43" s="1182"/>
      <c r="E43" s="1183"/>
      <c r="F43" s="41">
        <v>0.37</v>
      </c>
      <c r="G43" s="42">
        <v>0.57999999999999996</v>
      </c>
      <c r="H43" s="42">
        <v>0.56999999999999995</v>
      </c>
      <c r="I43" s="42">
        <v>1.38</v>
      </c>
      <c r="J43" s="43">
        <v>0.34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4" zoomScale="65" zoomScaleNormal="65" zoomScaleSheetLayoutView="55" workbookViewId="0">
      <selection activeCell="I49" sqref="I49"/>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c r="A45" s="48"/>
      <c r="B45" s="1194" t="s">
        <v>11</v>
      </c>
      <c r="C45" s="1195"/>
      <c r="D45" s="58"/>
      <c r="E45" s="1200" t="s">
        <v>12</v>
      </c>
      <c r="F45" s="1200"/>
      <c r="G45" s="1200"/>
      <c r="H45" s="1200"/>
      <c r="I45" s="1200"/>
      <c r="J45" s="1201"/>
      <c r="K45" s="59">
        <v>902</v>
      </c>
      <c r="L45" s="60">
        <v>856</v>
      </c>
      <c r="M45" s="60">
        <v>817</v>
      </c>
      <c r="N45" s="60">
        <v>791</v>
      </c>
      <c r="O45" s="61">
        <v>782</v>
      </c>
      <c r="P45" s="48"/>
      <c r="Q45" s="48"/>
      <c r="R45" s="48"/>
      <c r="S45" s="48"/>
      <c r="T45" s="48"/>
      <c r="U45" s="48"/>
    </row>
    <row r="46" spans="1:21" ht="30.75" customHeight="1">
      <c r="A46" s="48"/>
      <c r="B46" s="1196"/>
      <c r="C46" s="1197"/>
      <c r="D46" s="62"/>
      <c r="E46" s="1188" t="s">
        <v>13</v>
      </c>
      <c r="F46" s="1188"/>
      <c r="G46" s="1188"/>
      <c r="H46" s="1188"/>
      <c r="I46" s="1188"/>
      <c r="J46" s="1189"/>
      <c r="K46" s="63" t="s">
        <v>490</v>
      </c>
      <c r="L46" s="64" t="s">
        <v>490</v>
      </c>
      <c r="M46" s="64" t="s">
        <v>490</v>
      </c>
      <c r="N46" s="64" t="s">
        <v>490</v>
      </c>
      <c r="O46" s="65" t="s">
        <v>490</v>
      </c>
      <c r="P46" s="48"/>
      <c r="Q46" s="48"/>
      <c r="R46" s="48"/>
      <c r="S46" s="48"/>
      <c r="T46" s="48"/>
      <c r="U46" s="48"/>
    </row>
    <row r="47" spans="1:21" ht="30.75" customHeight="1">
      <c r="A47" s="48"/>
      <c r="B47" s="1196"/>
      <c r="C47" s="1197"/>
      <c r="D47" s="62"/>
      <c r="E47" s="1188" t="s">
        <v>14</v>
      </c>
      <c r="F47" s="1188"/>
      <c r="G47" s="1188"/>
      <c r="H47" s="1188"/>
      <c r="I47" s="1188"/>
      <c r="J47" s="1189"/>
      <c r="K47" s="63" t="s">
        <v>490</v>
      </c>
      <c r="L47" s="64" t="s">
        <v>490</v>
      </c>
      <c r="M47" s="64" t="s">
        <v>490</v>
      </c>
      <c r="N47" s="64" t="s">
        <v>490</v>
      </c>
      <c r="O47" s="65" t="s">
        <v>490</v>
      </c>
      <c r="P47" s="48"/>
      <c r="Q47" s="48"/>
      <c r="R47" s="48"/>
      <c r="S47" s="48"/>
      <c r="T47" s="48"/>
      <c r="U47" s="48"/>
    </row>
    <row r="48" spans="1:21" ht="30.75" customHeight="1">
      <c r="A48" s="48"/>
      <c r="B48" s="1196"/>
      <c r="C48" s="1197"/>
      <c r="D48" s="62"/>
      <c r="E48" s="1188" t="s">
        <v>15</v>
      </c>
      <c r="F48" s="1188"/>
      <c r="G48" s="1188"/>
      <c r="H48" s="1188"/>
      <c r="I48" s="1188"/>
      <c r="J48" s="1189"/>
      <c r="K48" s="63">
        <v>972</v>
      </c>
      <c r="L48" s="64">
        <v>994</v>
      </c>
      <c r="M48" s="64">
        <v>976</v>
      </c>
      <c r="N48" s="64">
        <v>993</v>
      </c>
      <c r="O48" s="65">
        <v>942</v>
      </c>
      <c r="P48" s="48"/>
      <c r="Q48" s="48"/>
      <c r="R48" s="48"/>
      <c r="S48" s="48"/>
      <c r="T48" s="48"/>
      <c r="U48" s="48"/>
    </row>
    <row r="49" spans="1:21" ht="30.75" customHeight="1">
      <c r="A49" s="48"/>
      <c r="B49" s="1196"/>
      <c r="C49" s="1197"/>
      <c r="D49" s="62"/>
      <c r="E49" s="1188" t="s">
        <v>16</v>
      </c>
      <c r="F49" s="1188"/>
      <c r="G49" s="1188"/>
      <c r="H49" s="1188"/>
      <c r="I49" s="1188"/>
      <c r="J49" s="1189"/>
      <c r="K49" s="63">
        <v>88</v>
      </c>
      <c r="L49" s="64">
        <v>89</v>
      </c>
      <c r="M49" s="64">
        <v>77</v>
      </c>
      <c r="N49" s="64">
        <v>57</v>
      </c>
      <c r="O49" s="65">
        <v>53</v>
      </c>
      <c r="P49" s="48"/>
      <c r="Q49" s="48"/>
      <c r="R49" s="48"/>
      <c r="S49" s="48"/>
      <c r="T49" s="48"/>
      <c r="U49" s="48"/>
    </row>
    <row r="50" spans="1:21" ht="30.75" customHeight="1">
      <c r="A50" s="48"/>
      <c r="B50" s="1196"/>
      <c r="C50" s="1197"/>
      <c r="D50" s="62"/>
      <c r="E50" s="1188" t="s">
        <v>17</v>
      </c>
      <c r="F50" s="1188"/>
      <c r="G50" s="1188"/>
      <c r="H50" s="1188"/>
      <c r="I50" s="1188"/>
      <c r="J50" s="1189"/>
      <c r="K50" s="63">
        <v>46</v>
      </c>
      <c r="L50" s="64">
        <v>33</v>
      </c>
      <c r="M50" s="64">
        <v>33</v>
      </c>
      <c r="N50" s="64">
        <v>30</v>
      </c>
      <c r="O50" s="65">
        <v>30</v>
      </c>
      <c r="P50" s="48"/>
      <c r="Q50" s="48"/>
      <c r="R50" s="48"/>
      <c r="S50" s="48"/>
      <c r="T50" s="48"/>
      <c r="U50" s="48"/>
    </row>
    <row r="51" spans="1:21" ht="30.75" customHeight="1">
      <c r="A51" s="48"/>
      <c r="B51" s="1198"/>
      <c r="C51" s="1199"/>
      <c r="D51" s="66"/>
      <c r="E51" s="1188" t="s">
        <v>18</v>
      </c>
      <c r="F51" s="1188"/>
      <c r="G51" s="1188"/>
      <c r="H51" s="1188"/>
      <c r="I51" s="1188"/>
      <c r="J51" s="1189"/>
      <c r="K51" s="63" t="s">
        <v>490</v>
      </c>
      <c r="L51" s="64" t="s">
        <v>490</v>
      </c>
      <c r="M51" s="64" t="s">
        <v>490</v>
      </c>
      <c r="N51" s="64" t="s">
        <v>490</v>
      </c>
      <c r="O51" s="65" t="s">
        <v>490</v>
      </c>
      <c r="P51" s="48"/>
      <c r="Q51" s="48"/>
      <c r="R51" s="48"/>
      <c r="S51" s="48"/>
      <c r="T51" s="48"/>
      <c r="U51" s="48"/>
    </row>
    <row r="52" spans="1:21" ht="30.75" customHeight="1">
      <c r="A52" s="48"/>
      <c r="B52" s="1186" t="s">
        <v>19</v>
      </c>
      <c r="C52" s="1187"/>
      <c r="D52" s="66"/>
      <c r="E52" s="1188" t="s">
        <v>20</v>
      </c>
      <c r="F52" s="1188"/>
      <c r="G52" s="1188"/>
      <c r="H52" s="1188"/>
      <c r="I52" s="1188"/>
      <c r="J52" s="1189"/>
      <c r="K52" s="63">
        <v>1195</v>
      </c>
      <c r="L52" s="64">
        <v>1257</v>
      </c>
      <c r="M52" s="64">
        <v>1288</v>
      </c>
      <c r="N52" s="64">
        <v>1280</v>
      </c>
      <c r="O52" s="65">
        <v>1268</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813</v>
      </c>
      <c r="L53" s="69">
        <v>715</v>
      </c>
      <c r="M53" s="69">
        <v>615</v>
      </c>
      <c r="N53" s="69">
        <v>591</v>
      </c>
      <c r="O53" s="70">
        <v>539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65" zoomScaleNormal="65" zoomScaleSheetLayoutView="100" workbookViewId="0">
      <selection activeCell="I49" sqref="I49"/>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530</v>
      </c>
      <c r="J40" s="79" t="s">
        <v>531</v>
      </c>
      <c r="K40" s="79" t="s">
        <v>532</v>
      </c>
      <c r="L40" s="79" t="s">
        <v>533</v>
      </c>
      <c r="M40" s="80" t="s">
        <v>534</v>
      </c>
    </row>
    <row r="41" spans="2:13" ht="27.75" customHeight="1">
      <c r="B41" s="1214" t="s">
        <v>24</v>
      </c>
      <c r="C41" s="1215"/>
      <c r="D41" s="81"/>
      <c r="E41" s="1216" t="s">
        <v>25</v>
      </c>
      <c r="F41" s="1216"/>
      <c r="G41" s="1216"/>
      <c r="H41" s="1217"/>
      <c r="I41" s="82">
        <v>7828</v>
      </c>
      <c r="J41" s="83">
        <v>7656</v>
      </c>
      <c r="K41" s="83">
        <v>7487</v>
      </c>
      <c r="L41" s="83">
        <v>7660</v>
      </c>
      <c r="M41" s="84">
        <v>8468</v>
      </c>
    </row>
    <row r="42" spans="2:13" ht="27.75" customHeight="1">
      <c r="B42" s="1204"/>
      <c r="C42" s="1205"/>
      <c r="D42" s="85"/>
      <c r="E42" s="1208" t="s">
        <v>26</v>
      </c>
      <c r="F42" s="1208"/>
      <c r="G42" s="1208"/>
      <c r="H42" s="1209"/>
      <c r="I42" s="86">
        <v>594</v>
      </c>
      <c r="J42" s="87">
        <v>633</v>
      </c>
      <c r="K42" s="87">
        <v>1086</v>
      </c>
      <c r="L42" s="87">
        <v>866</v>
      </c>
      <c r="M42" s="88">
        <v>2813</v>
      </c>
    </row>
    <row r="43" spans="2:13" ht="27.75" customHeight="1">
      <c r="B43" s="1204"/>
      <c r="C43" s="1205"/>
      <c r="D43" s="85"/>
      <c r="E43" s="1208" t="s">
        <v>27</v>
      </c>
      <c r="F43" s="1208"/>
      <c r="G43" s="1208"/>
      <c r="H43" s="1209"/>
      <c r="I43" s="86">
        <v>10306</v>
      </c>
      <c r="J43" s="87">
        <v>9424</v>
      </c>
      <c r="K43" s="87">
        <v>8273</v>
      </c>
      <c r="L43" s="87">
        <v>7457</v>
      </c>
      <c r="M43" s="88">
        <v>6377</v>
      </c>
    </row>
    <row r="44" spans="2:13" ht="27.75" customHeight="1">
      <c r="B44" s="1204"/>
      <c r="C44" s="1205"/>
      <c r="D44" s="85"/>
      <c r="E44" s="1208" t="s">
        <v>28</v>
      </c>
      <c r="F44" s="1208"/>
      <c r="G44" s="1208"/>
      <c r="H44" s="1209"/>
      <c r="I44" s="86">
        <v>502</v>
      </c>
      <c r="J44" s="87">
        <v>433</v>
      </c>
      <c r="K44" s="87">
        <v>377</v>
      </c>
      <c r="L44" s="87">
        <v>248</v>
      </c>
      <c r="M44" s="88">
        <v>222</v>
      </c>
    </row>
    <row r="45" spans="2:13" ht="27.75" customHeight="1">
      <c r="B45" s="1204"/>
      <c r="C45" s="1205"/>
      <c r="D45" s="85"/>
      <c r="E45" s="1208" t="s">
        <v>29</v>
      </c>
      <c r="F45" s="1208"/>
      <c r="G45" s="1208"/>
      <c r="H45" s="1209"/>
      <c r="I45" s="86">
        <v>1262</v>
      </c>
      <c r="J45" s="87">
        <v>1238</v>
      </c>
      <c r="K45" s="87">
        <v>1369</v>
      </c>
      <c r="L45" s="87">
        <v>1100</v>
      </c>
      <c r="M45" s="88">
        <v>1120</v>
      </c>
    </row>
    <row r="46" spans="2:13" ht="27.75" customHeight="1">
      <c r="B46" s="1204"/>
      <c r="C46" s="1205"/>
      <c r="D46" s="89"/>
      <c r="E46" s="1208" t="s">
        <v>30</v>
      </c>
      <c r="F46" s="1208"/>
      <c r="G46" s="1208"/>
      <c r="H46" s="1209"/>
      <c r="I46" s="86" t="s">
        <v>490</v>
      </c>
      <c r="J46" s="87" t="s">
        <v>490</v>
      </c>
      <c r="K46" s="87" t="s">
        <v>490</v>
      </c>
      <c r="L46" s="87" t="s">
        <v>490</v>
      </c>
      <c r="M46" s="88" t="s">
        <v>490</v>
      </c>
    </row>
    <row r="47" spans="2:13" ht="27.75" customHeight="1">
      <c r="B47" s="1204"/>
      <c r="C47" s="1205"/>
      <c r="D47" s="90"/>
      <c r="E47" s="1218" t="s">
        <v>31</v>
      </c>
      <c r="F47" s="1219"/>
      <c r="G47" s="1219"/>
      <c r="H47" s="1220"/>
      <c r="I47" s="86" t="s">
        <v>490</v>
      </c>
      <c r="J47" s="87" t="s">
        <v>490</v>
      </c>
      <c r="K47" s="87" t="s">
        <v>490</v>
      </c>
      <c r="L47" s="87" t="s">
        <v>490</v>
      </c>
      <c r="M47" s="88" t="s">
        <v>490</v>
      </c>
    </row>
    <row r="48" spans="2:13" ht="27.75" customHeight="1">
      <c r="B48" s="1204"/>
      <c r="C48" s="1205"/>
      <c r="D48" s="85"/>
      <c r="E48" s="1208" t="s">
        <v>32</v>
      </c>
      <c r="F48" s="1208"/>
      <c r="G48" s="1208"/>
      <c r="H48" s="1209"/>
      <c r="I48" s="86" t="s">
        <v>490</v>
      </c>
      <c r="J48" s="87" t="s">
        <v>490</v>
      </c>
      <c r="K48" s="87" t="s">
        <v>490</v>
      </c>
      <c r="L48" s="87" t="s">
        <v>490</v>
      </c>
      <c r="M48" s="88" t="s">
        <v>490</v>
      </c>
    </row>
    <row r="49" spans="2:13" ht="27.75" customHeight="1">
      <c r="B49" s="1206"/>
      <c r="C49" s="1207"/>
      <c r="D49" s="85"/>
      <c r="E49" s="1208" t="s">
        <v>33</v>
      </c>
      <c r="F49" s="1208"/>
      <c r="G49" s="1208"/>
      <c r="H49" s="1209"/>
      <c r="I49" s="86" t="s">
        <v>490</v>
      </c>
      <c r="J49" s="87" t="s">
        <v>490</v>
      </c>
      <c r="K49" s="87" t="s">
        <v>490</v>
      </c>
      <c r="L49" s="87" t="s">
        <v>490</v>
      </c>
      <c r="M49" s="88" t="s">
        <v>490</v>
      </c>
    </row>
    <row r="50" spans="2:13" ht="27.75" customHeight="1">
      <c r="B50" s="1202" t="s">
        <v>34</v>
      </c>
      <c r="C50" s="1203"/>
      <c r="D50" s="91"/>
      <c r="E50" s="1208" t="s">
        <v>35</v>
      </c>
      <c r="F50" s="1208"/>
      <c r="G50" s="1208"/>
      <c r="H50" s="1209"/>
      <c r="I50" s="86">
        <v>3135</v>
      </c>
      <c r="J50" s="87">
        <v>3264</v>
      </c>
      <c r="K50" s="87">
        <v>3344</v>
      </c>
      <c r="L50" s="87">
        <v>3309</v>
      </c>
      <c r="M50" s="88">
        <v>3402</v>
      </c>
    </row>
    <row r="51" spans="2:13" ht="27.75" customHeight="1">
      <c r="B51" s="1204"/>
      <c r="C51" s="1205"/>
      <c r="D51" s="85"/>
      <c r="E51" s="1208" t="s">
        <v>36</v>
      </c>
      <c r="F51" s="1208"/>
      <c r="G51" s="1208"/>
      <c r="H51" s="1209"/>
      <c r="I51" s="86">
        <v>983</v>
      </c>
      <c r="J51" s="87">
        <v>851</v>
      </c>
      <c r="K51" s="87">
        <v>787</v>
      </c>
      <c r="L51" s="87">
        <v>675</v>
      </c>
      <c r="M51" s="88">
        <v>608</v>
      </c>
    </row>
    <row r="52" spans="2:13" ht="27.75" customHeight="1">
      <c r="B52" s="1206"/>
      <c r="C52" s="1207"/>
      <c r="D52" s="85"/>
      <c r="E52" s="1208" t="s">
        <v>37</v>
      </c>
      <c r="F52" s="1208"/>
      <c r="G52" s="1208"/>
      <c r="H52" s="1209"/>
      <c r="I52" s="86">
        <v>12263</v>
      </c>
      <c r="J52" s="87">
        <v>12378</v>
      </c>
      <c r="K52" s="87">
        <v>11958</v>
      </c>
      <c r="L52" s="87">
        <v>11804</v>
      </c>
      <c r="M52" s="88">
        <v>11975</v>
      </c>
    </row>
    <row r="53" spans="2:13" ht="27.75" customHeight="1" thickBot="1">
      <c r="B53" s="1210" t="s">
        <v>21</v>
      </c>
      <c r="C53" s="1211"/>
      <c r="D53" s="92"/>
      <c r="E53" s="1212" t="s">
        <v>38</v>
      </c>
      <c r="F53" s="1212"/>
      <c r="G53" s="1212"/>
      <c r="H53" s="1213"/>
      <c r="I53" s="93">
        <v>4111</v>
      </c>
      <c r="J53" s="94">
        <v>2892</v>
      </c>
      <c r="K53" s="94">
        <v>2503</v>
      </c>
      <c r="L53" s="94">
        <v>1543</v>
      </c>
      <c r="M53" s="95">
        <v>3015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9" zoomScaleNormal="100" zoomScaleSheetLayoutView="55" workbookViewId="0">
      <selection activeCell="M21" sqref="M21"/>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562</v>
      </c>
      <c r="C41" s="248"/>
      <c r="D41" s="248"/>
      <c r="E41" s="248"/>
      <c r="F41" s="248"/>
      <c r="G41" s="248"/>
      <c r="H41" s="248"/>
      <c r="I41" s="248"/>
      <c r="J41" s="248"/>
      <c r="K41" s="248"/>
      <c r="L41" s="248"/>
      <c r="M41" s="248"/>
      <c r="N41" s="248"/>
      <c r="O41" s="248"/>
      <c r="P41" s="249"/>
    </row>
    <row r="42" spans="2:17">
      <c r="B42" s="250"/>
      <c r="C42" s="246"/>
      <c r="D42" s="246"/>
      <c r="E42" s="246"/>
      <c r="F42" s="246"/>
      <c r="G42" s="353" t="s">
        <v>563</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0"/>
      <c r="H50" s="1231"/>
      <c r="I50" s="1231"/>
      <c r="J50" s="1232"/>
      <c r="K50" s="356" t="s">
        <v>530</v>
      </c>
      <c r="L50" s="356" t="s">
        <v>531</v>
      </c>
      <c r="M50" s="356" t="s">
        <v>532</v>
      </c>
      <c r="N50" s="356" t="s">
        <v>533</v>
      </c>
      <c r="O50" s="356" t="s">
        <v>534</v>
      </c>
    </row>
    <row r="51" spans="1:17">
      <c r="B51" s="250"/>
      <c r="C51" s="246"/>
      <c r="D51" s="246"/>
      <c r="E51" s="246"/>
      <c r="F51" s="246"/>
      <c r="G51" s="1233" t="s">
        <v>565</v>
      </c>
      <c r="H51" s="1234"/>
      <c r="I51" s="1239" t="s">
        <v>566</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567</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568</v>
      </c>
      <c r="H55" s="1245"/>
      <c r="I55" s="1243" t="s">
        <v>566</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567</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569</v>
      </c>
      <c r="C63" s="246"/>
      <c r="D63" s="246"/>
      <c r="E63" s="246"/>
      <c r="F63" s="246"/>
      <c r="G63" s="246"/>
      <c r="H63" s="246"/>
      <c r="I63" s="246"/>
      <c r="J63" s="246"/>
      <c r="K63" s="246"/>
      <c r="L63" s="246"/>
      <c r="M63" s="246"/>
      <c r="N63" s="246"/>
      <c r="O63" s="246"/>
    </row>
    <row r="64" spans="1:17">
      <c r="B64" s="250"/>
      <c r="C64" s="246"/>
      <c r="D64" s="246"/>
      <c r="E64" s="246"/>
      <c r="F64" s="246"/>
      <c r="G64" s="353" t="s">
        <v>563</v>
      </c>
      <c r="I64" s="354"/>
      <c r="J64" s="354"/>
      <c r="K64" s="354"/>
      <c r="L64" s="246"/>
      <c r="M64" s="246"/>
      <c r="N64" s="246"/>
      <c r="O64" s="246"/>
    </row>
    <row r="65" spans="2:30">
      <c r="B65" s="250"/>
      <c r="C65" s="246"/>
      <c r="D65" s="246"/>
      <c r="E65" s="246"/>
      <c r="F65" s="246"/>
      <c r="G65" s="1253" t="s">
        <v>570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571</v>
      </c>
      <c r="I71" s="370"/>
      <c r="J71" s="366"/>
      <c r="K71" s="366"/>
      <c r="L71" s="367"/>
      <c r="M71" s="366"/>
      <c r="N71" s="367"/>
      <c r="O71" s="368"/>
    </row>
    <row r="72" spans="2:30">
      <c r="B72" s="250"/>
      <c r="C72" s="246"/>
      <c r="D72" s="246"/>
      <c r="E72" s="246"/>
      <c r="F72" s="246"/>
      <c r="G72" s="1230"/>
      <c r="H72" s="1231"/>
      <c r="I72" s="1231"/>
      <c r="J72" s="1232"/>
      <c r="K72" s="356" t="s">
        <v>530</v>
      </c>
      <c r="L72" s="356" t="s">
        <v>531</v>
      </c>
      <c r="M72" s="356" t="s">
        <v>532</v>
      </c>
      <c r="N72" s="356" t="s">
        <v>533</v>
      </c>
      <c r="O72" s="356" t="s">
        <v>534</v>
      </c>
    </row>
    <row r="73" spans="2:30">
      <c r="B73" s="250"/>
      <c r="C73" s="246"/>
      <c r="D73" s="246"/>
      <c r="E73" s="246"/>
      <c r="F73" s="246"/>
      <c r="G73" s="1233" t="s">
        <v>565</v>
      </c>
      <c r="H73" s="1234"/>
      <c r="I73" s="1239" t="s">
        <v>566</v>
      </c>
      <c r="J73" s="1239"/>
      <c r="K73" s="1254">
        <v>89.7</v>
      </c>
      <c r="L73" s="1254">
        <v>64.099999999999994</v>
      </c>
      <c r="M73" s="1242">
        <v>56.2</v>
      </c>
      <c r="N73" s="1242">
        <v>33.700000000000003</v>
      </c>
      <c r="O73" s="1242">
        <v>67.8</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572</v>
      </c>
      <c r="J75" s="1243"/>
      <c r="K75" s="1255">
        <v>18.399999999999999</v>
      </c>
      <c r="L75" s="1255">
        <v>17.7</v>
      </c>
      <c r="M75" s="1255">
        <v>15.7</v>
      </c>
      <c r="N75" s="1255">
        <v>14.1</v>
      </c>
      <c r="O75" s="1255">
        <v>12.9</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568</v>
      </c>
      <c r="H77" s="1245"/>
      <c r="I77" s="1243" t="s">
        <v>566</v>
      </c>
      <c r="J77" s="1243"/>
      <c r="K77" s="1254">
        <v>61.3</v>
      </c>
      <c r="L77" s="1254">
        <v>54.6</v>
      </c>
      <c r="M77" s="1242">
        <v>48.7</v>
      </c>
      <c r="N77" s="1242">
        <v>20.2</v>
      </c>
      <c r="O77" s="1242">
        <v>38.5</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6" t="s">
        <v>572</v>
      </c>
      <c r="J79" s="1252"/>
      <c r="K79" s="1257">
        <v>11.7</v>
      </c>
      <c r="L79" s="1257">
        <v>11.2</v>
      </c>
      <c r="M79" s="1257">
        <v>10.4</v>
      </c>
      <c r="N79" s="1257">
        <v>9.3000000000000007</v>
      </c>
      <c r="O79" s="1257">
        <v>9.1999999999999993</v>
      </c>
      <c r="V79" s="245">
        <v>53.5</v>
      </c>
      <c r="X79" s="245">
        <v>48.2</v>
      </c>
      <c r="Z79" s="245">
        <v>34.200000000000003</v>
      </c>
      <c r="AB79" s="245">
        <v>30.3</v>
      </c>
      <c r="AD79" s="245">
        <v>28.9</v>
      </c>
    </row>
    <row r="80" spans="2:30">
      <c r="B80" s="250"/>
      <c r="C80" s="246"/>
      <c r="D80" s="246"/>
      <c r="E80" s="246"/>
      <c r="F80" s="246"/>
      <c r="G80" s="1248"/>
      <c r="H80" s="1249"/>
      <c r="I80" s="1252"/>
      <c r="J80" s="1252"/>
      <c r="K80" s="1257"/>
      <c r="L80" s="1257"/>
      <c r="M80" s="1257"/>
      <c r="N80" s="1257"/>
      <c r="O80" s="1257"/>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70" workbookViewId="0">
      <selection activeCell="F113" sqref="F1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zoomScaleNormal="100" zoomScaleSheetLayoutView="55" workbookViewId="0">
      <selection activeCell="E113" sqref="E11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529</v>
      </c>
      <c r="G2" s="113"/>
      <c r="H2" s="114"/>
    </row>
    <row r="3" spans="1:8">
      <c r="A3" s="110" t="s">
        <v>522</v>
      </c>
      <c r="B3" s="115"/>
      <c r="C3" s="116"/>
      <c r="D3" s="117">
        <v>48407</v>
      </c>
      <c r="E3" s="118"/>
      <c r="F3" s="119">
        <v>69806</v>
      </c>
      <c r="G3" s="120"/>
      <c r="H3" s="121"/>
    </row>
    <row r="4" spans="1:8">
      <c r="A4" s="122"/>
      <c r="B4" s="123"/>
      <c r="C4" s="124"/>
      <c r="D4" s="125">
        <v>23550</v>
      </c>
      <c r="E4" s="126"/>
      <c r="F4" s="127">
        <v>32823</v>
      </c>
      <c r="G4" s="128"/>
      <c r="H4" s="129"/>
    </row>
    <row r="5" spans="1:8">
      <c r="A5" s="110" t="s">
        <v>524</v>
      </c>
      <c r="B5" s="115"/>
      <c r="C5" s="116"/>
      <c r="D5" s="117">
        <v>65700</v>
      </c>
      <c r="E5" s="118"/>
      <c r="F5" s="119">
        <v>74444</v>
      </c>
      <c r="G5" s="120"/>
      <c r="H5" s="121"/>
    </row>
    <row r="6" spans="1:8">
      <c r="A6" s="122"/>
      <c r="B6" s="123"/>
      <c r="C6" s="124"/>
      <c r="D6" s="125">
        <v>51578</v>
      </c>
      <c r="E6" s="126"/>
      <c r="F6" s="127">
        <v>34175</v>
      </c>
      <c r="G6" s="128"/>
      <c r="H6" s="129"/>
    </row>
    <row r="7" spans="1:8">
      <c r="A7" s="110" t="s">
        <v>525</v>
      </c>
      <c r="B7" s="115"/>
      <c r="C7" s="116"/>
      <c r="D7" s="117">
        <v>41347</v>
      </c>
      <c r="E7" s="118"/>
      <c r="F7" s="119">
        <v>85205</v>
      </c>
      <c r="G7" s="120"/>
      <c r="H7" s="121"/>
    </row>
    <row r="8" spans="1:8">
      <c r="A8" s="122"/>
      <c r="B8" s="123"/>
      <c r="C8" s="124"/>
      <c r="D8" s="125">
        <v>30365</v>
      </c>
      <c r="E8" s="126"/>
      <c r="F8" s="127">
        <v>38847</v>
      </c>
      <c r="G8" s="128"/>
      <c r="H8" s="129"/>
    </row>
    <row r="9" spans="1:8">
      <c r="A9" s="110" t="s">
        <v>526</v>
      </c>
      <c r="B9" s="115"/>
      <c r="C9" s="116"/>
      <c r="D9" s="117">
        <v>92114</v>
      </c>
      <c r="E9" s="118"/>
      <c r="F9" s="119">
        <v>106092</v>
      </c>
      <c r="G9" s="120"/>
      <c r="H9" s="121"/>
    </row>
    <row r="10" spans="1:8">
      <c r="A10" s="122"/>
      <c r="B10" s="123"/>
      <c r="C10" s="124"/>
      <c r="D10" s="125">
        <v>49610</v>
      </c>
      <c r="E10" s="126"/>
      <c r="F10" s="127">
        <v>44299</v>
      </c>
      <c r="G10" s="128"/>
      <c r="H10" s="129"/>
    </row>
    <row r="11" spans="1:8">
      <c r="A11" s="110" t="s">
        <v>527</v>
      </c>
      <c r="B11" s="115"/>
      <c r="C11" s="116"/>
      <c r="D11" s="117">
        <v>120836</v>
      </c>
      <c r="E11" s="118"/>
      <c r="F11" s="119">
        <v>78903</v>
      </c>
      <c r="G11" s="120"/>
      <c r="H11" s="121"/>
    </row>
    <row r="12" spans="1:8">
      <c r="A12" s="122"/>
      <c r="B12" s="123"/>
      <c r="C12" s="130"/>
      <c r="D12" s="125">
        <v>84525</v>
      </c>
      <c r="E12" s="126"/>
      <c r="F12" s="127">
        <v>49201</v>
      </c>
      <c r="G12" s="128"/>
      <c r="H12" s="129"/>
    </row>
    <row r="13" spans="1:8">
      <c r="A13" s="110"/>
      <c r="B13" s="115"/>
      <c r="C13" s="131"/>
      <c r="D13" s="132">
        <v>73681</v>
      </c>
      <c r="E13" s="133"/>
      <c r="F13" s="134">
        <v>82890</v>
      </c>
      <c r="G13" s="135"/>
      <c r="H13" s="121"/>
    </row>
    <row r="14" spans="1:8">
      <c r="A14" s="122"/>
      <c r="B14" s="123"/>
      <c r="C14" s="124"/>
      <c r="D14" s="125">
        <v>47926</v>
      </c>
      <c r="E14" s="126"/>
      <c r="F14" s="127">
        <v>39869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5.62</v>
      </c>
      <c r="C19" s="136">
        <f>ROUND(VALUE(SUBSTITUTE(実質収支比率等に係る経年分析!G$48,"▲","-")),2)</f>
        <v>4.59</v>
      </c>
      <c r="D19" s="136">
        <f>ROUND(VALUE(SUBSTITUTE(実質収支比率等に係る経年分析!H$48,"▲","-")),2)</f>
        <v>6</v>
      </c>
      <c r="E19" s="136">
        <f>ROUND(VALUE(SUBSTITUTE(実質収支比率等に係る経年分析!I$48,"▲","-")),2)</f>
        <v>10.76</v>
      </c>
      <c r="F19" s="136">
        <f>ROUND(VALUE(SUBSTITUTE(実質収支比率等に係る経年分析!J$48,"▲","-")),2)</f>
        <v>7.68</v>
      </c>
    </row>
    <row r="20" spans="1:11">
      <c r="A20" s="136" t="s">
        <v>43</v>
      </c>
      <c r="B20" s="136">
        <f>ROUND(VALUE(SUBSTITUTE(実質収支比率等に係る経年分析!F$47,"▲","-")),2)</f>
        <v>32.72</v>
      </c>
      <c r="C20" s="136">
        <f>ROUND(VALUE(SUBSTITUTE(実質収支比率等に係る経年分析!G$47,"▲","-")),2)</f>
        <v>35.619999999999997</v>
      </c>
      <c r="D20" s="136">
        <f>ROUND(VALUE(SUBSTITUTE(実質収支比率等に係る経年分析!H$47,"▲","-")),2)</f>
        <v>37.700000000000003</v>
      </c>
      <c r="E20" s="136">
        <f>ROUND(VALUE(SUBSTITUTE(実質収支比率等に係る経年分析!I$47,"▲","-")),2)</f>
        <v>37.35</v>
      </c>
      <c r="F20" s="136">
        <f>ROUND(VALUE(SUBSTITUTE(実質収支比率等に係る経年分析!J$47,"▲","-")),2)</f>
        <v>40.9</v>
      </c>
    </row>
    <row r="21" spans="1:11">
      <c r="A21" s="136" t="s">
        <v>44</v>
      </c>
      <c r="B21" s="136">
        <f>IF(ISNUMBER(VALUE(SUBSTITUTE(実質収支比率等に係る経年分析!F$49,"▲","-"))),ROUND(VALUE(SUBSTITUTE(実質収支比率等に係る経年分析!F$49,"▲","-")),2),NA())</f>
        <v>0.01</v>
      </c>
      <c r="C21" s="136">
        <f>IF(ISNUMBER(VALUE(SUBSTITUTE(実質収支比率等に係る経年分析!G$49,"▲","-"))),ROUND(VALUE(SUBSTITUTE(実質収支比率等に係る経年分析!G$49,"▲","-")),2),NA())</f>
        <v>-1.01</v>
      </c>
      <c r="D21" s="136">
        <f>IF(ISNUMBER(VALUE(SUBSTITUTE(実質収支比率等に係る経年分析!H$49,"▲","-"))),ROUND(VALUE(SUBSTITUTE(実質収支比率等に係る経年分析!H$49,"▲","-")),2),NA())</f>
        <v>1.4</v>
      </c>
      <c r="E21" s="136">
        <f>IF(ISNUMBER(VALUE(SUBSTITUTE(実質収支比率等に係る経年分析!I$49,"▲","-"))),ROUND(VALUE(SUBSTITUTE(実質収支比率等に係る経年分析!I$49,"▲","-")),2),NA())</f>
        <v>4.92</v>
      </c>
      <c r="F21" s="136">
        <f>IF(ISNUMBER(VALUE(SUBSTITUTE(実質収支比率等に係る経年分析!J$49,"▲","-"))),ROUND(VALUE(SUBSTITUTE(実質収支比率等に係る経年分析!J$49,"▲","-")),2),NA())</f>
        <v>-3.29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0.37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0.57999999999999996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0.56999999999999995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1.38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0.34</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和気町特定環境保全公共下水道事業特別会計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7.0000000000000007E-2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7.0000000000000007E-2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0.16</v>
      </c>
    </row>
    <row r="30" spans="1:11">
      <c r="A30" s="137" t="str">
        <f>IF(連結実質赤字比率に係る赤字・黒字の構成分析!C$40="",NA(),連結実質赤字比率に係る赤字・黒字の構成分析!C$40)</f>
        <v>和気町介護保険事業特別会計（保険事業勘定）</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0.57999999999999996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0.59</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0.53</v>
      </c>
    </row>
    <row r="31" spans="1:11">
      <c r="A31" s="137" t="str">
        <f>IF(連結実質赤字比率に係る赤字・黒字の構成分析!C$39="",NA(),連結実質赤字比率に係る赤字・黒字の構成分析!C$39)</f>
        <v>和気町和気鵜飼谷温泉事業特別会計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0.77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0.79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0.67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1.17</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4.84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3.66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5.05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2.96</v>
      </c>
    </row>
    <row r="33" spans="1:16">
      <c r="A33" s="137" t="str">
        <f>IF(連結実質赤字比率に係る赤字・黒字の構成分析!C$37="",NA(),連結実質赤字比率に係る赤字・黒字の構成分析!C$37)</f>
        <v>和気町国民健康保険特別会計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3.32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3.01</v>
      </c>
    </row>
    <row r="34" spans="1:16">
      <c r="A34" s="137" t="str">
        <f>IF(連結実質赤字比率に係る赤字・黒字の構成分析!C$36="",NA(),連結実質赤字比率に係る赤字・黒字の構成分析!C$36)</f>
        <v>和気町簡易水道事業会計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4.13</v>
      </c>
    </row>
    <row r="35" spans="1:16">
      <c r="A35" s="137" t="str">
        <f>IF(連結実質赤字比率に係る赤字・黒字の構成分析!C$35="",NA(),連結実質赤字比率に係る赤字・黒字の構成分析!C$35)</f>
        <v>和気町ごみ焼却施設解体事業特別会計</v>
      </c>
      <c r="B35" s="137" t="e">
        <f>IF(ROUND(VALUE(SUBSTITUTE(連結実質赤字比率に係る赤字・黒字の構成分析!F$35,"▲", "-")), 2) &lt; 0, ABS(ROUND(VALUE(SUBSTITUTE(連結実質赤字比率に係る赤字・黒字の構成分析!F$35,"▲", "-")), 2)), NA())</f>
        <v>#VALUE!</v>
      </c>
      <c r="C35" s="137" t="e">
        <f>IF(ROUND(VALUE(SUBSTITUTE(連結実質赤字比率に係る赤字・黒字の構成分析!F$35,"▲", "-")), 2) &gt;= 0, ABS(ROUND(VALUE(SUBSTITUTE(連結実質赤字比率に係る赤字・黒字の構成分析!F$35,"▲", "-")), 2)), NA())</f>
        <v>#VALUE!</v>
      </c>
      <c r="D35" s="137" t="e">
        <f>IF(ROUND(VALUE(SUBSTITUTE(連結実質赤字比率に係る赤字・黒字の構成分析!G$35,"▲", "-")), 2) &lt; 0, ABS(ROUND(VALUE(SUBSTITUTE(連結実質赤字比率に係る赤字・黒字の構成分析!G$35,"▲", "-")), 2)), NA())</f>
        <v>#VALUE!</v>
      </c>
      <c r="E35" s="137" t="e">
        <f>IF(ROUND(VALUE(SUBSTITUTE(連結実質赤字比率に係る赤字・黒字の構成分析!G$35,"▲", "-")), 2) &gt;= 0, ABS(ROUND(VALUE(SUBSTITUTE(連結実質赤字比率に係る赤字・黒字の構成分析!G$35,"▲", "-")), 2)), NA())</f>
        <v>#VALUE!</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5.12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4.7699999999999996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4.6900000000000004</v>
      </c>
    </row>
    <row r="36" spans="1:16">
      <c r="A36" s="137" t="str">
        <f>IF(連結実質赤字比率に係る赤字・黒字の構成分析!C$34="",NA(),連結実質赤字比率に係る赤字・黒字の構成分析!C$34)</f>
        <v>和気町上水道事業会計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5.0999999999999996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6.04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1195</v>
      </c>
      <c r="E42" s="138"/>
      <c r="F42" s="138"/>
      <c r="G42" s="138">
        <f>'実質公債費比率（分子）の構造'!L$52</f>
        <v>1257</v>
      </c>
      <c r="H42" s="138"/>
      <c r="I42" s="138"/>
      <c r="J42" s="138">
        <f>'実質公債費比率（分子）の構造'!M$52</f>
        <v>1288</v>
      </c>
      <c r="K42" s="138"/>
      <c r="L42" s="138"/>
      <c r="M42" s="138">
        <f>'実質公債費比率（分子）の構造'!N$52</f>
        <v>1280</v>
      </c>
      <c r="N42" s="138"/>
      <c r="O42" s="138"/>
      <c r="P42" s="138">
        <f>'実質公債費比率（分子）の構造'!O$52</f>
        <v>1268</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46</v>
      </c>
      <c r="C44" s="138"/>
      <c r="D44" s="138"/>
      <c r="E44" s="138">
        <f>'実質公債費比率（分子）の構造'!L$50</f>
        <v>33</v>
      </c>
      <c r="F44" s="138"/>
      <c r="G44" s="138"/>
      <c r="H44" s="138">
        <f>'実質公債費比率（分子）の構造'!M$50</f>
        <v>33</v>
      </c>
      <c r="I44" s="138"/>
      <c r="J44" s="138"/>
      <c r="K44" s="138">
        <f>'実質公債費比率（分子）の構造'!N$50</f>
        <v>30</v>
      </c>
      <c r="L44" s="138"/>
      <c r="M44" s="138"/>
      <c r="N44" s="138">
        <f>'実質公債費比率（分子）の構造'!O$50</f>
        <v>30</v>
      </c>
      <c r="O44" s="138"/>
      <c r="P44" s="138"/>
    </row>
    <row r="45" spans="1:16">
      <c r="A45" s="138" t="s">
        <v>54</v>
      </c>
      <c r="B45" s="138">
        <f>'実質公債費比率（分子）の構造'!K$49</f>
        <v>88</v>
      </c>
      <c r="C45" s="138"/>
      <c r="D45" s="138"/>
      <c r="E45" s="138">
        <f>'実質公債費比率（分子）の構造'!L$49</f>
        <v>89</v>
      </c>
      <c r="F45" s="138"/>
      <c r="G45" s="138"/>
      <c r="H45" s="138">
        <f>'実質公債費比率（分子）の構造'!M$49</f>
        <v>77</v>
      </c>
      <c r="I45" s="138"/>
      <c r="J45" s="138"/>
      <c r="K45" s="138">
        <f>'実質公債費比率（分子）の構造'!N$49</f>
        <v>57</v>
      </c>
      <c r="L45" s="138"/>
      <c r="M45" s="138"/>
      <c r="N45" s="138">
        <f>'実質公債費比率（分子）の構造'!O$49</f>
        <v>53</v>
      </c>
      <c r="O45" s="138"/>
      <c r="P45" s="138"/>
    </row>
    <row r="46" spans="1:16">
      <c r="A46" s="138" t="s">
        <v>55</v>
      </c>
      <c r="B46" s="138">
        <f>'実質公債費比率（分子）の構造'!K$48</f>
        <v>972</v>
      </c>
      <c r="C46" s="138"/>
      <c r="D46" s="138"/>
      <c r="E46" s="138">
        <f>'実質公債費比率（分子）の構造'!L$48</f>
        <v>994</v>
      </c>
      <c r="F46" s="138"/>
      <c r="G46" s="138"/>
      <c r="H46" s="138">
        <f>'実質公債費比率（分子）の構造'!M$48</f>
        <v>976</v>
      </c>
      <c r="I46" s="138"/>
      <c r="J46" s="138"/>
      <c r="K46" s="138">
        <f>'実質公債費比率（分子）の構造'!N$48</f>
        <v>993</v>
      </c>
      <c r="L46" s="138"/>
      <c r="M46" s="138"/>
      <c r="N46" s="138">
        <f>'実質公債費比率（分子）の構造'!O$48</f>
        <v>942</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902</v>
      </c>
      <c r="C49" s="138"/>
      <c r="D49" s="138"/>
      <c r="E49" s="138">
        <f>'実質公債費比率（分子）の構造'!L$45</f>
        <v>856</v>
      </c>
      <c r="F49" s="138"/>
      <c r="G49" s="138"/>
      <c r="H49" s="138">
        <f>'実質公債費比率（分子）の構造'!M$45</f>
        <v>817</v>
      </c>
      <c r="I49" s="138"/>
      <c r="J49" s="138"/>
      <c r="K49" s="138">
        <f>'実質公債費比率（分子）の構造'!N$45</f>
        <v>791</v>
      </c>
      <c r="L49" s="138"/>
      <c r="M49" s="138"/>
      <c r="N49" s="138">
        <f>'実質公債費比率（分子）の構造'!O$45</f>
        <v>782</v>
      </c>
      <c r="O49" s="138"/>
      <c r="P49" s="138"/>
    </row>
    <row r="50" spans="1:16">
      <c r="A50" s="138" t="s">
        <v>59</v>
      </c>
      <c r="B50" s="138" t="e">
        <f>NA()</f>
        <v>#N/A</v>
      </c>
      <c r="C50" s="138">
        <f>IF(ISNUMBER('実質公債費比率（分子）の構造'!K$53),'実質公債費比率（分子）の構造'!K$53,NA())</f>
        <v>813</v>
      </c>
      <c r="D50" s="138" t="e">
        <f>NA()</f>
        <v>#N/A</v>
      </c>
      <c r="E50" s="138" t="e">
        <f>NA()</f>
        <v>#N/A</v>
      </c>
      <c r="F50" s="138">
        <f>IF(ISNUMBER('実質公債費比率（分子）の構造'!L$53),'実質公債費比率（分子）の構造'!L$53,NA())</f>
        <v>715</v>
      </c>
      <c r="G50" s="138" t="e">
        <f>NA()</f>
        <v>#N/A</v>
      </c>
      <c r="H50" s="138" t="e">
        <f>NA()</f>
        <v>#N/A</v>
      </c>
      <c r="I50" s="138">
        <f>IF(ISNUMBER('実質公債費比率（分子）の構造'!M$53),'実質公債費比率（分子）の構造'!M$53,NA())</f>
        <v>615</v>
      </c>
      <c r="J50" s="138" t="e">
        <f>NA()</f>
        <v>#N/A</v>
      </c>
      <c r="K50" s="138" t="e">
        <f>NA()</f>
        <v>#N/A</v>
      </c>
      <c r="L50" s="138">
        <f>IF(ISNUMBER('実質公債費比率（分子）の構造'!N$53),'実質公債費比率（分子）の構造'!N$53,NA())</f>
        <v>591</v>
      </c>
      <c r="M50" s="138" t="e">
        <f>NA()</f>
        <v>#N/A</v>
      </c>
      <c r="N50" s="138" t="e">
        <f>NA()</f>
        <v>#N/A</v>
      </c>
      <c r="O50" s="138">
        <f>IF(ISNUMBER('実質公債費比率（分子）の構造'!O$53),'実質公債費比率（分子）の構造'!O$53,NA())</f>
        <v>539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12263</v>
      </c>
      <c r="E56" s="137"/>
      <c r="F56" s="137"/>
      <c r="G56" s="137">
        <f>'将来負担比率（分子）の構造'!J$52</f>
        <v>12378</v>
      </c>
      <c r="H56" s="137"/>
      <c r="I56" s="137"/>
      <c r="J56" s="137">
        <f>'将来負担比率（分子）の構造'!K$52</f>
        <v>11958</v>
      </c>
      <c r="K56" s="137"/>
      <c r="L56" s="137"/>
      <c r="M56" s="137">
        <f>'将来負担比率（分子）の構造'!L$52</f>
        <v>11804</v>
      </c>
      <c r="N56" s="137"/>
      <c r="O56" s="137"/>
      <c r="P56" s="137">
        <f>'将来負担比率（分子）の構造'!M$52</f>
        <v>11975</v>
      </c>
    </row>
    <row r="57" spans="1:16">
      <c r="A57" s="137" t="s">
        <v>36</v>
      </c>
      <c r="B57" s="137"/>
      <c r="C57" s="137"/>
      <c r="D57" s="137">
        <f>'将来負担比率（分子）の構造'!I$51</f>
        <v>983</v>
      </c>
      <c r="E57" s="137"/>
      <c r="F57" s="137"/>
      <c r="G57" s="137">
        <f>'将来負担比率（分子）の構造'!J$51</f>
        <v>851</v>
      </c>
      <c r="H57" s="137"/>
      <c r="I57" s="137"/>
      <c r="J57" s="137">
        <f>'将来負担比率（分子）の構造'!K$51</f>
        <v>787</v>
      </c>
      <c r="K57" s="137"/>
      <c r="L57" s="137"/>
      <c r="M57" s="137">
        <f>'将来負担比率（分子）の構造'!L$51</f>
        <v>675</v>
      </c>
      <c r="N57" s="137"/>
      <c r="O57" s="137"/>
      <c r="P57" s="137">
        <f>'将来負担比率（分子）の構造'!M$51</f>
        <v>608</v>
      </c>
    </row>
    <row r="58" spans="1:16">
      <c r="A58" s="137" t="s">
        <v>35</v>
      </c>
      <c r="B58" s="137"/>
      <c r="C58" s="137"/>
      <c r="D58" s="137">
        <f>'将来負担比率（分子）の構造'!I$50</f>
        <v>3135</v>
      </c>
      <c r="E58" s="137"/>
      <c r="F58" s="137"/>
      <c r="G58" s="137">
        <f>'将来負担比率（分子）の構造'!J$50</f>
        <v>3264</v>
      </c>
      <c r="H58" s="137"/>
      <c r="I58" s="137"/>
      <c r="J58" s="137">
        <f>'将来負担比率（分子）の構造'!K$50</f>
        <v>3344</v>
      </c>
      <c r="K58" s="137"/>
      <c r="L58" s="137"/>
      <c r="M58" s="137">
        <f>'将来負担比率（分子）の構造'!L$50</f>
        <v>3309</v>
      </c>
      <c r="N58" s="137"/>
      <c r="O58" s="137"/>
      <c r="P58" s="137">
        <f>'将来負担比率（分子）の構造'!M$50</f>
        <v>3402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1262</v>
      </c>
      <c r="C62" s="137"/>
      <c r="D62" s="137"/>
      <c r="E62" s="137">
        <f>'将来負担比率（分子）の構造'!J$45</f>
        <v>1238</v>
      </c>
      <c r="F62" s="137"/>
      <c r="G62" s="137"/>
      <c r="H62" s="137">
        <f>'将来負担比率（分子）の構造'!K$45</f>
        <v>1369</v>
      </c>
      <c r="I62" s="137"/>
      <c r="J62" s="137"/>
      <c r="K62" s="137">
        <f>'将来負担比率（分子）の構造'!L$45</f>
        <v>1100</v>
      </c>
      <c r="L62" s="137"/>
      <c r="M62" s="137"/>
      <c r="N62" s="137">
        <f>'将来負担比率（分子）の構造'!M$45</f>
        <v>1120</v>
      </c>
      <c r="O62" s="137"/>
      <c r="P62" s="137"/>
    </row>
    <row r="63" spans="1:16">
      <c r="A63" s="137" t="s">
        <v>28</v>
      </c>
      <c r="B63" s="137">
        <f>'将来負担比率（分子）の構造'!I$44</f>
        <v>502</v>
      </c>
      <c r="C63" s="137"/>
      <c r="D63" s="137"/>
      <c r="E63" s="137">
        <f>'将来負担比率（分子）の構造'!J$44</f>
        <v>433</v>
      </c>
      <c r="F63" s="137"/>
      <c r="G63" s="137"/>
      <c r="H63" s="137">
        <f>'将来負担比率（分子）の構造'!K$44</f>
        <v>377</v>
      </c>
      <c r="I63" s="137"/>
      <c r="J63" s="137"/>
      <c r="K63" s="137">
        <f>'将来負担比率（分子）の構造'!L$44</f>
        <v>248</v>
      </c>
      <c r="L63" s="137"/>
      <c r="M63" s="137"/>
      <c r="N63" s="137">
        <f>'将来負担比率（分子）の構造'!M$44</f>
        <v>222</v>
      </c>
      <c r="O63" s="137"/>
      <c r="P63" s="137"/>
    </row>
    <row r="64" spans="1:16">
      <c r="A64" s="137" t="s">
        <v>27</v>
      </c>
      <c r="B64" s="137">
        <f>'将来負担比率（分子）の構造'!I$43</f>
        <v>10306</v>
      </c>
      <c r="C64" s="137"/>
      <c r="D64" s="137"/>
      <c r="E64" s="137">
        <f>'将来負担比率（分子）の構造'!J$43</f>
        <v>9424</v>
      </c>
      <c r="F64" s="137"/>
      <c r="G64" s="137"/>
      <c r="H64" s="137">
        <f>'将来負担比率（分子）の構造'!K$43</f>
        <v>8273</v>
      </c>
      <c r="I64" s="137"/>
      <c r="J64" s="137"/>
      <c r="K64" s="137">
        <f>'将来負担比率（分子）の構造'!L$43</f>
        <v>7457</v>
      </c>
      <c r="L64" s="137"/>
      <c r="M64" s="137"/>
      <c r="N64" s="137">
        <f>'将来負担比率（分子）の構造'!M$43</f>
        <v>6377</v>
      </c>
      <c r="O64" s="137"/>
      <c r="P64" s="137"/>
    </row>
    <row r="65" spans="1:16">
      <c r="A65" s="137" t="s">
        <v>26</v>
      </c>
      <c r="B65" s="137">
        <f>'将来負担比率（分子）の構造'!I$42</f>
        <v>594</v>
      </c>
      <c r="C65" s="137"/>
      <c r="D65" s="137"/>
      <c r="E65" s="137">
        <f>'将来負担比率（分子）の構造'!J$42</f>
        <v>633</v>
      </c>
      <c r="F65" s="137"/>
      <c r="G65" s="137"/>
      <c r="H65" s="137">
        <f>'将来負担比率（分子）の構造'!K$42</f>
        <v>1086</v>
      </c>
      <c r="I65" s="137"/>
      <c r="J65" s="137"/>
      <c r="K65" s="137">
        <f>'将来負担比率（分子）の構造'!L$42</f>
        <v>866</v>
      </c>
      <c r="L65" s="137"/>
      <c r="M65" s="137"/>
      <c r="N65" s="137">
        <f>'将来負担比率（分子）の構造'!M$42</f>
        <v>2813</v>
      </c>
      <c r="O65" s="137"/>
      <c r="P65" s="137"/>
    </row>
    <row r="66" spans="1:16">
      <c r="A66" s="137" t="s">
        <v>25</v>
      </c>
      <c r="B66" s="137">
        <f>'将来負担比率（分子）の構造'!I$41</f>
        <v>7828</v>
      </c>
      <c r="C66" s="137"/>
      <c r="D66" s="137"/>
      <c r="E66" s="137">
        <f>'将来負担比率（分子）の構造'!J$41</f>
        <v>7656</v>
      </c>
      <c r="F66" s="137"/>
      <c r="G66" s="137"/>
      <c r="H66" s="137">
        <f>'将来負担比率（分子）の構造'!K$41</f>
        <v>7487</v>
      </c>
      <c r="I66" s="137"/>
      <c r="J66" s="137"/>
      <c r="K66" s="137">
        <f>'将来負担比率（分子）の構造'!L$41</f>
        <v>7660</v>
      </c>
      <c r="L66" s="137"/>
      <c r="M66" s="137"/>
      <c r="N66" s="137">
        <f>'将来負担比率（分子）の構造'!M$41</f>
        <v>8468</v>
      </c>
      <c r="O66" s="137"/>
      <c r="P66" s="137"/>
    </row>
    <row r="67" spans="1:16">
      <c r="A67" s="137" t="s">
        <v>63</v>
      </c>
      <c r="B67" s="137" t="e">
        <f>NA()</f>
        <v>#N/A</v>
      </c>
      <c r="C67" s="137">
        <f>IF(ISNUMBER('将来負担比率（分子）の構造'!I$53), IF('将来負担比率（分子）の構造'!I$53 &lt; 0, 0, '将来負担比率（分子）の構造'!I$53), NA())</f>
        <v>4111</v>
      </c>
      <c r="D67" s="137" t="e">
        <f>NA()</f>
        <v>#N/A</v>
      </c>
      <c r="E67" s="137" t="e">
        <f>NA()</f>
        <v>#N/A</v>
      </c>
      <c r="F67" s="137">
        <f>IF(ISNUMBER('将来負担比率（分子）の構造'!J$53), IF('将来負担比率（分子）の構造'!J$53 &lt; 0, 0, '将来負担比率（分子）の構造'!J$53), NA())</f>
        <v>2892</v>
      </c>
      <c r="G67" s="137" t="e">
        <f>NA()</f>
        <v>#N/A</v>
      </c>
      <c r="H67" s="137" t="e">
        <f>NA()</f>
        <v>#N/A</v>
      </c>
      <c r="I67" s="137">
        <f>IF(ISNUMBER('将来負担比率（分子）の構造'!K$53), IF('将来負担比率（分子）の構造'!K$53 &lt; 0, 0, '将来負担比率（分子）の構造'!K$53), NA())</f>
        <v>2503</v>
      </c>
      <c r="J67" s="137" t="e">
        <f>NA()</f>
        <v>#N/A</v>
      </c>
      <c r="K67" s="137" t="e">
        <f>NA()</f>
        <v>#N/A</v>
      </c>
      <c r="L67" s="137">
        <f>IF(ISNUMBER('将来負担比率（分子）の構造'!L$53), IF('将来負担比率（分子）の構造'!L$53 &lt; 0, 0, '将来負担比率（分子）の構造'!L$53), NA())</f>
        <v>1543</v>
      </c>
      <c r="M67" s="137" t="e">
        <f>NA()</f>
        <v>#N/A</v>
      </c>
      <c r="N67" s="137" t="e">
        <f>NA()</f>
        <v>#N/A</v>
      </c>
      <c r="O67" s="137">
        <f>IF(ISNUMBER('将来負担比率（分子）の構造'!M$53), IF('将来負担比率（分子）の構造'!M$53 &lt; 0, 0, '将来負担比率（分子）の構造'!M$53), NA())</f>
        <v>3015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zoomScale="80" zoomScaleNormal="80" workbookViewId="0">
      <selection activeCell="I49" sqref="I49"/>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1551046</v>
      </c>
      <c r="S5" s="671"/>
      <c r="T5" s="671"/>
      <c r="U5" s="671"/>
      <c r="V5" s="671"/>
      <c r="W5" s="671"/>
      <c r="X5" s="671"/>
      <c r="Y5" s="718"/>
      <c r="Z5" s="731">
        <v>16.5</v>
      </c>
      <c r="AA5" s="731"/>
      <c r="AB5" s="731"/>
      <c r="AC5" s="731"/>
      <c r="AD5" s="732">
        <v>1521304</v>
      </c>
      <c r="AE5" s="732"/>
      <c r="AF5" s="732"/>
      <c r="AG5" s="732"/>
      <c r="AH5" s="732"/>
      <c r="AI5" s="732"/>
      <c r="AJ5" s="732"/>
      <c r="AK5" s="732"/>
      <c r="AL5" s="719">
        <v>28</v>
      </c>
      <c r="AM5" s="688"/>
      <c r="AN5" s="688"/>
      <c r="AO5" s="720"/>
      <c r="AP5" s="707" t="s">
        <v>210</v>
      </c>
      <c r="AQ5" s="708"/>
      <c r="AR5" s="708"/>
      <c r="AS5" s="708"/>
      <c r="AT5" s="708"/>
      <c r="AU5" s="708"/>
      <c r="AV5" s="708"/>
      <c r="AW5" s="708"/>
      <c r="AX5" s="708"/>
      <c r="AY5" s="708"/>
      <c r="AZ5" s="708"/>
      <c r="BA5" s="708"/>
      <c r="BB5" s="708"/>
      <c r="BC5" s="708"/>
      <c r="BD5" s="708"/>
      <c r="BE5" s="708"/>
      <c r="BF5" s="709"/>
      <c r="BG5" s="620">
        <v>1514615</v>
      </c>
      <c r="BH5" s="621"/>
      <c r="BI5" s="621"/>
      <c r="BJ5" s="621"/>
      <c r="BK5" s="621"/>
      <c r="BL5" s="621"/>
      <c r="BM5" s="621"/>
      <c r="BN5" s="622"/>
      <c r="BO5" s="673">
        <v>97.7</v>
      </c>
      <c r="BP5" s="673"/>
      <c r="BQ5" s="673"/>
      <c r="BR5" s="673"/>
      <c r="BS5" s="674">
        <v>13420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77121</v>
      </c>
      <c r="S6" s="621"/>
      <c r="T6" s="621"/>
      <c r="U6" s="621"/>
      <c r="V6" s="621"/>
      <c r="W6" s="621"/>
      <c r="X6" s="621"/>
      <c r="Y6" s="622"/>
      <c r="Z6" s="673">
        <v>0.8</v>
      </c>
      <c r="AA6" s="673"/>
      <c r="AB6" s="673"/>
      <c r="AC6" s="673"/>
      <c r="AD6" s="674">
        <v>77121</v>
      </c>
      <c r="AE6" s="674"/>
      <c r="AF6" s="674"/>
      <c r="AG6" s="674"/>
      <c r="AH6" s="674"/>
      <c r="AI6" s="674"/>
      <c r="AJ6" s="674"/>
      <c r="AK6" s="674"/>
      <c r="AL6" s="643">
        <v>1.4</v>
      </c>
      <c r="AM6" s="675"/>
      <c r="AN6" s="675"/>
      <c r="AO6" s="676"/>
      <c r="AP6" s="617" t="s">
        <v>215</v>
      </c>
      <c r="AQ6" s="618"/>
      <c r="AR6" s="618"/>
      <c r="AS6" s="618"/>
      <c r="AT6" s="618"/>
      <c r="AU6" s="618"/>
      <c r="AV6" s="618"/>
      <c r="AW6" s="618"/>
      <c r="AX6" s="618"/>
      <c r="AY6" s="618"/>
      <c r="AZ6" s="618"/>
      <c r="BA6" s="618"/>
      <c r="BB6" s="618"/>
      <c r="BC6" s="618"/>
      <c r="BD6" s="618"/>
      <c r="BE6" s="618"/>
      <c r="BF6" s="619"/>
      <c r="BG6" s="620">
        <v>1514615</v>
      </c>
      <c r="BH6" s="621"/>
      <c r="BI6" s="621"/>
      <c r="BJ6" s="621"/>
      <c r="BK6" s="621"/>
      <c r="BL6" s="621"/>
      <c r="BM6" s="621"/>
      <c r="BN6" s="622"/>
      <c r="BO6" s="673">
        <v>97.7</v>
      </c>
      <c r="BP6" s="673"/>
      <c r="BQ6" s="673"/>
      <c r="BR6" s="673"/>
      <c r="BS6" s="674">
        <v>13420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89011</v>
      </c>
      <c r="CS6" s="621"/>
      <c r="CT6" s="621"/>
      <c r="CU6" s="621"/>
      <c r="CV6" s="621"/>
      <c r="CW6" s="621"/>
      <c r="CX6" s="621"/>
      <c r="CY6" s="622"/>
      <c r="CZ6" s="673">
        <v>1</v>
      </c>
      <c r="DA6" s="673"/>
      <c r="DB6" s="673"/>
      <c r="DC6" s="673"/>
      <c r="DD6" s="626">
        <v>8111</v>
      </c>
      <c r="DE6" s="621"/>
      <c r="DF6" s="621"/>
      <c r="DG6" s="621"/>
      <c r="DH6" s="621"/>
      <c r="DI6" s="621"/>
      <c r="DJ6" s="621"/>
      <c r="DK6" s="621"/>
      <c r="DL6" s="621"/>
      <c r="DM6" s="621"/>
      <c r="DN6" s="621"/>
      <c r="DO6" s="621"/>
      <c r="DP6" s="622"/>
      <c r="DQ6" s="626">
        <v>87990</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1629</v>
      </c>
      <c r="S7" s="621"/>
      <c r="T7" s="621"/>
      <c r="U7" s="621"/>
      <c r="V7" s="621"/>
      <c r="W7" s="621"/>
      <c r="X7" s="621"/>
      <c r="Y7" s="622"/>
      <c r="Z7" s="673">
        <v>0</v>
      </c>
      <c r="AA7" s="673"/>
      <c r="AB7" s="673"/>
      <c r="AC7" s="673"/>
      <c r="AD7" s="674">
        <v>1629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591076</v>
      </c>
      <c r="BH7" s="621"/>
      <c r="BI7" s="621"/>
      <c r="BJ7" s="621"/>
      <c r="BK7" s="621"/>
      <c r="BL7" s="621"/>
      <c r="BM7" s="621"/>
      <c r="BN7" s="622"/>
      <c r="BO7" s="673">
        <v>38.1</v>
      </c>
      <c r="BP7" s="673"/>
      <c r="BQ7" s="673"/>
      <c r="BR7" s="673"/>
      <c r="BS7" s="674">
        <v>13420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1014622</v>
      </c>
      <c r="CS7" s="621"/>
      <c r="CT7" s="621"/>
      <c r="CU7" s="621"/>
      <c r="CV7" s="621"/>
      <c r="CW7" s="621"/>
      <c r="CX7" s="621"/>
      <c r="CY7" s="622"/>
      <c r="CZ7" s="673">
        <v>11.3</v>
      </c>
      <c r="DA7" s="673"/>
      <c r="DB7" s="673"/>
      <c r="DC7" s="673"/>
      <c r="DD7" s="626">
        <v>28093</v>
      </c>
      <c r="DE7" s="621"/>
      <c r="DF7" s="621"/>
      <c r="DG7" s="621"/>
      <c r="DH7" s="621"/>
      <c r="DI7" s="621"/>
      <c r="DJ7" s="621"/>
      <c r="DK7" s="621"/>
      <c r="DL7" s="621"/>
      <c r="DM7" s="621"/>
      <c r="DN7" s="621"/>
      <c r="DO7" s="621"/>
      <c r="DP7" s="622"/>
      <c r="DQ7" s="626">
        <v>855440</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5829</v>
      </c>
      <c r="S8" s="621"/>
      <c r="T8" s="621"/>
      <c r="U8" s="621"/>
      <c r="V8" s="621"/>
      <c r="W8" s="621"/>
      <c r="X8" s="621"/>
      <c r="Y8" s="622"/>
      <c r="Z8" s="673">
        <v>0.1</v>
      </c>
      <c r="AA8" s="673"/>
      <c r="AB8" s="673"/>
      <c r="AC8" s="673"/>
      <c r="AD8" s="674">
        <v>5829</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22681</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1898654</v>
      </c>
      <c r="CS8" s="621"/>
      <c r="CT8" s="621"/>
      <c r="CU8" s="621"/>
      <c r="CV8" s="621"/>
      <c r="CW8" s="621"/>
      <c r="CX8" s="621"/>
      <c r="CY8" s="622"/>
      <c r="CZ8" s="673">
        <v>21.2</v>
      </c>
      <c r="DA8" s="673"/>
      <c r="DB8" s="673"/>
      <c r="DC8" s="673"/>
      <c r="DD8" s="626">
        <v>18</v>
      </c>
      <c r="DE8" s="621"/>
      <c r="DF8" s="621"/>
      <c r="DG8" s="621"/>
      <c r="DH8" s="621"/>
      <c r="DI8" s="621"/>
      <c r="DJ8" s="621"/>
      <c r="DK8" s="621"/>
      <c r="DL8" s="621"/>
      <c r="DM8" s="621"/>
      <c r="DN8" s="621"/>
      <c r="DO8" s="621"/>
      <c r="DP8" s="622"/>
      <c r="DQ8" s="626">
        <v>1161449</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3826</v>
      </c>
      <c r="S9" s="621"/>
      <c r="T9" s="621"/>
      <c r="U9" s="621"/>
      <c r="V9" s="621"/>
      <c r="W9" s="621"/>
      <c r="X9" s="621"/>
      <c r="Y9" s="622"/>
      <c r="Z9" s="673">
        <v>0</v>
      </c>
      <c r="AA9" s="673"/>
      <c r="AB9" s="673"/>
      <c r="AC9" s="673"/>
      <c r="AD9" s="674">
        <v>3826</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468259</v>
      </c>
      <c r="BH9" s="621"/>
      <c r="BI9" s="621"/>
      <c r="BJ9" s="621"/>
      <c r="BK9" s="621"/>
      <c r="BL9" s="621"/>
      <c r="BM9" s="621"/>
      <c r="BN9" s="622"/>
      <c r="BO9" s="673">
        <v>30.2</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730095</v>
      </c>
      <c r="CS9" s="621"/>
      <c r="CT9" s="621"/>
      <c r="CU9" s="621"/>
      <c r="CV9" s="621"/>
      <c r="CW9" s="621"/>
      <c r="CX9" s="621"/>
      <c r="CY9" s="622"/>
      <c r="CZ9" s="673">
        <v>8.1999999999999993</v>
      </c>
      <c r="DA9" s="673"/>
      <c r="DB9" s="673"/>
      <c r="DC9" s="673"/>
      <c r="DD9" s="626">
        <v>68827</v>
      </c>
      <c r="DE9" s="621"/>
      <c r="DF9" s="621"/>
      <c r="DG9" s="621"/>
      <c r="DH9" s="621"/>
      <c r="DI9" s="621"/>
      <c r="DJ9" s="621"/>
      <c r="DK9" s="621"/>
      <c r="DL9" s="621"/>
      <c r="DM9" s="621"/>
      <c r="DN9" s="621"/>
      <c r="DO9" s="621"/>
      <c r="DP9" s="622"/>
      <c r="DQ9" s="626">
        <v>598599</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238160</v>
      </c>
      <c r="S10" s="621"/>
      <c r="T10" s="621"/>
      <c r="U10" s="621"/>
      <c r="V10" s="621"/>
      <c r="W10" s="621"/>
      <c r="X10" s="621"/>
      <c r="Y10" s="622"/>
      <c r="Z10" s="673">
        <v>2.5</v>
      </c>
      <c r="AA10" s="673"/>
      <c r="AB10" s="673"/>
      <c r="AC10" s="673"/>
      <c r="AD10" s="674">
        <v>238160</v>
      </c>
      <c r="AE10" s="674"/>
      <c r="AF10" s="674"/>
      <c r="AG10" s="674"/>
      <c r="AH10" s="674"/>
      <c r="AI10" s="674"/>
      <c r="AJ10" s="674"/>
      <c r="AK10" s="674"/>
      <c r="AL10" s="643">
        <v>4.4000000000000004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33455</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14738</v>
      </c>
      <c r="S11" s="621"/>
      <c r="T11" s="621"/>
      <c r="U11" s="621"/>
      <c r="V11" s="621"/>
      <c r="W11" s="621"/>
      <c r="X11" s="621"/>
      <c r="Y11" s="622"/>
      <c r="Z11" s="673">
        <v>0.2</v>
      </c>
      <c r="AA11" s="673"/>
      <c r="AB11" s="673"/>
      <c r="AC11" s="673"/>
      <c r="AD11" s="674">
        <v>14738</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66681</v>
      </c>
      <c r="BH11" s="621"/>
      <c r="BI11" s="621"/>
      <c r="BJ11" s="621"/>
      <c r="BK11" s="621"/>
      <c r="BL11" s="621"/>
      <c r="BM11" s="621"/>
      <c r="BN11" s="622"/>
      <c r="BO11" s="673">
        <v>4.3</v>
      </c>
      <c r="BP11" s="673"/>
      <c r="BQ11" s="673"/>
      <c r="BR11" s="673"/>
      <c r="BS11" s="626">
        <v>13420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435206</v>
      </c>
      <c r="CS11" s="621"/>
      <c r="CT11" s="621"/>
      <c r="CU11" s="621"/>
      <c r="CV11" s="621"/>
      <c r="CW11" s="621"/>
      <c r="CX11" s="621"/>
      <c r="CY11" s="622"/>
      <c r="CZ11" s="673">
        <v>4.9000000000000004</v>
      </c>
      <c r="DA11" s="673"/>
      <c r="DB11" s="673"/>
      <c r="DC11" s="673"/>
      <c r="DD11" s="626">
        <v>98143</v>
      </c>
      <c r="DE11" s="621"/>
      <c r="DF11" s="621"/>
      <c r="DG11" s="621"/>
      <c r="DH11" s="621"/>
      <c r="DI11" s="621"/>
      <c r="DJ11" s="621"/>
      <c r="DK11" s="621"/>
      <c r="DL11" s="621"/>
      <c r="DM11" s="621"/>
      <c r="DN11" s="621"/>
      <c r="DO11" s="621"/>
      <c r="DP11" s="622"/>
      <c r="DQ11" s="626">
        <v>280086</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789320</v>
      </c>
      <c r="BH12" s="621"/>
      <c r="BI12" s="621"/>
      <c r="BJ12" s="621"/>
      <c r="BK12" s="621"/>
      <c r="BL12" s="621"/>
      <c r="BM12" s="621"/>
      <c r="BN12" s="622"/>
      <c r="BO12" s="673">
        <v>50.9</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146860</v>
      </c>
      <c r="CS12" s="621"/>
      <c r="CT12" s="621"/>
      <c r="CU12" s="621"/>
      <c r="CV12" s="621"/>
      <c r="CW12" s="621"/>
      <c r="CX12" s="621"/>
      <c r="CY12" s="622"/>
      <c r="CZ12" s="673">
        <v>1.6</v>
      </c>
      <c r="DA12" s="673"/>
      <c r="DB12" s="673"/>
      <c r="DC12" s="673"/>
      <c r="DD12" s="626">
        <v>37517</v>
      </c>
      <c r="DE12" s="621"/>
      <c r="DF12" s="621"/>
      <c r="DG12" s="621"/>
      <c r="DH12" s="621"/>
      <c r="DI12" s="621"/>
      <c r="DJ12" s="621"/>
      <c r="DK12" s="621"/>
      <c r="DL12" s="621"/>
      <c r="DM12" s="621"/>
      <c r="DN12" s="621"/>
      <c r="DO12" s="621"/>
      <c r="DP12" s="622"/>
      <c r="DQ12" s="626">
        <v>89353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15949</v>
      </c>
      <c r="S13" s="621"/>
      <c r="T13" s="621"/>
      <c r="U13" s="621"/>
      <c r="V13" s="621"/>
      <c r="W13" s="621"/>
      <c r="X13" s="621"/>
      <c r="Y13" s="622"/>
      <c r="Z13" s="673">
        <v>0.2</v>
      </c>
      <c r="AA13" s="673"/>
      <c r="AB13" s="673"/>
      <c r="AC13" s="673"/>
      <c r="AD13" s="674">
        <v>15949</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784659</v>
      </c>
      <c r="BH13" s="621"/>
      <c r="BI13" s="621"/>
      <c r="BJ13" s="621"/>
      <c r="BK13" s="621"/>
      <c r="BL13" s="621"/>
      <c r="BM13" s="621"/>
      <c r="BN13" s="622"/>
      <c r="BO13" s="673">
        <v>50.6</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1463333</v>
      </c>
      <c r="CS13" s="621"/>
      <c r="CT13" s="621"/>
      <c r="CU13" s="621"/>
      <c r="CV13" s="621"/>
      <c r="CW13" s="621"/>
      <c r="CX13" s="621"/>
      <c r="CY13" s="622"/>
      <c r="CZ13" s="673">
        <v>16.399999999999999</v>
      </c>
      <c r="DA13" s="673"/>
      <c r="DB13" s="673"/>
      <c r="DC13" s="673"/>
      <c r="DD13" s="626">
        <v>407461</v>
      </c>
      <c r="DE13" s="621"/>
      <c r="DF13" s="621"/>
      <c r="DG13" s="621"/>
      <c r="DH13" s="621"/>
      <c r="DI13" s="621"/>
      <c r="DJ13" s="621"/>
      <c r="DK13" s="621"/>
      <c r="DL13" s="621"/>
      <c r="DM13" s="621"/>
      <c r="DN13" s="621"/>
      <c r="DO13" s="621"/>
      <c r="DP13" s="622"/>
      <c r="DQ13" s="626">
        <v>1164426</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53438</v>
      </c>
      <c r="BH14" s="621"/>
      <c r="BI14" s="621"/>
      <c r="BJ14" s="621"/>
      <c r="BK14" s="621"/>
      <c r="BL14" s="621"/>
      <c r="BM14" s="621"/>
      <c r="BN14" s="622"/>
      <c r="BO14" s="673">
        <v>3.4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371049</v>
      </c>
      <c r="CS14" s="621"/>
      <c r="CT14" s="621"/>
      <c r="CU14" s="621"/>
      <c r="CV14" s="621"/>
      <c r="CW14" s="621"/>
      <c r="CX14" s="621"/>
      <c r="CY14" s="622"/>
      <c r="CZ14" s="673">
        <v>4.0999999999999996</v>
      </c>
      <c r="DA14" s="673"/>
      <c r="DB14" s="673"/>
      <c r="DC14" s="673"/>
      <c r="DD14" s="626">
        <v>12344</v>
      </c>
      <c r="DE14" s="621"/>
      <c r="DF14" s="621"/>
      <c r="DG14" s="621"/>
      <c r="DH14" s="621"/>
      <c r="DI14" s="621"/>
      <c r="DJ14" s="621"/>
      <c r="DK14" s="621"/>
      <c r="DL14" s="621"/>
      <c r="DM14" s="621"/>
      <c r="DN14" s="621"/>
      <c r="DO14" s="621"/>
      <c r="DP14" s="622"/>
      <c r="DQ14" s="626">
        <v>365287</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4902</v>
      </c>
      <c r="S15" s="621"/>
      <c r="T15" s="621"/>
      <c r="U15" s="621"/>
      <c r="V15" s="621"/>
      <c r="W15" s="621"/>
      <c r="X15" s="621"/>
      <c r="Y15" s="622"/>
      <c r="Z15" s="673">
        <v>0.1</v>
      </c>
      <c r="AA15" s="673"/>
      <c r="AB15" s="673"/>
      <c r="AC15" s="673"/>
      <c r="AD15" s="674">
        <v>4902</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80781</v>
      </c>
      <c r="BH15" s="621"/>
      <c r="BI15" s="621"/>
      <c r="BJ15" s="621"/>
      <c r="BK15" s="621"/>
      <c r="BL15" s="621"/>
      <c r="BM15" s="621"/>
      <c r="BN15" s="622"/>
      <c r="BO15" s="673">
        <v>5.2</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1938812</v>
      </c>
      <c r="CS15" s="621"/>
      <c r="CT15" s="621"/>
      <c r="CU15" s="621"/>
      <c r="CV15" s="621"/>
      <c r="CW15" s="621"/>
      <c r="CX15" s="621"/>
      <c r="CY15" s="622"/>
      <c r="CZ15" s="673">
        <v>21.7</v>
      </c>
      <c r="DA15" s="673"/>
      <c r="DB15" s="673"/>
      <c r="DC15" s="673"/>
      <c r="DD15" s="626">
        <v>1099347</v>
      </c>
      <c r="DE15" s="621"/>
      <c r="DF15" s="621"/>
      <c r="DG15" s="621"/>
      <c r="DH15" s="621"/>
      <c r="DI15" s="621"/>
      <c r="DJ15" s="621"/>
      <c r="DK15" s="621"/>
      <c r="DL15" s="621"/>
      <c r="DM15" s="621"/>
      <c r="DN15" s="621"/>
      <c r="DO15" s="621"/>
      <c r="DP15" s="622"/>
      <c r="DQ15" s="626">
        <v>868402</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3962472</v>
      </c>
      <c r="S16" s="621"/>
      <c r="T16" s="621"/>
      <c r="U16" s="621"/>
      <c r="V16" s="621"/>
      <c r="W16" s="621"/>
      <c r="X16" s="621"/>
      <c r="Y16" s="622"/>
      <c r="Z16" s="673">
        <v>42.1</v>
      </c>
      <c r="AA16" s="673"/>
      <c r="AB16" s="673"/>
      <c r="AC16" s="673"/>
      <c r="AD16" s="674">
        <v>3531974</v>
      </c>
      <c r="AE16" s="674"/>
      <c r="AF16" s="674"/>
      <c r="AG16" s="674"/>
      <c r="AH16" s="674"/>
      <c r="AI16" s="674"/>
      <c r="AJ16" s="674"/>
      <c r="AK16" s="674"/>
      <c r="AL16" s="643">
        <v>65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77578</v>
      </c>
      <c r="CS16" s="621"/>
      <c r="CT16" s="621"/>
      <c r="CU16" s="621"/>
      <c r="CV16" s="621"/>
      <c r="CW16" s="621"/>
      <c r="CX16" s="621"/>
      <c r="CY16" s="622"/>
      <c r="CZ16" s="673">
        <v>0.9</v>
      </c>
      <c r="DA16" s="673"/>
      <c r="DB16" s="673"/>
      <c r="DC16" s="673"/>
      <c r="DD16" s="626" t="s">
        <v>112</v>
      </c>
      <c r="DE16" s="621"/>
      <c r="DF16" s="621"/>
      <c r="DG16" s="621"/>
      <c r="DH16" s="621"/>
      <c r="DI16" s="621"/>
      <c r="DJ16" s="621"/>
      <c r="DK16" s="621"/>
      <c r="DL16" s="621"/>
      <c r="DM16" s="621"/>
      <c r="DN16" s="621"/>
      <c r="DO16" s="621"/>
      <c r="DP16" s="622"/>
      <c r="DQ16" s="626">
        <v>18904</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3531974</v>
      </c>
      <c r="S17" s="621"/>
      <c r="T17" s="621"/>
      <c r="U17" s="621"/>
      <c r="V17" s="621"/>
      <c r="W17" s="621"/>
      <c r="X17" s="621"/>
      <c r="Y17" s="622"/>
      <c r="Z17" s="673">
        <v>37.5</v>
      </c>
      <c r="AA17" s="673"/>
      <c r="AB17" s="673"/>
      <c r="AC17" s="673"/>
      <c r="AD17" s="674">
        <v>3531974</v>
      </c>
      <c r="AE17" s="674"/>
      <c r="AF17" s="674"/>
      <c r="AG17" s="674"/>
      <c r="AH17" s="674"/>
      <c r="AI17" s="674"/>
      <c r="AJ17" s="674"/>
      <c r="AK17" s="674"/>
      <c r="AL17" s="643">
        <v>65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782048</v>
      </c>
      <c r="CS17" s="621"/>
      <c r="CT17" s="621"/>
      <c r="CU17" s="621"/>
      <c r="CV17" s="621"/>
      <c r="CW17" s="621"/>
      <c r="CX17" s="621"/>
      <c r="CY17" s="622"/>
      <c r="CZ17" s="673">
        <v>8.6999999999999993</v>
      </c>
      <c r="DA17" s="673"/>
      <c r="DB17" s="673"/>
      <c r="DC17" s="673"/>
      <c r="DD17" s="626" t="s">
        <v>112</v>
      </c>
      <c r="DE17" s="621"/>
      <c r="DF17" s="621"/>
      <c r="DG17" s="621"/>
      <c r="DH17" s="621"/>
      <c r="DI17" s="621"/>
      <c r="DJ17" s="621"/>
      <c r="DK17" s="621"/>
      <c r="DL17" s="621"/>
      <c r="DM17" s="621"/>
      <c r="DN17" s="621"/>
      <c r="DO17" s="621"/>
      <c r="DP17" s="622"/>
      <c r="DQ17" s="626">
        <v>761656</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430498</v>
      </c>
      <c r="S18" s="621"/>
      <c r="T18" s="621"/>
      <c r="U18" s="621"/>
      <c r="V18" s="621"/>
      <c r="W18" s="621"/>
      <c r="X18" s="621"/>
      <c r="Y18" s="622"/>
      <c r="Z18" s="673">
        <v>4.5999999999999996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36431</v>
      </c>
      <c r="BH19" s="621"/>
      <c r="BI19" s="621"/>
      <c r="BJ19" s="621"/>
      <c r="BK19" s="621"/>
      <c r="BL19" s="621"/>
      <c r="BM19" s="621"/>
      <c r="BN19" s="622"/>
      <c r="BO19" s="673">
        <v>2.2999999999999998</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5875672</v>
      </c>
      <c r="S20" s="621"/>
      <c r="T20" s="621"/>
      <c r="U20" s="621"/>
      <c r="V20" s="621"/>
      <c r="W20" s="621"/>
      <c r="X20" s="621"/>
      <c r="Y20" s="622"/>
      <c r="Z20" s="673">
        <v>62.4</v>
      </c>
      <c r="AA20" s="673"/>
      <c r="AB20" s="673"/>
      <c r="AC20" s="673"/>
      <c r="AD20" s="674">
        <v>5415432</v>
      </c>
      <c r="AE20" s="674"/>
      <c r="AF20" s="674"/>
      <c r="AG20" s="674"/>
      <c r="AH20" s="674"/>
      <c r="AI20" s="674"/>
      <c r="AJ20" s="674"/>
      <c r="AK20" s="674"/>
      <c r="AL20" s="643">
        <v>99.7</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36431</v>
      </c>
      <c r="BH20" s="621"/>
      <c r="BI20" s="621"/>
      <c r="BJ20" s="621"/>
      <c r="BK20" s="621"/>
      <c r="BL20" s="621"/>
      <c r="BM20" s="621"/>
      <c r="BN20" s="622"/>
      <c r="BO20" s="673">
        <v>2.2999999999999998</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8947268</v>
      </c>
      <c r="CS20" s="621"/>
      <c r="CT20" s="621"/>
      <c r="CU20" s="621"/>
      <c r="CV20" s="621"/>
      <c r="CW20" s="621"/>
      <c r="CX20" s="621"/>
      <c r="CY20" s="622"/>
      <c r="CZ20" s="673">
        <v>100</v>
      </c>
      <c r="DA20" s="673"/>
      <c r="DB20" s="673"/>
      <c r="DC20" s="673"/>
      <c r="DD20" s="626">
        <v>1759861</v>
      </c>
      <c r="DE20" s="621"/>
      <c r="DF20" s="621"/>
      <c r="DG20" s="621"/>
      <c r="DH20" s="621"/>
      <c r="DI20" s="621"/>
      <c r="DJ20" s="621"/>
      <c r="DK20" s="621"/>
      <c r="DL20" s="621"/>
      <c r="DM20" s="621"/>
      <c r="DN20" s="621"/>
      <c r="DO20" s="621"/>
      <c r="DP20" s="622"/>
      <c r="DQ20" s="626">
        <v>6251592</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1564</v>
      </c>
      <c r="S21" s="621"/>
      <c r="T21" s="621"/>
      <c r="U21" s="621"/>
      <c r="V21" s="621"/>
      <c r="W21" s="621"/>
      <c r="X21" s="621"/>
      <c r="Y21" s="622"/>
      <c r="Z21" s="673">
        <v>0</v>
      </c>
      <c r="AA21" s="673"/>
      <c r="AB21" s="673"/>
      <c r="AC21" s="673"/>
      <c r="AD21" s="674">
        <v>1564</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6689</v>
      </c>
      <c r="BH21" s="621"/>
      <c r="BI21" s="621"/>
      <c r="BJ21" s="621"/>
      <c r="BK21" s="621"/>
      <c r="BL21" s="621"/>
      <c r="BM21" s="621"/>
      <c r="BN21" s="622"/>
      <c r="BO21" s="673">
        <v>0.4</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63639</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95636</v>
      </c>
      <c r="S23" s="621"/>
      <c r="T23" s="621"/>
      <c r="U23" s="621"/>
      <c r="V23" s="621"/>
      <c r="W23" s="621"/>
      <c r="X23" s="621"/>
      <c r="Y23" s="622"/>
      <c r="Z23" s="673">
        <v>1</v>
      </c>
      <c r="AA23" s="673"/>
      <c r="AB23" s="673"/>
      <c r="AC23" s="673"/>
      <c r="AD23" s="674">
        <v>7031</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29742</v>
      </c>
      <c r="BH23" s="621"/>
      <c r="BI23" s="621"/>
      <c r="BJ23" s="621"/>
      <c r="BK23" s="621"/>
      <c r="BL23" s="621"/>
      <c r="BM23" s="621"/>
      <c r="BN23" s="622"/>
      <c r="BO23" s="673">
        <v>1.9</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40626</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2772539</v>
      </c>
      <c r="CS24" s="671"/>
      <c r="CT24" s="671"/>
      <c r="CU24" s="671"/>
      <c r="CV24" s="671"/>
      <c r="CW24" s="671"/>
      <c r="CX24" s="671"/>
      <c r="CY24" s="718"/>
      <c r="CZ24" s="722">
        <v>31</v>
      </c>
      <c r="DA24" s="723"/>
      <c r="DB24" s="723"/>
      <c r="DC24" s="724"/>
      <c r="DD24" s="717">
        <v>2223835</v>
      </c>
      <c r="DE24" s="671"/>
      <c r="DF24" s="671"/>
      <c r="DG24" s="671"/>
      <c r="DH24" s="671"/>
      <c r="DI24" s="671"/>
      <c r="DJ24" s="671"/>
      <c r="DK24" s="718"/>
      <c r="DL24" s="717">
        <v>2204633</v>
      </c>
      <c r="DM24" s="671"/>
      <c r="DN24" s="671"/>
      <c r="DO24" s="671"/>
      <c r="DP24" s="671"/>
      <c r="DQ24" s="671"/>
      <c r="DR24" s="671"/>
      <c r="DS24" s="671"/>
      <c r="DT24" s="671"/>
      <c r="DU24" s="671"/>
      <c r="DV24" s="718"/>
      <c r="DW24" s="719">
        <v>38.9</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683881</v>
      </c>
      <c r="S25" s="621"/>
      <c r="T25" s="621"/>
      <c r="U25" s="621"/>
      <c r="V25" s="621"/>
      <c r="W25" s="621"/>
      <c r="X25" s="621"/>
      <c r="Y25" s="622"/>
      <c r="Z25" s="673">
        <v>7.3</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1209452</v>
      </c>
      <c r="CS25" s="639"/>
      <c r="CT25" s="639"/>
      <c r="CU25" s="639"/>
      <c r="CV25" s="639"/>
      <c r="CW25" s="639"/>
      <c r="CX25" s="639"/>
      <c r="CY25" s="640"/>
      <c r="CZ25" s="623">
        <v>13.5</v>
      </c>
      <c r="DA25" s="641"/>
      <c r="DB25" s="641"/>
      <c r="DC25" s="642"/>
      <c r="DD25" s="626">
        <v>1144968</v>
      </c>
      <c r="DE25" s="639"/>
      <c r="DF25" s="639"/>
      <c r="DG25" s="639"/>
      <c r="DH25" s="639"/>
      <c r="DI25" s="639"/>
      <c r="DJ25" s="639"/>
      <c r="DK25" s="640"/>
      <c r="DL25" s="626">
        <v>1126114</v>
      </c>
      <c r="DM25" s="639"/>
      <c r="DN25" s="639"/>
      <c r="DO25" s="639"/>
      <c r="DP25" s="639"/>
      <c r="DQ25" s="639"/>
      <c r="DR25" s="639"/>
      <c r="DS25" s="639"/>
      <c r="DT25" s="639"/>
      <c r="DU25" s="639"/>
      <c r="DV25" s="640"/>
      <c r="DW25" s="643">
        <v>19.899999999999999</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781947</v>
      </c>
      <c r="CS26" s="621"/>
      <c r="CT26" s="621"/>
      <c r="CU26" s="621"/>
      <c r="CV26" s="621"/>
      <c r="CW26" s="621"/>
      <c r="CX26" s="621"/>
      <c r="CY26" s="622"/>
      <c r="CZ26" s="623">
        <v>8.6999999999999993</v>
      </c>
      <c r="DA26" s="641"/>
      <c r="DB26" s="641"/>
      <c r="DC26" s="642"/>
      <c r="DD26" s="626">
        <v>725551</v>
      </c>
      <c r="DE26" s="621"/>
      <c r="DF26" s="621"/>
      <c r="DG26" s="621"/>
      <c r="DH26" s="621"/>
      <c r="DI26" s="621"/>
      <c r="DJ26" s="621"/>
      <c r="DK26" s="622"/>
      <c r="DL26" s="626" t="s">
        <v>280</v>
      </c>
      <c r="DM26" s="621"/>
      <c r="DN26" s="621"/>
      <c r="DO26" s="621"/>
      <c r="DP26" s="621"/>
      <c r="DQ26" s="621"/>
      <c r="DR26" s="621"/>
      <c r="DS26" s="621"/>
      <c r="DT26" s="621"/>
      <c r="DU26" s="621"/>
      <c r="DV26" s="622"/>
      <c r="DW26" s="643" t="s">
        <v>280</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447756</v>
      </c>
      <c r="S27" s="621"/>
      <c r="T27" s="621"/>
      <c r="U27" s="621"/>
      <c r="V27" s="621"/>
      <c r="W27" s="621"/>
      <c r="X27" s="621"/>
      <c r="Y27" s="622"/>
      <c r="Z27" s="673">
        <v>4.8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1551046</v>
      </c>
      <c r="BH27" s="621"/>
      <c r="BI27" s="621"/>
      <c r="BJ27" s="621"/>
      <c r="BK27" s="621"/>
      <c r="BL27" s="621"/>
      <c r="BM27" s="621"/>
      <c r="BN27" s="622"/>
      <c r="BO27" s="673">
        <v>100</v>
      </c>
      <c r="BP27" s="673"/>
      <c r="BQ27" s="673"/>
      <c r="BR27" s="673"/>
      <c r="BS27" s="626">
        <v>13420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781039</v>
      </c>
      <c r="CS27" s="639"/>
      <c r="CT27" s="639"/>
      <c r="CU27" s="639"/>
      <c r="CV27" s="639"/>
      <c r="CW27" s="639"/>
      <c r="CX27" s="639"/>
      <c r="CY27" s="640"/>
      <c r="CZ27" s="623">
        <v>8.6999999999999993</v>
      </c>
      <c r="DA27" s="641"/>
      <c r="DB27" s="641"/>
      <c r="DC27" s="642"/>
      <c r="DD27" s="626">
        <v>317211</v>
      </c>
      <c r="DE27" s="639"/>
      <c r="DF27" s="639"/>
      <c r="DG27" s="639"/>
      <c r="DH27" s="639"/>
      <c r="DI27" s="639"/>
      <c r="DJ27" s="639"/>
      <c r="DK27" s="640"/>
      <c r="DL27" s="626">
        <v>316863</v>
      </c>
      <c r="DM27" s="639"/>
      <c r="DN27" s="639"/>
      <c r="DO27" s="639"/>
      <c r="DP27" s="639"/>
      <c r="DQ27" s="639"/>
      <c r="DR27" s="639"/>
      <c r="DS27" s="639"/>
      <c r="DT27" s="639"/>
      <c r="DU27" s="639"/>
      <c r="DV27" s="640"/>
      <c r="DW27" s="643">
        <v>5.6</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32443</v>
      </c>
      <c r="S28" s="621"/>
      <c r="T28" s="621"/>
      <c r="U28" s="621"/>
      <c r="V28" s="621"/>
      <c r="W28" s="621"/>
      <c r="X28" s="621"/>
      <c r="Y28" s="622"/>
      <c r="Z28" s="673">
        <v>0.3</v>
      </c>
      <c r="AA28" s="673"/>
      <c r="AB28" s="673"/>
      <c r="AC28" s="673"/>
      <c r="AD28" s="674">
        <v>7262</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782048</v>
      </c>
      <c r="CS28" s="621"/>
      <c r="CT28" s="621"/>
      <c r="CU28" s="621"/>
      <c r="CV28" s="621"/>
      <c r="CW28" s="621"/>
      <c r="CX28" s="621"/>
      <c r="CY28" s="622"/>
      <c r="CZ28" s="623">
        <v>8.6999999999999993</v>
      </c>
      <c r="DA28" s="641"/>
      <c r="DB28" s="641"/>
      <c r="DC28" s="642"/>
      <c r="DD28" s="626">
        <v>761656</v>
      </c>
      <c r="DE28" s="621"/>
      <c r="DF28" s="621"/>
      <c r="DG28" s="621"/>
      <c r="DH28" s="621"/>
      <c r="DI28" s="621"/>
      <c r="DJ28" s="621"/>
      <c r="DK28" s="622"/>
      <c r="DL28" s="626">
        <v>761656</v>
      </c>
      <c r="DM28" s="621"/>
      <c r="DN28" s="621"/>
      <c r="DO28" s="621"/>
      <c r="DP28" s="621"/>
      <c r="DQ28" s="621"/>
      <c r="DR28" s="621"/>
      <c r="DS28" s="621"/>
      <c r="DT28" s="621"/>
      <c r="DU28" s="621"/>
      <c r="DV28" s="622"/>
      <c r="DW28" s="643">
        <v>13.4</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77708</v>
      </c>
      <c r="S29" s="621"/>
      <c r="T29" s="621"/>
      <c r="U29" s="621"/>
      <c r="V29" s="621"/>
      <c r="W29" s="621"/>
      <c r="X29" s="621"/>
      <c r="Y29" s="622"/>
      <c r="Z29" s="673">
        <v>0.8</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782048</v>
      </c>
      <c r="CS29" s="639"/>
      <c r="CT29" s="639"/>
      <c r="CU29" s="639"/>
      <c r="CV29" s="639"/>
      <c r="CW29" s="639"/>
      <c r="CX29" s="639"/>
      <c r="CY29" s="640"/>
      <c r="CZ29" s="623">
        <v>8.6999999999999993</v>
      </c>
      <c r="DA29" s="641"/>
      <c r="DB29" s="641"/>
      <c r="DC29" s="642"/>
      <c r="DD29" s="626">
        <v>761656</v>
      </c>
      <c r="DE29" s="639"/>
      <c r="DF29" s="639"/>
      <c r="DG29" s="639"/>
      <c r="DH29" s="639"/>
      <c r="DI29" s="639"/>
      <c r="DJ29" s="639"/>
      <c r="DK29" s="640"/>
      <c r="DL29" s="626">
        <v>761656</v>
      </c>
      <c r="DM29" s="639"/>
      <c r="DN29" s="639"/>
      <c r="DO29" s="639"/>
      <c r="DP29" s="639"/>
      <c r="DQ29" s="639"/>
      <c r="DR29" s="639"/>
      <c r="DS29" s="639"/>
      <c r="DT29" s="639"/>
      <c r="DU29" s="639"/>
      <c r="DV29" s="640"/>
      <c r="DW29" s="643">
        <v>13.4</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9879</v>
      </c>
      <c r="S30" s="621"/>
      <c r="T30" s="621"/>
      <c r="U30" s="621"/>
      <c r="V30" s="621"/>
      <c r="W30" s="621"/>
      <c r="X30" s="621"/>
      <c r="Y30" s="622"/>
      <c r="Z30" s="673">
        <v>0.1</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98.6</v>
      </c>
      <c r="BH30" s="687"/>
      <c r="BI30" s="687"/>
      <c r="BJ30" s="687"/>
      <c r="BK30" s="687"/>
      <c r="BL30" s="687"/>
      <c r="BM30" s="688">
        <v>93.8</v>
      </c>
      <c r="BN30" s="687"/>
      <c r="BO30" s="687"/>
      <c r="BP30" s="687"/>
      <c r="BQ30" s="689"/>
      <c r="BR30" s="686">
        <v>98.5</v>
      </c>
      <c r="BS30" s="687"/>
      <c r="BT30" s="687"/>
      <c r="BU30" s="687"/>
      <c r="BV30" s="687"/>
      <c r="BW30" s="687"/>
      <c r="BX30" s="688">
        <v>94</v>
      </c>
      <c r="BY30" s="687"/>
      <c r="BZ30" s="687"/>
      <c r="CA30" s="687"/>
      <c r="CB30" s="689"/>
      <c r="CD30" s="692"/>
      <c r="CE30" s="693"/>
      <c r="CF30" s="657" t="s">
        <v>293</v>
      </c>
      <c r="CG30" s="654"/>
      <c r="CH30" s="654"/>
      <c r="CI30" s="654"/>
      <c r="CJ30" s="654"/>
      <c r="CK30" s="654"/>
      <c r="CL30" s="654"/>
      <c r="CM30" s="654"/>
      <c r="CN30" s="654"/>
      <c r="CO30" s="654"/>
      <c r="CP30" s="654"/>
      <c r="CQ30" s="655"/>
      <c r="CR30" s="620">
        <v>715044</v>
      </c>
      <c r="CS30" s="621"/>
      <c r="CT30" s="621"/>
      <c r="CU30" s="621"/>
      <c r="CV30" s="621"/>
      <c r="CW30" s="621"/>
      <c r="CX30" s="621"/>
      <c r="CY30" s="622"/>
      <c r="CZ30" s="623">
        <v>8</v>
      </c>
      <c r="DA30" s="641"/>
      <c r="DB30" s="641"/>
      <c r="DC30" s="642"/>
      <c r="DD30" s="626">
        <v>694652</v>
      </c>
      <c r="DE30" s="621"/>
      <c r="DF30" s="621"/>
      <c r="DG30" s="621"/>
      <c r="DH30" s="621"/>
      <c r="DI30" s="621"/>
      <c r="DJ30" s="621"/>
      <c r="DK30" s="622"/>
      <c r="DL30" s="626">
        <v>694652</v>
      </c>
      <c r="DM30" s="621"/>
      <c r="DN30" s="621"/>
      <c r="DO30" s="621"/>
      <c r="DP30" s="621"/>
      <c r="DQ30" s="621"/>
      <c r="DR30" s="621"/>
      <c r="DS30" s="621"/>
      <c r="DT30" s="621"/>
      <c r="DU30" s="621"/>
      <c r="DV30" s="622"/>
      <c r="DW30" s="643">
        <v>12.2</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508298</v>
      </c>
      <c r="S31" s="621"/>
      <c r="T31" s="621"/>
      <c r="U31" s="621"/>
      <c r="V31" s="621"/>
      <c r="W31" s="621"/>
      <c r="X31" s="621"/>
      <c r="Y31" s="622"/>
      <c r="Z31" s="673">
        <v>5.4</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v>
      </c>
      <c r="BH31" s="639"/>
      <c r="BI31" s="639"/>
      <c r="BJ31" s="639"/>
      <c r="BK31" s="639"/>
      <c r="BL31" s="639"/>
      <c r="BM31" s="675">
        <v>98</v>
      </c>
      <c r="BN31" s="685"/>
      <c r="BO31" s="685"/>
      <c r="BP31" s="685"/>
      <c r="BQ31" s="649"/>
      <c r="BR31" s="684">
        <v>98.9</v>
      </c>
      <c r="BS31" s="639"/>
      <c r="BT31" s="639"/>
      <c r="BU31" s="639"/>
      <c r="BV31" s="639"/>
      <c r="BW31" s="639"/>
      <c r="BX31" s="675">
        <v>98.3</v>
      </c>
      <c r="BY31" s="685"/>
      <c r="BZ31" s="685"/>
      <c r="CA31" s="685"/>
      <c r="CB31" s="649"/>
      <c r="CD31" s="692"/>
      <c r="CE31" s="693"/>
      <c r="CF31" s="657" t="s">
        <v>297</v>
      </c>
      <c r="CG31" s="654"/>
      <c r="CH31" s="654"/>
      <c r="CI31" s="654"/>
      <c r="CJ31" s="654"/>
      <c r="CK31" s="654"/>
      <c r="CL31" s="654"/>
      <c r="CM31" s="654"/>
      <c r="CN31" s="654"/>
      <c r="CO31" s="654"/>
      <c r="CP31" s="654"/>
      <c r="CQ31" s="655"/>
      <c r="CR31" s="620">
        <v>67004</v>
      </c>
      <c r="CS31" s="639"/>
      <c r="CT31" s="639"/>
      <c r="CU31" s="639"/>
      <c r="CV31" s="639"/>
      <c r="CW31" s="639"/>
      <c r="CX31" s="639"/>
      <c r="CY31" s="640"/>
      <c r="CZ31" s="623">
        <v>0.7</v>
      </c>
      <c r="DA31" s="641"/>
      <c r="DB31" s="641"/>
      <c r="DC31" s="642"/>
      <c r="DD31" s="626">
        <v>67004</v>
      </c>
      <c r="DE31" s="639"/>
      <c r="DF31" s="639"/>
      <c r="DG31" s="639"/>
      <c r="DH31" s="639"/>
      <c r="DI31" s="639"/>
      <c r="DJ31" s="639"/>
      <c r="DK31" s="640"/>
      <c r="DL31" s="626">
        <v>67004</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55906</v>
      </c>
      <c r="S32" s="621"/>
      <c r="T32" s="621"/>
      <c r="U32" s="621"/>
      <c r="V32" s="621"/>
      <c r="W32" s="621"/>
      <c r="X32" s="621"/>
      <c r="Y32" s="622"/>
      <c r="Z32" s="673">
        <v>0.6</v>
      </c>
      <c r="AA32" s="673"/>
      <c r="AB32" s="673"/>
      <c r="AC32" s="673"/>
      <c r="AD32" s="674">
        <v>1575</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98.3</v>
      </c>
      <c r="BH32" s="605"/>
      <c r="BI32" s="605"/>
      <c r="BJ32" s="605"/>
      <c r="BK32" s="605"/>
      <c r="BL32" s="605"/>
      <c r="BM32" s="668">
        <v>90.4</v>
      </c>
      <c r="BN32" s="605"/>
      <c r="BO32" s="605"/>
      <c r="BP32" s="605"/>
      <c r="BQ32" s="662"/>
      <c r="BR32" s="683">
        <v>98</v>
      </c>
      <c r="BS32" s="605"/>
      <c r="BT32" s="605"/>
      <c r="BU32" s="605"/>
      <c r="BV32" s="605"/>
      <c r="BW32" s="605"/>
      <c r="BX32" s="668">
        <v>90.3</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1522706</v>
      </c>
      <c r="S33" s="621"/>
      <c r="T33" s="621"/>
      <c r="U33" s="621"/>
      <c r="V33" s="621"/>
      <c r="W33" s="621"/>
      <c r="X33" s="621"/>
      <c r="Y33" s="622"/>
      <c r="Z33" s="673">
        <v>16.2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4337290</v>
      </c>
      <c r="CS33" s="639"/>
      <c r="CT33" s="639"/>
      <c r="CU33" s="639"/>
      <c r="CV33" s="639"/>
      <c r="CW33" s="639"/>
      <c r="CX33" s="639"/>
      <c r="CY33" s="640"/>
      <c r="CZ33" s="623">
        <v>48.5</v>
      </c>
      <c r="DA33" s="641"/>
      <c r="DB33" s="641"/>
      <c r="DC33" s="642"/>
      <c r="DD33" s="626">
        <v>3692145</v>
      </c>
      <c r="DE33" s="639"/>
      <c r="DF33" s="639"/>
      <c r="DG33" s="639"/>
      <c r="DH33" s="639"/>
      <c r="DI33" s="639"/>
      <c r="DJ33" s="639"/>
      <c r="DK33" s="640"/>
      <c r="DL33" s="626">
        <v>3166411</v>
      </c>
      <c r="DM33" s="639"/>
      <c r="DN33" s="639"/>
      <c r="DO33" s="639"/>
      <c r="DP33" s="639"/>
      <c r="DQ33" s="639"/>
      <c r="DR33" s="639"/>
      <c r="DS33" s="639"/>
      <c r="DT33" s="639"/>
      <c r="DU33" s="639"/>
      <c r="DV33" s="640"/>
      <c r="DW33" s="643">
        <v>55.8</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1437534</v>
      </c>
      <c r="CS34" s="621"/>
      <c r="CT34" s="621"/>
      <c r="CU34" s="621"/>
      <c r="CV34" s="621"/>
      <c r="CW34" s="621"/>
      <c r="CX34" s="621"/>
      <c r="CY34" s="622"/>
      <c r="CZ34" s="623">
        <v>16.100000000000001</v>
      </c>
      <c r="DA34" s="641"/>
      <c r="DB34" s="641"/>
      <c r="DC34" s="642"/>
      <c r="DD34" s="626">
        <v>1142364</v>
      </c>
      <c r="DE34" s="621"/>
      <c r="DF34" s="621"/>
      <c r="DG34" s="621"/>
      <c r="DH34" s="621"/>
      <c r="DI34" s="621"/>
      <c r="DJ34" s="621"/>
      <c r="DK34" s="622"/>
      <c r="DL34" s="626">
        <v>949978</v>
      </c>
      <c r="DM34" s="621"/>
      <c r="DN34" s="621"/>
      <c r="DO34" s="621"/>
      <c r="DP34" s="621"/>
      <c r="DQ34" s="621"/>
      <c r="DR34" s="621"/>
      <c r="DS34" s="621"/>
      <c r="DT34" s="621"/>
      <c r="DU34" s="621"/>
      <c r="DV34" s="622"/>
      <c r="DW34" s="643">
        <v>16.7</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239006</v>
      </c>
      <c r="S35" s="621"/>
      <c r="T35" s="621"/>
      <c r="U35" s="621"/>
      <c r="V35" s="621"/>
      <c r="W35" s="621"/>
      <c r="X35" s="621"/>
      <c r="Y35" s="622"/>
      <c r="Z35" s="673">
        <v>2.5</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1712444</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170380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143162</v>
      </c>
      <c r="CS35" s="639"/>
      <c r="CT35" s="639"/>
      <c r="CU35" s="639"/>
      <c r="CV35" s="639"/>
      <c r="CW35" s="639"/>
      <c r="CX35" s="639"/>
      <c r="CY35" s="640"/>
      <c r="CZ35" s="623">
        <v>1.6</v>
      </c>
      <c r="DA35" s="641"/>
      <c r="DB35" s="641"/>
      <c r="DC35" s="642"/>
      <c r="DD35" s="626">
        <v>126519</v>
      </c>
      <c r="DE35" s="639"/>
      <c r="DF35" s="639"/>
      <c r="DG35" s="639"/>
      <c r="DH35" s="639"/>
      <c r="DI35" s="639"/>
      <c r="DJ35" s="639"/>
      <c r="DK35" s="640"/>
      <c r="DL35" s="626">
        <v>40203</v>
      </c>
      <c r="DM35" s="639"/>
      <c r="DN35" s="639"/>
      <c r="DO35" s="639"/>
      <c r="DP35" s="639"/>
      <c r="DQ35" s="639"/>
      <c r="DR35" s="639"/>
      <c r="DS35" s="639"/>
      <c r="DT35" s="639"/>
      <c r="DU35" s="639"/>
      <c r="DV35" s="640"/>
      <c r="DW35" s="643">
        <v>0.7</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9415714</v>
      </c>
      <c r="S36" s="661"/>
      <c r="T36" s="661"/>
      <c r="U36" s="661"/>
      <c r="V36" s="661"/>
      <c r="W36" s="661"/>
      <c r="X36" s="661"/>
      <c r="Y36" s="664"/>
      <c r="Z36" s="665">
        <v>100</v>
      </c>
      <c r="AA36" s="665"/>
      <c r="AB36" s="665"/>
      <c r="AC36" s="665"/>
      <c r="AD36" s="666">
        <v>5432864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956035</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144383</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1043559</v>
      </c>
      <c r="CS36" s="621"/>
      <c r="CT36" s="621"/>
      <c r="CU36" s="621"/>
      <c r="CV36" s="621"/>
      <c r="CW36" s="621"/>
      <c r="CX36" s="621"/>
      <c r="CY36" s="622"/>
      <c r="CZ36" s="623">
        <v>11.7</v>
      </c>
      <c r="DA36" s="641"/>
      <c r="DB36" s="641"/>
      <c r="DC36" s="642"/>
      <c r="DD36" s="626">
        <v>830034</v>
      </c>
      <c r="DE36" s="621"/>
      <c r="DF36" s="621"/>
      <c r="DG36" s="621"/>
      <c r="DH36" s="621"/>
      <c r="DI36" s="621"/>
      <c r="DJ36" s="621"/>
      <c r="DK36" s="622"/>
      <c r="DL36" s="626">
        <v>666242</v>
      </c>
      <c r="DM36" s="621"/>
      <c r="DN36" s="621"/>
      <c r="DO36" s="621"/>
      <c r="DP36" s="621"/>
      <c r="DQ36" s="621"/>
      <c r="DR36" s="621"/>
      <c r="DS36" s="621"/>
      <c r="DT36" s="621"/>
      <c r="DU36" s="621"/>
      <c r="DV36" s="622"/>
      <c r="DW36" s="643">
        <v>11.7</v>
      </c>
      <c r="DX36" s="644"/>
      <c r="DY36" s="644"/>
      <c r="DZ36" s="644"/>
      <c r="EA36" s="644"/>
      <c r="EB36" s="644"/>
      <c r="EC36" s="645"/>
    </row>
    <row r="37" spans="2:133" ht="11.25" customHeight="1">
      <c r="AQ37" s="646" t="s">
        <v>315</v>
      </c>
      <c r="AR37" s="647"/>
      <c r="AS37" s="647"/>
      <c r="AT37" s="647"/>
      <c r="AU37" s="647"/>
      <c r="AV37" s="647"/>
      <c r="AW37" s="647"/>
      <c r="AX37" s="647"/>
      <c r="AY37" s="648"/>
      <c r="AZ37" s="620">
        <v>32145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2344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383306</v>
      </c>
      <c r="CS37" s="639"/>
      <c r="CT37" s="639"/>
      <c r="CU37" s="639"/>
      <c r="CV37" s="639"/>
      <c r="CW37" s="639"/>
      <c r="CX37" s="639"/>
      <c r="CY37" s="640"/>
      <c r="CZ37" s="623">
        <v>4.3</v>
      </c>
      <c r="DA37" s="641"/>
      <c r="DB37" s="641"/>
      <c r="DC37" s="642"/>
      <c r="DD37" s="626">
        <v>380652</v>
      </c>
      <c r="DE37" s="639"/>
      <c r="DF37" s="639"/>
      <c r="DG37" s="639"/>
      <c r="DH37" s="639"/>
      <c r="DI37" s="639"/>
      <c r="DJ37" s="639"/>
      <c r="DK37" s="640"/>
      <c r="DL37" s="626">
        <v>370413</v>
      </c>
      <c r="DM37" s="639"/>
      <c r="DN37" s="639"/>
      <c r="DO37" s="639"/>
      <c r="DP37" s="639"/>
      <c r="DQ37" s="639"/>
      <c r="DR37" s="639"/>
      <c r="DS37" s="639"/>
      <c r="DT37" s="639"/>
      <c r="DU37" s="639"/>
      <c r="DV37" s="640"/>
      <c r="DW37" s="643">
        <v>6.5</v>
      </c>
      <c r="DX37" s="644"/>
      <c r="DY37" s="644"/>
      <c r="DZ37" s="644"/>
      <c r="EA37" s="644"/>
      <c r="EB37" s="644"/>
      <c r="EC37" s="645"/>
    </row>
    <row r="38" spans="2:133" ht="11.25" customHeight="1">
      <c r="AQ38" s="646" t="s">
        <v>318</v>
      </c>
      <c r="AR38" s="647"/>
      <c r="AS38" s="647"/>
      <c r="AT38" s="647"/>
      <c r="AU38" s="647"/>
      <c r="AV38" s="647"/>
      <c r="AW38" s="647"/>
      <c r="AX38" s="647"/>
      <c r="AY38" s="648"/>
      <c r="AZ38" s="620">
        <v>25812</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3656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1680159</v>
      </c>
      <c r="CS38" s="621"/>
      <c r="CT38" s="621"/>
      <c r="CU38" s="621"/>
      <c r="CV38" s="621"/>
      <c r="CW38" s="621"/>
      <c r="CX38" s="621"/>
      <c r="CY38" s="622"/>
      <c r="CZ38" s="623">
        <v>18.8</v>
      </c>
      <c r="DA38" s="641"/>
      <c r="DB38" s="641"/>
      <c r="DC38" s="642"/>
      <c r="DD38" s="626">
        <v>1567421</v>
      </c>
      <c r="DE38" s="621"/>
      <c r="DF38" s="621"/>
      <c r="DG38" s="621"/>
      <c r="DH38" s="621"/>
      <c r="DI38" s="621"/>
      <c r="DJ38" s="621"/>
      <c r="DK38" s="622"/>
      <c r="DL38" s="626">
        <v>1484930</v>
      </c>
      <c r="DM38" s="621"/>
      <c r="DN38" s="621"/>
      <c r="DO38" s="621"/>
      <c r="DP38" s="621"/>
      <c r="DQ38" s="621"/>
      <c r="DR38" s="621"/>
      <c r="DS38" s="621"/>
      <c r="DT38" s="621"/>
      <c r="DU38" s="621"/>
      <c r="DV38" s="622"/>
      <c r="DW38" s="643">
        <v>26.2</v>
      </c>
      <c r="DX38" s="644"/>
      <c r="DY38" s="644"/>
      <c r="DZ38" s="644"/>
      <c r="EA38" s="644"/>
      <c r="EB38" s="644"/>
      <c r="EC38" s="645"/>
    </row>
    <row r="39" spans="2:133" ht="11.25" customHeight="1">
      <c r="AQ39" s="646" t="s">
        <v>321</v>
      </c>
      <c r="AR39" s="647"/>
      <c r="AS39" s="647"/>
      <c r="AT39" s="647"/>
      <c r="AU39" s="647"/>
      <c r="AV39" s="647"/>
      <c r="AW39" s="647"/>
      <c r="AX39" s="647"/>
      <c r="AY39" s="648"/>
      <c r="AZ39" s="620">
        <v>500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75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7079</v>
      </c>
      <c r="CS39" s="639"/>
      <c r="CT39" s="639"/>
      <c r="CU39" s="639"/>
      <c r="CV39" s="639"/>
      <c r="CW39" s="639"/>
      <c r="CX39" s="639"/>
      <c r="CY39" s="640"/>
      <c r="CZ39" s="623">
        <v>0.1</v>
      </c>
      <c r="DA39" s="641"/>
      <c r="DB39" s="641"/>
      <c r="DC39" s="642"/>
      <c r="DD39" s="626">
        <v>10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140502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25797</v>
      </c>
      <c r="CS40" s="621"/>
      <c r="CT40" s="621"/>
      <c r="CU40" s="621"/>
      <c r="CV40" s="621"/>
      <c r="CW40" s="621"/>
      <c r="CX40" s="621"/>
      <c r="CY40" s="622"/>
      <c r="CZ40" s="623">
        <v>0.3</v>
      </c>
      <c r="DA40" s="641"/>
      <c r="DB40" s="641"/>
      <c r="DC40" s="642"/>
      <c r="DD40" s="626">
        <v>25797</v>
      </c>
      <c r="DE40" s="621"/>
      <c r="DF40" s="621"/>
      <c r="DG40" s="621"/>
      <c r="DH40" s="621"/>
      <c r="DI40" s="621"/>
      <c r="DJ40" s="621"/>
      <c r="DK40" s="622"/>
      <c r="DL40" s="626">
        <v>25058</v>
      </c>
      <c r="DM40" s="621"/>
      <c r="DN40" s="621"/>
      <c r="DO40" s="621"/>
      <c r="DP40" s="621"/>
      <c r="DQ40" s="621"/>
      <c r="DR40" s="621"/>
      <c r="DS40" s="621"/>
      <c r="DT40" s="621"/>
      <c r="DU40" s="621"/>
      <c r="DV40" s="622"/>
      <c r="DW40" s="643">
        <v>0.4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557450</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364</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1837439</v>
      </c>
      <c r="CS42" s="621"/>
      <c r="CT42" s="621"/>
      <c r="CU42" s="621"/>
      <c r="CV42" s="621"/>
      <c r="CW42" s="621"/>
      <c r="CX42" s="621"/>
      <c r="CY42" s="622"/>
      <c r="CZ42" s="623">
        <v>20.5</v>
      </c>
      <c r="DA42" s="624"/>
      <c r="DB42" s="624"/>
      <c r="DC42" s="625"/>
      <c r="DD42" s="626">
        <v>335612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41584</v>
      </c>
      <c r="CS43" s="639"/>
      <c r="CT43" s="639"/>
      <c r="CU43" s="639"/>
      <c r="CV43" s="639"/>
      <c r="CW43" s="639"/>
      <c r="CX43" s="639"/>
      <c r="CY43" s="640"/>
      <c r="CZ43" s="623">
        <v>0.5</v>
      </c>
      <c r="DA43" s="641"/>
      <c r="DB43" s="641"/>
      <c r="DC43" s="642"/>
      <c r="DD43" s="626">
        <v>17884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1759861</v>
      </c>
      <c r="CS44" s="621"/>
      <c r="CT44" s="621"/>
      <c r="CU44" s="621"/>
      <c r="CV44" s="621"/>
      <c r="CW44" s="621"/>
      <c r="CX44" s="621"/>
      <c r="CY44" s="622"/>
      <c r="CZ44" s="623">
        <v>19.7</v>
      </c>
      <c r="DA44" s="624"/>
      <c r="DB44" s="624"/>
      <c r="DC44" s="625"/>
      <c r="DD44" s="626">
        <v>316708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409275</v>
      </c>
      <c r="CS45" s="639"/>
      <c r="CT45" s="639"/>
      <c r="CU45" s="639"/>
      <c r="CV45" s="639"/>
      <c r="CW45" s="639"/>
      <c r="CX45" s="639"/>
      <c r="CY45" s="640"/>
      <c r="CZ45" s="623">
        <v>4.5999999999999996</v>
      </c>
      <c r="DA45" s="641"/>
      <c r="DB45" s="641"/>
      <c r="DC45" s="642"/>
      <c r="DD45" s="626">
        <v>45255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1231021</v>
      </c>
      <c r="CS46" s="621"/>
      <c r="CT46" s="621"/>
      <c r="CU46" s="621"/>
      <c r="CV46" s="621"/>
      <c r="CW46" s="621"/>
      <c r="CX46" s="621"/>
      <c r="CY46" s="622"/>
      <c r="CZ46" s="623">
        <v>13.8</v>
      </c>
      <c r="DA46" s="624"/>
      <c r="DB46" s="624"/>
      <c r="DC46" s="625"/>
      <c r="DD46" s="626">
        <v>194119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77578</v>
      </c>
      <c r="CS47" s="639"/>
      <c r="CT47" s="639"/>
      <c r="CU47" s="639"/>
      <c r="CV47" s="639"/>
      <c r="CW47" s="639"/>
      <c r="CX47" s="639"/>
      <c r="CY47" s="640"/>
      <c r="CZ47" s="623">
        <v>0.9</v>
      </c>
      <c r="DA47" s="641"/>
      <c r="DB47" s="641"/>
      <c r="DC47" s="642"/>
      <c r="DD47" s="626">
        <v>18904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8947268</v>
      </c>
      <c r="CS49" s="605"/>
      <c r="CT49" s="605"/>
      <c r="CU49" s="605"/>
      <c r="CV49" s="605"/>
      <c r="CW49" s="605"/>
      <c r="CX49" s="605"/>
      <c r="CY49" s="606"/>
      <c r="CZ49" s="607">
        <v>100</v>
      </c>
      <c r="DA49" s="608"/>
      <c r="DB49" s="608"/>
      <c r="DC49" s="609"/>
      <c r="DD49" s="610">
        <v>6251592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1" zoomScale="50" zoomScaleNormal="50" zoomScaleSheetLayoutView="70" workbookViewId="0">
      <selection activeCell="AP23" sqref="AP23:AT2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9082</v>
      </c>
      <c r="R7" s="1134"/>
      <c r="S7" s="1134"/>
      <c r="T7" s="1134"/>
      <c r="U7" s="1134"/>
      <c r="V7" s="1134">
        <v>8880</v>
      </c>
      <c r="W7" s="1134"/>
      <c r="X7" s="1134"/>
      <c r="Y7" s="1134"/>
      <c r="Z7" s="1134"/>
      <c r="AA7" s="1134">
        <v>202</v>
      </c>
      <c r="AB7" s="1134"/>
      <c r="AC7" s="1134"/>
      <c r="AD7" s="1134"/>
      <c r="AE7" s="1135"/>
      <c r="AF7" s="1136">
        <v>168</v>
      </c>
      <c r="AG7" s="1137"/>
      <c r="AH7" s="1137"/>
      <c r="AI7" s="1137"/>
      <c r="AJ7" s="1138"/>
      <c r="AK7" s="1120">
        <v>0</v>
      </c>
      <c r="AL7" s="1121"/>
      <c r="AM7" s="1121"/>
      <c r="AN7" s="1121"/>
      <c r="AO7" s="1121"/>
      <c r="AP7" s="1121">
        <v>8467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58</v>
      </c>
      <c r="R8" s="1073"/>
      <c r="S8" s="1073"/>
      <c r="T8" s="1073"/>
      <c r="U8" s="1073"/>
      <c r="V8" s="1073">
        <v>58</v>
      </c>
      <c r="W8" s="1073"/>
      <c r="X8" s="1073"/>
      <c r="Y8" s="1073"/>
      <c r="Z8" s="1073"/>
      <c r="AA8" s="1073">
        <v>0</v>
      </c>
      <c r="AB8" s="1073"/>
      <c r="AC8" s="1073"/>
      <c r="AD8" s="1073"/>
      <c r="AE8" s="1074"/>
      <c r="AF8" s="1048" t="s">
        <v>112</v>
      </c>
      <c r="AG8" s="1049"/>
      <c r="AH8" s="1049"/>
      <c r="AI8" s="1049"/>
      <c r="AJ8" s="1050"/>
      <c r="AK8" s="1115">
        <v>0</v>
      </c>
      <c r="AL8" s="1116"/>
      <c r="AM8" s="1116"/>
      <c r="AN8" s="1116"/>
      <c r="AO8" s="1116"/>
      <c r="AP8" s="1116">
        <v>0</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368</v>
      </c>
      <c r="C9" s="1067"/>
      <c r="D9" s="1067"/>
      <c r="E9" s="1067"/>
      <c r="F9" s="1067"/>
      <c r="G9" s="1067"/>
      <c r="H9" s="1067"/>
      <c r="I9" s="1067"/>
      <c r="J9" s="1067"/>
      <c r="K9" s="1067"/>
      <c r="L9" s="1067"/>
      <c r="M9" s="1067"/>
      <c r="N9" s="1067"/>
      <c r="O9" s="1067"/>
      <c r="P9" s="1068"/>
      <c r="Q9" s="1072">
        <v>2</v>
      </c>
      <c r="R9" s="1073"/>
      <c r="S9" s="1073"/>
      <c r="T9" s="1073"/>
      <c r="U9" s="1073"/>
      <c r="V9" s="1073">
        <v>1</v>
      </c>
      <c r="W9" s="1073"/>
      <c r="X9" s="1073"/>
      <c r="Y9" s="1073"/>
      <c r="Z9" s="1073"/>
      <c r="AA9" s="1073">
        <v>1</v>
      </c>
      <c r="AB9" s="1073"/>
      <c r="AC9" s="1073"/>
      <c r="AD9" s="1073"/>
      <c r="AE9" s="1074"/>
      <c r="AF9" s="1048">
        <v>1</v>
      </c>
      <c r="AG9" s="1049"/>
      <c r="AH9" s="1049"/>
      <c r="AI9" s="1049"/>
      <c r="AJ9" s="1050"/>
      <c r="AK9" s="1115">
        <v>0</v>
      </c>
      <c r="AL9" s="1116"/>
      <c r="AM9" s="1116"/>
      <c r="AN9" s="1116"/>
      <c r="AO9" s="1116"/>
      <c r="AP9" s="1116">
        <v>1</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369</v>
      </c>
      <c r="C10" s="1067"/>
      <c r="D10" s="1067"/>
      <c r="E10" s="1067"/>
      <c r="F10" s="1067"/>
      <c r="G10" s="1067"/>
      <c r="H10" s="1067"/>
      <c r="I10" s="1067"/>
      <c r="J10" s="1067"/>
      <c r="K10" s="1067"/>
      <c r="L10" s="1067"/>
      <c r="M10" s="1067"/>
      <c r="N10" s="1067"/>
      <c r="O10" s="1067"/>
      <c r="P10" s="1068"/>
      <c r="Q10" s="1072">
        <v>334</v>
      </c>
      <c r="R10" s="1073"/>
      <c r="S10" s="1073"/>
      <c r="T10" s="1073"/>
      <c r="U10" s="1073"/>
      <c r="V10" s="1073">
        <v>68</v>
      </c>
      <c r="W10" s="1073"/>
      <c r="X10" s="1073"/>
      <c r="Y10" s="1073"/>
      <c r="Z10" s="1073"/>
      <c r="AA10" s="1073">
        <v>266</v>
      </c>
      <c r="AB10" s="1073"/>
      <c r="AC10" s="1073"/>
      <c r="AD10" s="1073"/>
      <c r="AE10" s="1074"/>
      <c r="AF10" s="1048">
        <v>266</v>
      </c>
      <c r="AG10" s="1049"/>
      <c r="AH10" s="1049"/>
      <c r="AI10" s="1049"/>
      <c r="AJ10" s="1050"/>
      <c r="AK10" s="1115">
        <v>0</v>
      </c>
      <c r="AL10" s="1116"/>
      <c r="AM10" s="1116"/>
      <c r="AN10" s="1116"/>
      <c r="AO10" s="1116"/>
      <c r="AP10" s="1116">
        <v>0</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371</v>
      </c>
      <c r="B23" s="973" t="s">
        <v>372</v>
      </c>
      <c r="C23" s="974"/>
      <c r="D23" s="974"/>
      <c r="E23" s="974"/>
      <c r="F23" s="974"/>
      <c r="G23" s="974"/>
      <c r="H23" s="974"/>
      <c r="I23" s="974"/>
      <c r="J23" s="974"/>
      <c r="K23" s="974"/>
      <c r="L23" s="974"/>
      <c r="M23" s="974"/>
      <c r="N23" s="974"/>
      <c r="O23" s="974"/>
      <c r="P23" s="975"/>
      <c r="Q23" s="1097">
        <v>9476</v>
      </c>
      <c r="R23" s="1098"/>
      <c r="S23" s="1098"/>
      <c r="T23" s="1098"/>
      <c r="U23" s="1098"/>
      <c r="V23" s="1098">
        <v>9007</v>
      </c>
      <c r="W23" s="1098"/>
      <c r="X23" s="1098"/>
      <c r="Y23" s="1098"/>
      <c r="Z23" s="1098"/>
      <c r="AA23" s="1098">
        <v>469</v>
      </c>
      <c r="AB23" s="1098"/>
      <c r="AC23" s="1098"/>
      <c r="AD23" s="1098"/>
      <c r="AE23" s="1099"/>
      <c r="AF23" s="1100">
        <v>435</v>
      </c>
      <c r="AG23" s="1098"/>
      <c r="AH23" s="1098"/>
      <c r="AI23" s="1098"/>
      <c r="AJ23" s="1101"/>
      <c r="AK23" s="1102"/>
      <c r="AL23" s="1103"/>
      <c r="AM23" s="1103"/>
      <c r="AN23" s="1103"/>
      <c r="AO23" s="1103"/>
      <c r="AP23" s="1098">
        <v>8468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383</v>
      </c>
      <c r="C28" s="1080"/>
      <c r="D28" s="1080"/>
      <c r="E28" s="1080"/>
      <c r="F28" s="1080"/>
      <c r="G28" s="1080"/>
      <c r="H28" s="1080"/>
      <c r="I28" s="1080"/>
      <c r="J28" s="1080"/>
      <c r="K28" s="1080"/>
      <c r="L28" s="1080"/>
      <c r="M28" s="1080"/>
      <c r="N28" s="1080"/>
      <c r="O28" s="1080"/>
      <c r="P28" s="1081"/>
      <c r="Q28" s="1082">
        <v>2232</v>
      </c>
      <c r="R28" s="1083"/>
      <c r="S28" s="1083"/>
      <c r="T28" s="1083"/>
      <c r="U28" s="1083"/>
      <c r="V28" s="1083">
        <v>2062</v>
      </c>
      <c r="W28" s="1083"/>
      <c r="X28" s="1083"/>
      <c r="Y28" s="1083"/>
      <c r="Z28" s="1083"/>
      <c r="AA28" s="1083">
        <v>170</v>
      </c>
      <c r="AB28" s="1083"/>
      <c r="AC28" s="1083"/>
      <c r="AD28" s="1083"/>
      <c r="AE28" s="1084"/>
      <c r="AF28" s="1085">
        <v>170</v>
      </c>
      <c r="AG28" s="1083"/>
      <c r="AH28" s="1083"/>
      <c r="AI28" s="1083"/>
      <c r="AJ28" s="1086"/>
      <c r="AK28" s="1087">
        <v>134</v>
      </c>
      <c r="AL28" s="1075"/>
      <c r="AM28" s="1075"/>
      <c r="AN28" s="1075"/>
      <c r="AO28" s="1075"/>
      <c r="AP28" s="1075">
        <v>0</v>
      </c>
      <c r="AQ28" s="1075"/>
      <c r="AR28" s="1075"/>
      <c r="AS28" s="1075"/>
      <c r="AT28" s="1075"/>
      <c r="AU28" s="1075">
        <v>0</v>
      </c>
      <c r="AV28" s="1075"/>
      <c r="AW28" s="1075"/>
      <c r="AX28" s="1075"/>
      <c r="AY28" s="1075"/>
      <c r="AZ28" s="1076">
        <v>0</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384</v>
      </c>
      <c r="C29" s="1067"/>
      <c r="D29" s="1067"/>
      <c r="E29" s="1067"/>
      <c r="F29" s="1067"/>
      <c r="G29" s="1067"/>
      <c r="H29" s="1067"/>
      <c r="I29" s="1067"/>
      <c r="J29" s="1067"/>
      <c r="K29" s="1067"/>
      <c r="L29" s="1067"/>
      <c r="M29" s="1067"/>
      <c r="N29" s="1067"/>
      <c r="O29" s="1067"/>
      <c r="P29" s="1068"/>
      <c r="Q29" s="1072">
        <v>29</v>
      </c>
      <c r="R29" s="1073"/>
      <c r="S29" s="1073"/>
      <c r="T29" s="1073"/>
      <c r="U29" s="1073"/>
      <c r="V29" s="1073">
        <v>27</v>
      </c>
      <c r="W29" s="1073"/>
      <c r="X29" s="1073"/>
      <c r="Y29" s="1073"/>
      <c r="Z29" s="1073"/>
      <c r="AA29" s="1073">
        <v>2</v>
      </c>
      <c r="AB29" s="1073"/>
      <c r="AC29" s="1073"/>
      <c r="AD29" s="1073"/>
      <c r="AE29" s="1074"/>
      <c r="AF29" s="1048">
        <v>2</v>
      </c>
      <c r="AG29" s="1049"/>
      <c r="AH29" s="1049"/>
      <c r="AI29" s="1049"/>
      <c r="AJ29" s="1050"/>
      <c r="AK29" s="1009">
        <v>7</v>
      </c>
      <c r="AL29" s="1000"/>
      <c r="AM29" s="1000"/>
      <c r="AN29" s="1000"/>
      <c r="AO29" s="1000"/>
      <c r="AP29" s="1000">
        <v>0</v>
      </c>
      <c r="AQ29" s="1000"/>
      <c r="AR29" s="1000"/>
      <c r="AS29" s="1000"/>
      <c r="AT29" s="1000"/>
      <c r="AU29" s="1000">
        <v>0</v>
      </c>
      <c r="AV29" s="1000"/>
      <c r="AW29" s="1000"/>
      <c r="AX29" s="1000"/>
      <c r="AY29" s="1000"/>
      <c r="AZ29" s="1071">
        <v>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385</v>
      </c>
      <c r="C30" s="1067"/>
      <c r="D30" s="1067"/>
      <c r="E30" s="1067"/>
      <c r="F30" s="1067"/>
      <c r="G30" s="1067"/>
      <c r="H30" s="1067"/>
      <c r="I30" s="1067"/>
      <c r="J30" s="1067"/>
      <c r="K30" s="1067"/>
      <c r="L30" s="1067"/>
      <c r="M30" s="1067"/>
      <c r="N30" s="1067"/>
      <c r="O30" s="1067"/>
      <c r="P30" s="1068"/>
      <c r="Q30" s="1072">
        <v>1702</v>
      </c>
      <c r="R30" s="1073"/>
      <c r="S30" s="1073"/>
      <c r="T30" s="1073"/>
      <c r="U30" s="1073"/>
      <c r="V30" s="1073">
        <v>1672</v>
      </c>
      <c r="W30" s="1073"/>
      <c r="X30" s="1073"/>
      <c r="Y30" s="1073"/>
      <c r="Z30" s="1073"/>
      <c r="AA30" s="1073">
        <v>30</v>
      </c>
      <c r="AB30" s="1073"/>
      <c r="AC30" s="1073"/>
      <c r="AD30" s="1073"/>
      <c r="AE30" s="1074"/>
      <c r="AF30" s="1048">
        <v>30</v>
      </c>
      <c r="AG30" s="1049"/>
      <c r="AH30" s="1049"/>
      <c r="AI30" s="1049"/>
      <c r="AJ30" s="1050"/>
      <c r="AK30" s="1009">
        <v>255</v>
      </c>
      <c r="AL30" s="1000"/>
      <c r="AM30" s="1000"/>
      <c r="AN30" s="1000"/>
      <c r="AO30" s="1000"/>
      <c r="AP30" s="1000">
        <v>0</v>
      </c>
      <c r="AQ30" s="1000"/>
      <c r="AR30" s="1000"/>
      <c r="AS30" s="1000"/>
      <c r="AT30" s="1000"/>
      <c r="AU30" s="1000">
        <v>0</v>
      </c>
      <c r="AV30" s="1000"/>
      <c r="AW30" s="1000"/>
      <c r="AX30" s="1000"/>
      <c r="AY30" s="1000"/>
      <c r="AZ30" s="1071">
        <v>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386</v>
      </c>
      <c r="C31" s="1067"/>
      <c r="D31" s="1067"/>
      <c r="E31" s="1067"/>
      <c r="F31" s="1067"/>
      <c r="G31" s="1067"/>
      <c r="H31" s="1067"/>
      <c r="I31" s="1067"/>
      <c r="J31" s="1067"/>
      <c r="K31" s="1067"/>
      <c r="L31" s="1067"/>
      <c r="M31" s="1067"/>
      <c r="N31" s="1067"/>
      <c r="O31" s="1067"/>
      <c r="P31" s="1068"/>
      <c r="Q31" s="1072">
        <v>15</v>
      </c>
      <c r="R31" s="1073"/>
      <c r="S31" s="1073"/>
      <c r="T31" s="1073"/>
      <c r="U31" s="1073"/>
      <c r="V31" s="1073">
        <v>15</v>
      </c>
      <c r="W31" s="1073"/>
      <c r="X31" s="1073"/>
      <c r="Y31" s="1073"/>
      <c r="Z31" s="1073"/>
      <c r="AA31" s="1073">
        <v>0</v>
      </c>
      <c r="AB31" s="1073"/>
      <c r="AC31" s="1073"/>
      <c r="AD31" s="1073"/>
      <c r="AE31" s="1074"/>
      <c r="AF31" s="1048" t="s">
        <v>112</v>
      </c>
      <c r="AG31" s="1049"/>
      <c r="AH31" s="1049"/>
      <c r="AI31" s="1049"/>
      <c r="AJ31" s="1050"/>
      <c r="AK31" s="1009">
        <v>6</v>
      </c>
      <c r="AL31" s="1000"/>
      <c r="AM31" s="1000"/>
      <c r="AN31" s="1000"/>
      <c r="AO31" s="1000"/>
      <c r="AP31" s="1000">
        <v>0</v>
      </c>
      <c r="AQ31" s="1000"/>
      <c r="AR31" s="1000"/>
      <c r="AS31" s="1000"/>
      <c r="AT31" s="1000"/>
      <c r="AU31" s="1000">
        <v>0</v>
      </c>
      <c r="AV31" s="1000"/>
      <c r="AW31" s="1000"/>
      <c r="AX31" s="1000"/>
      <c r="AY31" s="1000"/>
      <c r="AZ31" s="1071">
        <v>0</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231</v>
      </c>
      <c r="R32" s="1073"/>
      <c r="S32" s="1073"/>
      <c r="T32" s="1073"/>
      <c r="U32" s="1073"/>
      <c r="V32" s="1073">
        <v>231</v>
      </c>
      <c r="W32" s="1073"/>
      <c r="X32" s="1073"/>
      <c r="Y32" s="1073"/>
      <c r="Z32" s="1073"/>
      <c r="AA32" s="1073">
        <v>0</v>
      </c>
      <c r="AB32" s="1073"/>
      <c r="AC32" s="1073"/>
      <c r="AD32" s="1073"/>
      <c r="AE32" s="1074"/>
      <c r="AF32" s="1048">
        <v>0</v>
      </c>
      <c r="AG32" s="1049"/>
      <c r="AH32" s="1049"/>
      <c r="AI32" s="1049"/>
      <c r="AJ32" s="1050"/>
      <c r="AK32" s="1009">
        <v>64</v>
      </c>
      <c r="AL32" s="1000"/>
      <c r="AM32" s="1000"/>
      <c r="AN32" s="1000"/>
      <c r="AO32" s="1000"/>
      <c r="AP32" s="1000">
        <v>0</v>
      </c>
      <c r="AQ32" s="1000"/>
      <c r="AR32" s="1000"/>
      <c r="AS32" s="1000"/>
      <c r="AT32" s="1000"/>
      <c r="AU32" s="1000">
        <v>0</v>
      </c>
      <c r="AV32" s="1000"/>
      <c r="AW32" s="1000"/>
      <c r="AX32" s="1000"/>
      <c r="AY32" s="1000"/>
      <c r="AZ32" s="1071">
        <v>0</v>
      </c>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91</v>
      </c>
      <c r="R33" s="1073"/>
      <c r="S33" s="1073"/>
      <c r="T33" s="1073"/>
      <c r="U33" s="1073"/>
      <c r="V33" s="1073">
        <v>66</v>
      </c>
      <c r="W33" s="1073"/>
      <c r="X33" s="1073"/>
      <c r="Y33" s="1073"/>
      <c r="Z33" s="1073"/>
      <c r="AA33" s="1073">
        <v>25</v>
      </c>
      <c r="AB33" s="1073"/>
      <c r="AC33" s="1073"/>
      <c r="AD33" s="1073"/>
      <c r="AE33" s="1074"/>
      <c r="AF33" s="1048">
        <v>380</v>
      </c>
      <c r="AG33" s="1049"/>
      <c r="AH33" s="1049"/>
      <c r="AI33" s="1049"/>
      <c r="AJ33" s="1050"/>
      <c r="AK33" s="1009">
        <v>0</v>
      </c>
      <c r="AL33" s="1000"/>
      <c r="AM33" s="1000"/>
      <c r="AN33" s="1000"/>
      <c r="AO33" s="1000"/>
      <c r="AP33" s="1000">
        <v>38</v>
      </c>
      <c r="AQ33" s="1000"/>
      <c r="AR33" s="1000"/>
      <c r="AS33" s="1000"/>
      <c r="AT33" s="1000"/>
      <c r="AU33" s="1000">
        <v>0</v>
      </c>
      <c r="AV33" s="1000"/>
      <c r="AW33" s="1000"/>
      <c r="AX33" s="1000"/>
      <c r="AY33" s="1000"/>
      <c r="AZ33" s="1071">
        <v>0</v>
      </c>
      <c r="BA33" s="1071"/>
      <c r="BB33" s="1071"/>
      <c r="BC33" s="1071"/>
      <c r="BD33" s="1071"/>
      <c r="BE33" s="1061" t="s">
        <v>389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390</v>
      </c>
      <c r="C34" s="1067"/>
      <c r="D34" s="1067"/>
      <c r="E34" s="1067"/>
      <c r="F34" s="1067"/>
      <c r="G34" s="1067"/>
      <c r="H34" s="1067"/>
      <c r="I34" s="1067"/>
      <c r="J34" s="1067"/>
      <c r="K34" s="1067"/>
      <c r="L34" s="1067"/>
      <c r="M34" s="1067"/>
      <c r="N34" s="1067"/>
      <c r="O34" s="1067"/>
      <c r="P34" s="1068"/>
      <c r="Q34" s="1072">
        <v>158</v>
      </c>
      <c r="R34" s="1073"/>
      <c r="S34" s="1073"/>
      <c r="T34" s="1073"/>
      <c r="U34" s="1073"/>
      <c r="V34" s="1073">
        <v>156</v>
      </c>
      <c r="W34" s="1073"/>
      <c r="X34" s="1073"/>
      <c r="Y34" s="1073"/>
      <c r="Z34" s="1073"/>
      <c r="AA34" s="1073">
        <v>2</v>
      </c>
      <c r="AB34" s="1073"/>
      <c r="AC34" s="1073"/>
      <c r="AD34" s="1073"/>
      <c r="AE34" s="1074"/>
      <c r="AF34" s="1048">
        <v>234</v>
      </c>
      <c r="AG34" s="1049"/>
      <c r="AH34" s="1049"/>
      <c r="AI34" s="1049"/>
      <c r="AJ34" s="1050"/>
      <c r="AK34" s="1009">
        <v>7</v>
      </c>
      <c r="AL34" s="1000"/>
      <c r="AM34" s="1000"/>
      <c r="AN34" s="1000"/>
      <c r="AO34" s="1000"/>
      <c r="AP34" s="1000">
        <v>571</v>
      </c>
      <c r="AQ34" s="1000"/>
      <c r="AR34" s="1000"/>
      <c r="AS34" s="1000"/>
      <c r="AT34" s="1000"/>
      <c r="AU34" s="1000">
        <v>271</v>
      </c>
      <c r="AV34" s="1000"/>
      <c r="AW34" s="1000"/>
      <c r="AX34" s="1000"/>
      <c r="AY34" s="1000"/>
      <c r="AZ34" s="1071">
        <v>0</v>
      </c>
      <c r="BA34" s="1071"/>
      <c r="BB34" s="1071"/>
      <c r="BC34" s="1071"/>
      <c r="BD34" s="1071"/>
      <c r="BE34" s="1061" t="s">
        <v>389</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6</v>
      </c>
      <c r="R35" s="1073"/>
      <c r="S35" s="1073"/>
      <c r="T35" s="1073"/>
      <c r="U35" s="1073"/>
      <c r="V35" s="1073">
        <v>5</v>
      </c>
      <c r="W35" s="1073"/>
      <c r="X35" s="1073"/>
      <c r="Y35" s="1073"/>
      <c r="Z35" s="1073"/>
      <c r="AA35" s="1073">
        <v>1</v>
      </c>
      <c r="AB35" s="1073"/>
      <c r="AC35" s="1073"/>
      <c r="AD35" s="1073"/>
      <c r="AE35" s="1074"/>
      <c r="AF35" s="1048">
        <v>1</v>
      </c>
      <c r="AG35" s="1049"/>
      <c r="AH35" s="1049"/>
      <c r="AI35" s="1049"/>
      <c r="AJ35" s="1050"/>
      <c r="AK35" s="1009">
        <v>4</v>
      </c>
      <c r="AL35" s="1000"/>
      <c r="AM35" s="1000"/>
      <c r="AN35" s="1000"/>
      <c r="AO35" s="1000"/>
      <c r="AP35" s="1000">
        <v>22</v>
      </c>
      <c r="AQ35" s="1000"/>
      <c r="AR35" s="1000"/>
      <c r="AS35" s="1000"/>
      <c r="AT35" s="1000"/>
      <c r="AU35" s="1000">
        <v>22</v>
      </c>
      <c r="AV35" s="1000"/>
      <c r="AW35" s="1000"/>
      <c r="AX35" s="1000"/>
      <c r="AY35" s="1000"/>
      <c r="AZ35" s="1071">
        <v>0</v>
      </c>
      <c r="BA35" s="1071"/>
      <c r="BB35" s="1071"/>
      <c r="BC35" s="1071"/>
      <c r="BD35" s="1071"/>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393</v>
      </c>
      <c r="C36" s="1067"/>
      <c r="D36" s="1067"/>
      <c r="E36" s="1067"/>
      <c r="F36" s="1067"/>
      <c r="G36" s="1067"/>
      <c r="H36" s="1067"/>
      <c r="I36" s="1067"/>
      <c r="J36" s="1067"/>
      <c r="K36" s="1067"/>
      <c r="L36" s="1067"/>
      <c r="M36" s="1067"/>
      <c r="N36" s="1067"/>
      <c r="O36" s="1067"/>
      <c r="P36" s="1068"/>
      <c r="Q36" s="1072">
        <v>111</v>
      </c>
      <c r="R36" s="1073"/>
      <c r="S36" s="1073"/>
      <c r="T36" s="1073"/>
      <c r="U36" s="1073"/>
      <c r="V36" s="1073">
        <v>103</v>
      </c>
      <c r="W36" s="1073"/>
      <c r="X36" s="1073"/>
      <c r="Y36" s="1073"/>
      <c r="Z36" s="1073"/>
      <c r="AA36" s="1073">
        <v>8</v>
      </c>
      <c r="AB36" s="1073"/>
      <c r="AC36" s="1073"/>
      <c r="AD36" s="1073"/>
      <c r="AE36" s="1074"/>
      <c r="AF36" s="1048">
        <v>8</v>
      </c>
      <c r="AG36" s="1049"/>
      <c r="AH36" s="1049"/>
      <c r="AI36" s="1049"/>
      <c r="AJ36" s="1050"/>
      <c r="AK36" s="1009">
        <v>70</v>
      </c>
      <c r="AL36" s="1000"/>
      <c r="AM36" s="1000"/>
      <c r="AN36" s="1000"/>
      <c r="AO36" s="1000"/>
      <c r="AP36" s="1000">
        <v>483</v>
      </c>
      <c r="AQ36" s="1000"/>
      <c r="AR36" s="1000"/>
      <c r="AS36" s="1000"/>
      <c r="AT36" s="1000"/>
      <c r="AU36" s="1000">
        <v>417</v>
      </c>
      <c r="AV36" s="1000"/>
      <c r="AW36" s="1000"/>
      <c r="AX36" s="1000"/>
      <c r="AY36" s="1000"/>
      <c r="AZ36" s="1071">
        <v>0</v>
      </c>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394</v>
      </c>
      <c r="C37" s="1067"/>
      <c r="D37" s="1067"/>
      <c r="E37" s="1067"/>
      <c r="F37" s="1067"/>
      <c r="G37" s="1067"/>
      <c r="H37" s="1067"/>
      <c r="I37" s="1067"/>
      <c r="J37" s="1067"/>
      <c r="K37" s="1067"/>
      <c r="L37" s="1067"/>
      <c r="M37" s="1067"/>
      <c r="N37" s="1067"/>
      <c r="O37" s="1067"/>
      <c r="P37" s="1068"/>
      <c r="Q37" s="1072">
        <v>1319</v>
      </c>
      <c r="R37" s="1073"/>
      <c r="S37" s="1073"/>
      <c r="T37" s="1073"/>
      <c r="U37" s="1073"/>
      <c r="V37" s="1073">
        <v>1315</v>
      </c>
      <c r="W37" s="1073"/>
      <c r="X37" s="1073"/>
      <c r="Y37" s="1073"/>
      <c r="Z37" s="1073"/>
      <c r="AA37" s="1073">
        <v>4</v>
      </c>
      <c r="AB37" s="1073"/>
      <c r="AC37" s="1073"/>
      <c r="AD37" s="1073"/>
      <c r="AE37" s="1074"/>
      <c r="AF37" s="1048">
        <v>4</v>
      </c>
      <c r="AG37" s="1049"/>
      <c r="AH37" s="1049"/>
      <c r="AI37" s="1049"/>
      <c r="AJ37" s="1050"/>
      <c r="AK37" s="1009">
        <v>520</v>
      </c>
      <c r="AL37" s="1000"/>
      <c r="AM37" s="1000"/>
      <c r="AN37" s="1000"/>
      <c r="AO37" s="1000"/>
      <c r="AP37" s="1000">
        <v>6085</v>
      </c>
      <c r="AQ37" s="1000"/>
      <c r="AR37" s="1000"/>
      <c r="AS37" s="1000"/>
      <c r="AT37" s="1000"/>
      <c r="AU37" s="1000">
        <v>4522</v>
      </c>
      <c r="AV37" s="1000"/>
      <c r="AW37" s="1000"/>
      <c r="AX37" s="1000"/>
      <c r="AY37" s="1000"/>
      <c r="AZ37" s="1071">
        <v>0</v>
      </c>
      <c r="BA37" s="1071"/>
      <c r="BB37" s="1071"/>
      <c r="BC37" s="1071"/>
      <c r="BD37" s="1071"/>
      <c r="BE37" s="1061" t="s">
        <v>392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395</v>
      </c>
      <c r="C38" s="1067"/>
      <c r="D38" s="1067"/>
      <c r="E38" s="1067"/>
      <c r="F38" s="1067"/>
      <c r="G38" s="1067"/>
      <c r="H38" s="1067"/>
      <c r="I38" s="1067"/>
      <c r="J38" s="1067"/>
      <c r="K38" s="1067"/>
      <c r="L38" s="1067"/>
      <c r="M38" s="1067"/>
      <c r="N38" s="1067"/>
      <c r="O38" s="1067"/>
      <c r="P38" s="1068"/>
      <c r="Q38" s="1072">
        <v>383</v>
      </c>
      <c r="R38" s="1073"/>
      <c r="S38" s="1073"/>
      <c r="T38" s="1073"/>
      <c r="U38" s="1073"/>
      <c r="V38" s="1073">
        <v>374</v>
      </c>
      <c r="W38" s="1073"/>
      <c r="X38" s="1073"/>
      <c r="Y38" s="1073"/>
      <c r="Z38" s="1073"/>
      <c r="AA38" s="1073">
        <v>9</v>
      </c>
      <c r="AB38" s="1073"/>
      <c r="AC38" s="1073"/>
      <c r="AD38" s="1073"/>
      <c r="AE38" s="1074"/>
      <c r="AF38" s="1048">
        <v>9</v>
      </c>
      <c r="AG38" s="1049"/>
      <c r="AH38" s="1049"/>
      <c r="AI38" s="1049"/>
      <c r="AJ38" s="1050"/>
      <c r="AK38" s="1009">
        <v>237</v>
      </c>
      <c r="AL38" s="1000"/>
      <c r="AM38" s="1000"/>
      <c r="AN38" s="1000"/>
      <c r="AO38" s="1000"/>
      <c r="AP38" s="1000">
        <v>2099</v>
      </c>
      <c r="AQ38" s="1000"/>
      <c r="AR38" s="1000"/>
      <c r="AS38" s="1000"/>
      <c r="AT38" s="1000"/>
      <c r="AU38" s="1000">
        <v>1146</v>
      </c>
      <c r="AV38" s="1000"/>
      <c r="AW38" s="1000"/>
      <c r="AX38" s="1000"/>
      <c r="AY38" s="1000"/>
      <c r="AZ38" s="1071">
        <v>0</v>
      </c>
      <c r="BA38" s="1071"/>
      <c r="BB38" s="1071"/>
      <c r="BC38" s="1071"/>
      <c r="BD38" s="1071"/>
      <c r="BE38" s="1061" t="s">
        <v>392</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t="s">
        <v>396</v>
      </c>
      <c r="C39" s="1067"/>
      <c r="D39" s="1067"/>
      <c r="E39" s="1067"/>
      <c r="F39" s="1067"/>
      <c r="G39" s="1067"/>
      <c r="H39" s="1067"/>
      <c r="I39" s="1067"/>
      <c r="J39" s="1067"/>
      <c r="K39" s="1067"/>
      <c r="L39" s="1067"/>
      <c r="M39" s="1067"/>
      <c r="N39" s="1067"/>
      <c r="O39" s="1067"/>
      <c r="P39" s="1068"/>
      <c r="Q39" s="1072">
        <v>11</v>
      </c>
      <c r="R39" s="1073"/>
      <c r="S39" s="1073"/>
      <c r="T39" s="1073"/>
      <c r="U39" s="1073"/>
      <c r="V39" s="1073">
        <v>8</v>
      </c>
      <c r="W39" s="1073"/>
      <c r="X39" s="1073"/>
      <c r="Y39" s="1073"/>
      <c r="Z39" s="1073"/>
      <c r="AA39" s="1073">
        <v>3</v>
      </c>
      <c r="AB39" s="1073"/>
      <c r="AC39" s="1073"/>
      <c r="AD39" s="1073"/>
      <c r="AE39" s="1074"/>
      <c r="AF39" s="1048">
        <v>3</v>
      </c>
      <c r="AG39" s="1049"/>
      <c r="AH39" s="1049"/>
      <c r="AI39" s="1049"/>
      <c r="AJ39" s="1050"/>
      <c r="AK39" s="1009">
        <v>0</v>
      </c>
      <c r="AL39" s="1000"/>
      <c r="AM39" s="1000"/>
      <c r="AN39" s="1000"/>
      <c r="AO39" s="1000"/>
      <c r="AP39" s="1000">
        <v>0</v>
      </c>
      <c r="AQ39" s="1000"/>
      <c r="AR39" s="1000"/>
      <c r="AS39" s="1000"/>
      <c r="AT39" s="1000"/>
      <c r="AU39" s="1000">
        <v>0</v>
      </c>
      <c r="AV39" s="1000"/>
      <c r="AW39" s="1000"/>
      <c r="AX39" s="1000"/>
      <c r="AY39" s="1000"/>
      <c r="AZ39" s="1071">
        <v>0</v>
      </c>
      <c r="BA39" s="1071"/>
      <c r="BB39" s="1071"/>
      <c r="BC39" s="1071"/>
      <c r="BD39" s="1071"/>
      <c r="BE39" s="1061" t="s">
        <v>392</v>
      </c>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t="s">
        <v>397</v>
      </c>
      <c r="C40" s="1067"/>
      <c r="D40" s="1067"/>
      <c r="E40" s="1067"/>
      <c r="F40" s="1067"/>
      <c r="G40" s="1067"/>
      <c r="H40" s="1067"/>
      <c r="I40" s="1067"/>
      <c r="J40" s="1067"/>
      <c r="K40" s="1067"/>
      <c r="L40" s="1067"/>
      <c r="M40" s="1067"/>
      <c r="N40" s="1067"/>
      <c r="O40" s="1067"/>
      <c r="P40" s="1068"/>
      <c r="Q40" s="1072">
        <v>422</v>
      </c>
      <c r="R40" s="1073"/>
      <c r="S40" s="1073"/>
      <c r="T40" s="1073"/>
      <c r="U40" s="1073"/>
      <c r="V40" s="1073">
        <v>356</v>
      </c>
      <c r="W40" s="1073"/>
      <c r="X40" s="1073"/>
      <c r="Y40" s="1073"/>
      <c r="Z40" s="1073"/>
      <c r="AA40" s="1073">
        <v>66</v>
      </c>
      <c r="AB40" s="1073"/>
      <c r="AC40" s="1073"/>
      <c r="AD40" s="1073"/>
      <c r="AE40" s="1074"/>
      <c r="AF40" s="1048">
        <v>66</v>
      </c>
      <c r="AG40" s="1049"/>
      <c r="AH40" s="1049"/>
      <c r="AI40" s="1049"/>
      <c r="AJ40" s="1050"/>
      <c r="AK40" s="1009">
        <v>26</v>
      </c>
      <c r="AL40" s="1000"/>
      <c r="AM40" s="1000"/>
      <c r="AN40" s="1000"/>
      <c r="AO40" s="1000"/>
      <c r="AP40" s="1000">
        <v>15</v>
      </c>
      <c r="AQ40" s="1000"/>
      <c r="AR40" s="1000"/>
      <c r="AS40" s="1000"/>
      <c r="AT40" s="1000"/>
      <c r="AU40" s="1000">
        <v>0</v>
      </c>
      <c r="AV40" s="1000"/>
      <c r="AW40" s="1000"/>
      <c r="AX40" s="1000"/>
      <c r="AY40" s="1000"/>
      <c r="AZ40" s="1071">
        <v>0</v>
      </c>
      <c r="BA40" s="1071"/>
      <c r="BB40" s="1071"/>
      <c r="BC40" s="1071"/>
      <c r="BD40" s="1071"/>
      <c r="BE40" s="1061" t="s">
        <v>392</v>
      </c>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t="s">
        <v>398</v>
      </c>
      <c r="C41" s="1067"/>
      <c r="D41" s="1067"/>
      <c r="E41" s="1067"/>
      <c r="F41" s="1067"/>
      <c r="G41" s="1067"/>
      <c r="H41" s="1067"/>
      <c r="I41" s="1067"/>
      <c r="J41" s="1067"/>
      <c r="K41" s="1067"/>
      <c r="L41" s="1067"/>
      <c r="M41" s="1067"/>
      <c r="N41" s="1067"/>
      <c r="O41" s="1067"/>
      <c r="P41" s="1068"/>
      <c r="Q41" s="1072">
        <v>0</v>
      </c>
      <c r="R41" s="1073"/>
      <c r="S41" s="1073"/>
      <c r="T41" s="1073"/>
      <c r="U41" s="1073"/>
      <c r="V41" s="1073">
        <v>0</v>
      </c>
      <c r="W41" s="1073"/>
      <c r="X41" s="1073"/>
      <c r="Y41" s="1073"/>
      <c r="Z41" s="1073"/>
      <c r="AA41" s="1073">
        <v>0</v>
      </c>
      <c r="AB41" s="1073"/>
      <c r="AC41" s="1073"/>
      <c r="AD41" s="1073"/>
      <c r="AE41" s="1074"/>
      <c r="AF41" s="1048">
        <v>0</v>
      </c>
      <c r="AG41" s="1049"/>
      <c r="AH41" s="1049"/>
      <c r="AI41" s="1049"/>
      <c r="AJ41" s="1050"/>
      <c r="AK41" s="1009">
        <v>0</v>
      </c>
      <c r="AL41" s="1000"/>
      <c r="AM41" s="1000"/>
      <c r="AN41" s="1000"/>
      <c r="AO41" s="1000"/>
      <c r="AP41" s="1000">
        <v>0</v>
      </c>
      <c r="AQ41" s="1000"/>
      <c r="AR41" s="1000"/>
      <c r="AS41" s="1000"/>
      <c r="AT41" s="1000"/>
      <c r="AU41" s="1000">
        <v>0</v>
      </c>
      <c r="AV41" s="1000"/>
      <c r="AW41" s="1000"/>
      <c r="AX41" s="1000"/>
      <c r="AY41" s="1000"/>
      <c r="AZ41" s="1071">
        <v>0</v>
      </c>
      <c r="BA41" s="1071"/>
      <c r="BB41" s="1071"/>
      <c r="BC41" s="1071"/>
      <c r="BD41" s="1071"/>
      <c r="BE41" s="1061" t="s">
        <v>392</v>
      </c>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399</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371</v>
      </c>
      <c r="B63" s="973" t="s">
        <v>400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907</v>
      </c>
      <c r="AG63" s="988"/>
      <c r="AH63" s="988"/>
      <c r="AI63" s="988"/>
      <c r="AJ63" s="1059"/>
      <c r="AK63" s="1060"/>
      <c r="AL63" s="992"/>
      <c r="AM63" s="992"/>
      <c r="AN63" s="992"/>
      <c r="AO63" s="992"/>
      <c r="AP63" s="988">
        <v>9313</v>
      </c>
      <c r="AQ63" s="988"/>
      <c r="AR63" s="988"/>
      <c r="AS63" s="988"/>
      <c r="AT63" s="988"/>
      <c r="AU63" s="988">
        <v>6378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401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402</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403</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547</v>
      </c>
      <c r="C68" s="1015"/>
      <c r="D68" s="1015"/>
      <c r="E68" s="1015"/>
      <c r="F68" s="1015"/>
      <c r="G68" s="1015"/>
      <c r="H68" s="1015"/>
      <c r="I68" s="1015"/>
      <c r="J68" s="1015"/>
      <c r="K68" s="1015"/>
      <c r="L68" s="1015"/>
      <c r="M68" s="1015"/>
      <c r="N68" s="1015"/>
      <c r="O68" s="1015"/>
      <c r="P68" s="1016"/>
      <c r="Q68" s="1017">
        <v>1038</v>
      </c>
      <c r="R68" s="1011"/>
      <c r="S68" s="1011"/>
      <c r="T68" s="1011"/>
      <c r="U68" s="1011"/>
      <c r="V68" s="1011">
        <v>995</v>
      </c>
      <c r="W68" s="1011"/>
      <c r="X68" s="1011"/>
      <c r="Y68" s="1011"/>
      <c r="Z68" s="1011"/>
      <c r="AA68" s="1011">
        <v>43</v>
      </c>
      <c r="AB68" s="1011"/>
      <c r="AC68" s="1011"/>
      <c r="AD68" s="1011"/>
      <c r="AE68" s="1011"/>
      <c r="AF68" s="1011">
        <v>43</v>
      </c>
      <c r="AG68" s="1011"/>
      <c r="AH68" s="1011"/>
      <c r="AI68" s="1011"/>
      <c r="AJ68" s="1011"/>
      <c r="AK68" s="1011">
        <v>0</v>
      </c>
      <c r="AL68" s="1011"/>
      <c r="AM68" s="1011"/>
      <c r="AN68" s="1011"/>
      <c r="AO68" s="1011"/>
      <c r="AP68" s="1011">
        <v>536</v>
      </c>
      <c r="AQ68" s="1011"/>
      <c r="AR68" s="1011"/>
      <c r="AS68" s="1011"/>
      <c r="AT68" s="1011"/>
      <c r="AU68" s="1011">
        <v>144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548</v>
      </c>
      <c r="C69" s="1004"/>
      <c r="D69" s="1004"/>
      <c r="E69" s="1004"/>
      <c r="F69" s="1004"/>
      <c r="G69" s="1004"/>
      <c r="H69" s="1004"/>
      <c r="I69" s="1004"/>
      <c r="J69" s="1004"/>
      <c r="K69" s="1004"/>
      <c r="L69" s="1004"/>
      <c r="M69" s="1004"/>
      <c r="N69" s="1004"/>
      <c r="O69" s="1004"/>
      <c r="P69" s="1005"/>
      <c r="Q69" s="1006">
        <v>37</v>
      </c>
      <c r="R69" s="1000"/>
      <c r="S69" s="1000"/>
      <c r="T69" s="1000"/>
      <c r="U69" s="1000"/>
      <c r="V69" s="1000">
        <v>29</v>
      </c>
      <c r="W69" s="1000"/>
      <c r="X69" s="1000"/>
      <c r="Y69" s="1000"/>
      <c r="Z69" s="1000"/>
      <c r="AA69" s="1000">
        <v>8</v>
      </c>
      <c r="AB69" s="1000"/>
      <c r="AC69" s="1000"/>
      <c r="AD69" s="1000"/>
      <c r="AE69" s="1000"/>
      <c r="AF69" s="1000">
        <v>8</v>
      </c>
      <c r="AG69" s="1000"/>
      <c r="AH69" s="1000"/>
      <c r="AI69" s="1000"/>
      <c r="AJ69" s="1000"/>
      <c r="AK69" s="1000">
        <v>0</v>
      </c>
      <c r="AL69" s="1000"/>
      <c r="AM69" s="1000"/>
      <c r="AN69" s="1000"/>
      <c r="AO69" s="1000"/>
      <c r="AP69" s="1000">
        <v>0</v>
      </c>
      <c r="AQ69" s="1000"/>
      <c r="AR69" s="1000"/>
      <c r="AS69" s="1000"/>
      <c r="AT69" s="1000"/>
      <c r="AU69" s="1000">
        <v>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549</v>
      </c>
      <c r="C70" s="1004"/>
      <c r="D70" s="1004"/>
      <c r="E70" s="1004"/>
      <c r="F70" s="1004"/>
      <c r="G70" s="1004"/>
      <c r="H70" s="1004"/>
      <c r="I70" s="1004"/>
      <c r="J70" s="1004"/>
      <c r="K70" s="1004"/>
      <c r="L70" s="1004"/>
      <c r="M70" s="1004"/>
      <c r="N70" s="1004"/>
      <c r="O70" s="1004"/>
      <c r="P70" s="1005"/>
      <c r="Q70" s="1006">
        <v>353</v>
      </c>
      <c r="R70" s="1000"/>
      <c r="S70" s="1000"/>
      <c r="T70" s="1000"/>
      <c r="U70" s="1000"/>
      <c r="V70" s="1000">
        <v>309</v>
      </c>
      <c r="W70" s="1000"/>
      <c r="X70" s="1000"/>
      <c r="Y70" s="1000"/>
      <c r="Z70" s="1000"/>
      <c r="AA70" s="1000">
        <v>44</v>
      </c>
      <c r="AB70" s="1000"/>
      <c r="AC70" s="1000"/>
      <c r="AD70" s="1000"/>
      <c r="AE70" s="1000"/>
      <c r="AF70" s="1000">
        <v>44</v>
      </c>
      <c r="AG70" s="1000"/>
      <c r="AH70" s="1000"/>
      <c r="AI70" s="1000"/>
      <c r="AJ70" s="1000"/>
      <c r="AK70" s="1000">
        <v>0</v>
      </c>
      <c r="AL70" s="1000"/>
      <c r="AM70" s="1000"/>
      <c r="AN70" s="1000"/>
      <c r="AO70" s="1000"/>
      <c r="AP70" s="1000">
        <v>0</v>
      </c>
      <c r="AQ70" s="1000"/>
      <c r="AR70" s="1000"/>
      <c r="AS70" s="1000"/>
      <c r="AT70" s="1000"/>
      <c r="AU70" s="1000">
        <v>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550</v>
      </c>
      <c r="C71" s="1004"/>
      <c r="D71" s="1004"/>
      <c r="E71" s="1004"/>
      <c r="F71" s="1004"/>
      <c r="G71" s="1004"/>
      <c r="H71" s="1004"/>
      <c r="I71" s="1004"/>
      <c r="J71" s="1004"/>
      <c r="K71" s="1004"/>
      <c r="L71" s="1004"/>
      <c r="M71" s="1004"/>
      <c r="N71" s="1004"/>
      <c r="O71" s="1004"/>
      <c r="P71" s="1005"/>
      <c r="Q71" s="1006">
        <v>149</v>
      </c>
      <c r="R71" s="1000"/>
      <c r="S71" s="1000"/>
      <c r="T71" s="1000"/>
      <c r="U71" s="1000"/>
      <c r="V71" s="1000">
        <v>138</v>
      </c>
      <c r="W71" s="1000"/>
      <c r="X71" s="1000"/>
      <c r="Y71" s="1000"/>
      <c r="Z71" s="1000"/>
      <c r="AA71" s="1000">
        <v>11</v>
      </c>
      <c r="AB71" s="1000"/>
      <c r="AC71" s="1000"/>
      <c r="AD71" s="1000"/>
      <c r="AE71" s="1000"/>
      <c r="AF71" s="1000">
        <v>11</v>
      </c>
      <c r="AG71" s="1000"/>
      <c r="AH71" s="1000"/>
      <c r="AI71" s="1000"/>
      <c r="AJ71" s="1000"/>
      <c r="AK71" s="1000">
        <v>0</v>
      </c>
      <c r="AL71" s="1000"/>
      <c r="AM71" s="1000"/>
      <c r="AN71" s="1000"/>
      <c r="AO71" s="1000"/>
      <c r="AP71" s="1000">
        <v>77</v>
      </c>
      <c r="AQ71" s="1000"/>
      <c r="AR71" s="1000"/>
      <c r="AS71" s="1000"/>
      <c r="AT71" s="1000"/>
      <c r="AU71" s="1000">
        <v>51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551</v>
      </c>
      <c r="C72" s="1004"/>
      <c r="D72" s="1004"/>
      <c r="E72" s="1004"/>
      <c r="F72" s="1004"/>
      <c r="G72" s="1004"/>
      <c r="H72" s="1004"/>
      <c r="I72" s="1004"/>
      <c r="J72" s="1004"/>
      <c r="K72" s="1004"/>
      <c r="L72" s="1004"/>
      <c r="M72" s="1004"/>
      <c r="N72" s="1004"/>
      <c r="O72" s="1004"/>
      <c r="P72" s="1005"/>
      <c r="Q72" s="1006">
        <v>15</v>
      </c>
      <c r="R72" s="1000"/>
      <c r="S72" s="1000"/>
      <c r="T72" s="1000"/>
      <c r="U72" s="1000"/>
      <c r="V72" s="1000">
        <v>11</v>
      </c>
      <c r="W72" s="1000"/>
      <c r="X72" s="1000"/>
      <c r="Y72" s="1000"/>
      <c r="Z72" s="1000"/>
      <c r="AA72" s="1000">
        <v>4</v>
      </c>
      <c r="AB72" s="1000"/>
      <c r="AC72" s="1000"/>
      <c r="AD72" s="1000"/>
      <c r="AE72" s="1000"/>
      <c r="AF72" s="1000">
        <v>4</v>
      </c>
      <c r="AG72" s="1000"/>
      <c r="AH72" s="1000"/>
      <c r="AI72" s="1000"/>
      <c r="AJ72" s="1000"/>
      <c r="AK72" s="1000">
        <v>0</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552</v>
      </c>
      <c r="C73" s="1004"/>
      <c r="D73" s="1004"/>
      <c r="E73" s="1004"/>
      <c r="F73" s="1004"/>
      <c r="G73" s="1004"/>
      <c r="H73" s="1004"/>
      <c r="I73" s="1004"/>
      <c r="J73" s="1004"/>
      <c r="K73" s="1004"/>
      <c r="L73" s="1004"/>
      <c r="M73" s="1004"/>
      <c r="N73" s="1004"/>
      <c r="O73" s="1004"/>
      <c r="P73" s="1005"/>
      <c r="Q73" s="1006">
        <v>6567</v>
      </c>
      <c r="R73" s="1000"/>
      <c r="S73" s="1000"/>
      <c r="T73" s="1000"/>
      <c r="U73" s="1000"/>
      <c r="V73" s="1000">
        <v>7247</v>
      </c>
      <c r="W73" s="1000"/>
      <c r="X73" s="1000"/>
      <c r="Y73" s="1000"/>
      <c r="Z73" s="1000"/>
      <c r="AA73" s="1000">
        <v>-680</v>
      </c>
      <c r="AB73" s="1000"/>
      <c r="AC73" s="1000"/>
      <c r="AD73" s="1000"/>
      <c r="AE73" s="1000"/>
      <c r="AF73" s="1000">
        <v>3600</v>
      </c>
      <c r="AG73" s="1000"/>
      <c r="AH73" s="1000"/>
      <c r="AI73" s="1000"/>
      <c r="AJ73" s="1000"/>
      <c r="AK73" s="1000">
        <v>0</v>
      </c>
      <c r="AL73" s="1000"/>
      <c r="AM73" s="1000"/>
      <c r="AN73" s="1000"/>
      <c r="AO73" s="1000"/>
      <c r="AP73" s="1000">
        <v>30263</v>
      </c>
      <c r="AQ73" s="1000"/>
      <c r="AR73" s="1000"/>
      <c r="AS73" s="1000"/>
      <c r="AT73" s="1000"/>
      <c r="AU73" s="1000">
        <v>27</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553</v>
      </c>
      <c r="C74" s="1004"/>
      <c r="D74" s="1004"/>
      <c r="E74" s="1004"/>
      <c r="F74" s="1004"/>
      <c r="G74" s="1004"/>
      <c r="H74" s="1004"/>
      <c r="I74" s="1004"/>
      <c r="J74" s="1004"/>
      <c r="K74" s="1004"/>
      <c r="L74" s="1004"/>
      <c r="M74" s="1004"/>
      <c r="N74" s="1004"/>
      <c r="O74" s="1004"/>
      <c r="P74" s="1005"/>
      <c r="Q74" s="1006">
        <v>67</v>
      </c>
      <c r="R74" s="1000"/>
      <c r="S74" s="1000"/>
      <c r="T74" s="1000"/>
      <c r="U74" s="1000"/>
      <c r="V74" s="1000">
        <v>64</v>
      </c>
      <c r="W74" s="1000"/>
      <c r="X74" s="1000"/>
      <c r="Y74" s="1000"/>
      <c r="Z74" s="1000"/>
      <c r="AA74" s="1000">
        <v>3</v>
      </c>
      <c r="AB74" s="1000"/>
      <c r="AC74" s="1000"/>
      <c r="AD74" s="1000"/>
      <c r="AE74" s="1000"/>
      <c r="AF74" s="1000">
        <v>3</v>
      </c>
      <c r="AG74" s="1000"/>
      <c r="AH74" s="1000"/>
      <c r="AI74" s="1000"/>
      <c r="AJ74" s="1000"/>
      <c r="AK74" s="1000">
        <v>2</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554</v>
      </c>
      <c r="C75" s="1004"/>
      <c r="D75" s="1004"/>
      <c r="E75" s="1004"/>
      <c r="F75" s="1004"/>
      <c r="G75" s="1004"/>
      <c r="H75" s="1004"/>
      <c r="I75" s="1004"/>
      <c r="J75" s="1004"/>
      <c r="K75" s="1004"/>
      <c r="L75" s="1004"/>
      <c r="M75" s="1004"/>
      <c r="N75" s="1004"/>
      <c r="O75" s="1004"/>
      <c r="P75" s="1005"/>
      <c r="Q75" s="1007">
        <v>263837</v>
      </c>
      <c r="R75" s="1008"/>
      <c r="S75" s="1008"/>
      <c r="T75" s="1008"/>
      <c r="U75" s="1009"/>
      <c r="V75" s="1010">
        <v>263732</v>
      </c>
      <c r="W75" s="1008"/>
      <c r="X75" s="1008"/>
      <c r="Y75" s="1008"/>
      <c r="Z75" s="1009"/>
      <c r="AA75" s="1010">
        <v>104</v>
      </c>
      <c r="AB75" s="1008"/>
      <c r="AC75" s="1008"/>
      <c r="AD75" s="1008"/>
      <c r="AE75" s="1009"/>
      <c r="AF75" s="1010">
        <v>104</v>
      </c>
      <c r="AG75" s="1008"/>
      <c r="AH75" s="1008"/>
      <c r="AI75" s="1008"/>
      <c r="AJ75" s="1009"/>
      <c r="AK75" s="1010">
        <v>5790</v>
      </c>
      <c r="AL75" s="1008"/>
      <c r="AM75" s="1008"/>
      <c r="AN75" s="1008"/>
      <c r="AO75" s="1009"/>
      <c r="AP75" s="1010">
        <v>0</v>
      </c>
      <c r="AQ75" s="1008"/>
      <c r="AR75" s="1008"/>
      <c r="AS75" s="1008"/>
      <c r="AT75" s="1009"/>
      <c r="AU75" s="1010">
        <v>0</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559</v>
      </c>
      <c r="C76" s="1004"/>
      <c r="D76" s="1004"/>
      <c r="E76" s="1004"/>
      <c r="F76" s="1004"/>
      <c r="G76" s="1004"/>
      <c r="H76" s="1004"/>
      <c r="I76" s="1004"/>
      <c r="J76" s="1004"/>
      <c r="K76" s="1004"/>
      <c r="L76" s="1004"/>
      <c r="M76" s="1004"/>
      <c r="N76" s="1004"/>
      <c r="O76" s="1004"/>
      <c r="P76" s="1005"/>
      <c r="Q76" s="1007">
        <v>7534</v>
      </c>
      <c r="R76" s="1008"/>
      <c r="S76" s="1008"/>
      <c r="T76" s="1008"/>
      <c r="U76" s="1009"/>
      <c r="V76" s="1010">
        <v>7409</v>
      </c>
      <c r="W76" s="1008"/>
      <c r="X76" s="1008"/>
      <c r="Y76" s="1008"/>
      <c r="Z76" s="1009"/>
      <c r="AA76" s="1010">
        <v>125</v>
      </c>
      <c r="AB76" s="1008"/>
      <c r="AC76" s="1008"/>
      <c r="AD76" s="1008"/>
      <c r="AE76" s="1009"/>
      <c r="AF76" s="1010">
        <v>125</v>
      </c>
      <c r="AG76" s="1008"/>
      <c r="AH76" s="1008"/>
      <c r="AI76" s="1008"/>
      <c r="AJ76" s="1009"/>
      <c r="AK76" s="1010">
        <v>564</v>
      </c>
      <c r="AL76" s="1008"/>
      <c r="AM76" s="1008"/>
      <c r="AN76" s="1008"/>
      <c r="AO76" s="1009"/>
      <c r="AP76" s="1010">
        <v>0</v>
      </c>
      <c r="AQ76" s="1008"/>
      <c r="AR76" s="1008"/>
      <c r="AS76" s="1008"/>
      <c r="AT76" s="1009"/>
      <c r="AU76" s="1010">
        <v>0</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555</v>
      </c>
      <c r="C77" s="1004"/>
      <c r="D77" s="1004"/>
      <c r="E77" s="1004"/>
      <c r="F77" s="1004"/>
      <c r="G77" s="1004"/>
      <c r="H77" s="1004"/>
      <c r="I77" s="1004"/>
      <c r="J77" s="1004"/>
      <c r="K77" s="1004"/>
      <c r="L77" s="1004"/>
      <c r="M77" s="1004"/>
      <c r="N77" s="1004"/>
      <c r="O77" s="1004"/>
      <c r="P77" s="1005"/>
      <c r="Q77" s="1007">
        <v>1184</v>
      </c>
      <c r="R77" s="1008"/>
      <c r="S77" s="1008"/>
      <c r="T77" s="1008"/>
      <c r="U77" s="1009"/>
      <c r="V77" s="1010">
        <v>655</v>
      </c>
      <c r="W77" s="1008"/>
      <c r="X77" s="1008"/>
      <c r="Y77" s="1008"/>
      <c r="Z77" s="1009"/>
      <c r="AA77" s="1010">
        <v>529</v>
      </c>
      <c r="AB77" s="1008"/>
      <c r="AC77" s="1008"/>
      <c r="AD77" s="1008"/>
      <c r="AE77" s="1009"/>
      <c r="AF77" s="1010">
        <v>529</v>
      </c>
      <c r="AG77" s="1008"/>
      <c r="AH77" s="1008"/>
      <c r="AI77" s="1008"/>
      <c r="AJ77" s="1009"/>
      <c r="AK77" s="1010">
        <v>0</v>
      </c>
      <c r="AL77" s="1008"/>
      <c r="AM77" s="1008"/>
      <c r="AN77" s="1008"/>
      <c r="AO77" s="1009"/>
      <c r="AP77" s="1010">
        <v>0</v>
      </c>
      <c r="AQ77" s="1008"/>
      <c r="AR77" s="1008"/>
      <c r="AS77" s="1008"/>
      <c r="AT77" s="1009"/>
      <c r="AU77" s="1010">
        <v>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560</v>
      </c>
      <c r="C78" s="1004"/>
      <c r="D78" s="1004"/>
      <c r="E78" s="1004"/>
      <c r="F78" s="1004"/>
      <c r="G78" s="1004"/>
      <c r="H78" s="1004"/>
      <c r="I78" s="1004"/>
      <c r="J78" s="1004"/>
      <c r="K78" s="1004"/>
      <c r="L78" s="1004"/>
      <c r="M78" s="1004"/>
      <c r="N78" s="1004"/>
      <c r="O78" s="1004"/>
      <c r="P78" s="1005"/>
      <c r="Q78" s="1006">
        <v>231</v>
      </c>
      <c r="R78" s="1000"/>
      <c r="S78" s="1000"/>
      <c r="T78" s="1000"/>
      <c r="U78" s="1000"/>
      <c r="V78" s="1000">
        <v>206</v>
      </c>
      <c r="W78" s="1000"/>
      <c r="X78" s="1000"/>
      <c r="Y78" s="1000"/>
      <c r="Z78" s="1000"/>
      <c r="AA78" s="1000">
        <v>25</v>
      </c>
      <c r="AB78" s="1000"/>
      <c r="AC78" s="1000"/>
      <c r="AD78" s="1000"/>
      <c r="AE78" s="1000"/>
      <c r="AF78" s="1000">
        <v>25</v>
      </c>
      <c r="AG78" s="1000"/>
      <c r="AH78" s="1000"/>
      <c r="AI78" s="1000"/>
      <c r="AJ78" s="1000"/>
      <c r="AK78" s="1000">
        <v>231</v>
      </c>
      <c r="AL78" s="1000"/>
      <c r="AM78" s="1000"/>
      <c r="AN78" s="1000"/>
      <c r="AO78" s="1000"/>
      <c r="AP78" s="1000">
        <v>0</v>
      </c>
      <c r="AQ78" s="1000"/>
      <c r="AR78" s="1000"/>
      <c r="AS78" s="1000"/>
      <c r="AT78" s="1000"/>
      <c r="AU78" s="1000">
        <v>0</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t="s">
        <v>556</v>
      </c>
      <c r="C79" s="1004"/>
      <c r="D79" s="1004"/>
      <c r="E79" s="1004"/>
      <c r="F79" s="1004"/>
      <c r="G79" s="1004"/>
      <c r="H79" s="1004"/>
      <c r="I79" s="1004"/>
      <c r="J79" s="1004"/>
      <c r="K79" s="1004"/>
      <c r="L79" s="1004"/>
      <c r="M79" s="1004"/>
      <c r="N79" s="1004"/>
      <c r="O79" s="1004"/>
      <c r="P79" s="1005"/>
      <c r="Q79" s="1006">
        <v>6</v>
      </c>
      <c r="R79" s="1000"/>
      <c r="S79" s="1000"/>
      <c r="T79" s="1000"/>
      <c r="U79" s="1000"/>
      <c r="V79" s="1000">
        <v>3</v>
      </c>
      <c r="W79" s="1000"/>
      <c r="X79" s="1000"/>
      <c r="Y79" s="1000"/>
      <c r="Z79" s="1000"/>
      <c r="AA79" s="1000">
        <v>3</v>
      </c>
      <c r="AB79" s="1000"/>
      <c r="AC79" s="1000"/>
      <c r="AD79" s="1000"/>
      <c r="AE79" s="1000"/>
      <c r="AF79" s="1000">
        <v>3</v>
      </c>
      <c r="AG79" s="1000"/>
      <c r="AH79" s="1000"/>
      <c r="AI79" s="1000"/>
      <c r="AJ79" s="1000"/>
      <c r="AK79" s="1000">
        <v>0</v>
      </c>
      <c r="AL79" s="1000"/>
      <c r="AM79" s="1000"/>
      <c r="AN79" s="1000"/>
      <c r="AO79" s="1000"/>
      <c r="AP79" s="1000">
        <v>0</v>
      </c>
      <c r="AQ79" s="1000"/>
      <c r="AR79" s="1000"/>
      <c r="AS79" s="1000"/>
      <c r="AT79" s="1000"/>
      <c r="AU79" s="1000">
        <v>0</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t="s">
        <v>557</v>
      </c>
      <c r="C80" s="1004"/>
      <c r="D80" s="1004"/>
      <c r="E80" s="1004"/>
      <c r="F80" s="1004"/>
      <c r="G80" s="1004"/>
      <c r="H80" s="1004"/>
      <c r="I80" s="1004"/>
      <c r="J80" s="1004"/>
      <c r="K80" s="1004"/>
      <c r="L80" s="1004"/>
      <c r="M80" s="1004"/>
      <c r="N80" s="1004"/>
      <c r="O80" s="1004"/>
      <c r="P80" s="1005"/>
      <c r="Q80" s="1006">
        <v>107</v>
      </c>
      <c r="R80" s="1000"/>
      <c r="S80" s="1000"/>
      <c r="T80" s="1000"/>
      <c r="U80" s="1000"/>
      <c r="V80" s="1000">
        <v>73</v>
      </c>
      <c r="W80" s="1000"/>
      <c r="X80" s="1000"/>
      <c r="Y80" s="1000"/>
      <c r="Z80" s="1000"/>
      <c r="AA80" s="1000">
        <v>34</v>
      </c>
      <c r="AB80" s="1000"/>
      <c r="AC80" s="1000"/>
      <c r="AD80" s="1000"/>
      <c r="AE80" s="1000"/>
      <c r="AF80" s="1000">
        <v>34</v>
      </c>
      <c r="AG80" s="1000"/>
      <c r="AH80" s="1000"/>
      <c r="AI80" s="1000"/>
      <c r="AJ80" s="1000"/>
      <c r="AK80" s="1000">
        <v>10</v>
      </c>
      <c r="AL80" s="1000"/>
      <c r="AM80" s="1000"/>
      <c r="AN80" s="1000"/>
      <c r="AO80" s="1000"/>
      <c r="AP80" s="1000">
        <v>0</v>
      </c>
      <c r="AQ80" s="1000"/>
      <c r="AR80" s="1000"/>
      <c r="AS80" s="1000"/>
      <c r="AT80" s="1000"/>
      <c r="AU80" s="1000">
        <v>0</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t="s">
        <v>558</v>
      </c>
      <c r="C81" s="1004"/>
      <c r="D81" s="1004"/>
      <c r="E81" s="1004"/>
      <c r="F81" s="1004"/>
      <c r="G81" s="1004"/>
      <c r="H81" s="1004"/>
      <c r="I81" s="1004"/>
      <c r="J81" s="1004"/>
      <c r="K81" s="1004"/>
      <c r="L81" s="1004"/>
      <c r="M81" s="1004"/>
      <c r="N81" s="1004"/>
      <c r="O81" s="1004"/>
      <c r="P81" s="1005"/>
      <c r="Q81" s="1006">
        <v>98</v>
      </c>
      <c r="R81" s="1000"/>
      <c r="S81" s="1000"/>
      <c r="T81" s="1000"/>
      <c r="U81" s="1000"/>
      <c r="V81" s="1000">
        <v>95</v>
      </c>
      <c r="W81" s="1000"/>
      <c r="X81" s="1000"/>
      <c r="Y81" s="1000"/>
      <c r="Z81" s="1000"/>
      <c r="AA81" s="1000">
        <v>3</v>
      </c>
      <c r="AB81" s="1000"/>
      <c r="AC81" s="1000"/>
      <c r="AD81" s="1000"/>
      <c r="AE81" s="1000"/>
      <c r="AF81" s="1000">
        <v>3</v>
      </c>
      <c r="AG81" s="1000"/>
      <c r="AH81" s="1000"/>
      <c r="AI81" s="1000"/>
      <c r="AJ81" s="1000"/>
      <c r="AK81" s="1000">
        <v>0</v>
      </c>
      <c r="AL81" s="1000"/>
      <c r="AM81" s="1000"/>
      <c r="AN81" s="1000"/>
      <c r="AO81" s="1000"/>
      <c r="AP81" s="1000">
        <v>0</v>
      </c>
      <c r="AQ81" s="1000"/>
      <c r="AR81" s="1000"/>
      <c r="AS81" s="1000"/>
      <c r="AT81" s="1000"/>
      <c r="AU81" s="1000">
        <v>0</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371</v>
      </c>
      <c r="B88" s="973" t="s">
        <v>404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4536</v>
      </c>
      <c r="AG88" s="988"/>
      <c r="AH88" s="988"/>
      <c r="AI88" s="988"/>
      <c r="AJ88" s="988"/>
      <c r="AK88" s="992"/>
      <c r="AL88" s="992"/>
      <c r="AM88" s="992"/>
      <c r="AN88" s="992"/>
      <c r="AO88" s="992"/>
      <c r="AP88" s="988">
        <v>30876</v>
      </c>
      <c r="AQ88" s="988"/>
      <c r="AR88" s="988"/>
      <c r="AS88" s="988"/>
      <c r="AT88" s="988"/>
      <c r="AU88" s="988">
        <v>222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410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411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412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413</v>
      </c>
      <c r="AB109" s="923"/>
      <c r="AC109" s="923"/>
      <c r="AD109" s="923"/>
      <c r="AE109" s="924"/>
      <c r="AF109" s="925" t="s">
        <v>288</v>
      </c>
      <c r="AG109" s="923"/>
      <c r="AH109" s="923"/>
      <c r="AI109" s="923"/>
      <c r="AJ109" s="924"/>
      <c r="AK109" s="925" t="s">
        <v>287</v>
      </c>
      <c r="AL109" s="923"/>
      <c r="AM109" s="923"/>
      <c r="AN109" s="923"/>
      <c r="AO109" s="924"/>
      <c r="AP109" s="925" t="s">
        <v>414</v>
      </c>
      <c r="AQ109" s="923"/>
      <c r="AR109" s="923"/>
      <c r="AS109" s="923"/>
      <c r="AT109" s="954"/>
      <c r="AU109" s="922" t="s">
        <v>412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413</v>
      </c>
      <c r="BR109" s="923"/>
      <c r="BS109" s="923"/>
      <c r="BT109" s="923"/>
      <c r="BU109" s="924"/>
      <c r="BV109" s="925" t="s">
        <v>288</v>
      </c>
      <c r="BW109" s="923"/>
      <c r="BX109" s="923"/>
      <c r="BY109" s="923"/>
      <c r="BZ109" s="924"/>
      <c r="CA109" s="925" t="s">
        <v>287</v>
      </c>
      <c r="CB109" s="923"/>
      <c r="CC109" s="923"/>
      <c r="CD109" s="923"/>
      <c r="CE109" s="924"/>
      <c r="CF109" s="961" t="s">
        <v>414</v>
      </c>
      <c r="CG109" s="961"/>
      <c r="CH109" s="961"/>
      <c r="CI109" s="961"/>
      <c r="CJ109" s="961"/>
      <c r="CK109" s="925" t="s">
        <v>415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413</v>
      </c>
      <c r="DH109" s="923"/>
      <c r="DI109" s="923"/>
      <c r="DJ109" s="923"/>
      <c r="DK109" s="924"/>
      <c r="DL109" s="925" t="s">
        <v>288</v>
      </c>
      <c r="DM109" s="923"/>
      <c r="DN109" s="923"/>
      <c r="DO109" s="923"/>
      <c r="DP109" s="924"/>
      <c r="DQ109" s="925" t="s">
        <v>287</v>
      </c>
      <c r="DR109" s="923"/>
      <c r="DS109" s="923"/>
      <c r="DT109" s="923"/>
      <c r="DU109" s="924"/>
      <c r="DV109" s="925" t="s">
        <v>414</v>
      </c>
      <c r="DW109" s="923"/>
      <c r="DX109" s="923"/>
      <c r="DY109" s="923"/>
      <c r="DZ109" s="954"/>
    </row>
    <row r="110" spans="1:131" s="199" customFormat="1" ht="26.25" customHeight="1">
      <c r="A110" s="825" t="s">
        <v>416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816528</v>
      </c>
      <c r="AB110" s="916"/>
      <c r="AC110" s="916"/>
      <c r="AD110" s="916"/>
      <c r="AE110" s="917"/>
      <c r="AF110" s="918">
        <v>790830</v>
      </c>
      <c r="AG110" s="916"/>
      <c r="AH110" s="916"/>
      <c r="AI110" s="916"/>
      <c r="AJ110" s="917"/>
      <c r="AK110" s="918">
        <v>782048</v>
      </c>
      <c r="AL110" s="916"/>
      <c r="AM110" s="916"/>
      <c r="AN110" s="916"/>
      <c r="AO110" s="917"/>
      <c r="AP110" s="919">
        <v>17.600000000000001</v>
      </c>
      <c r="AQ110" s="920"/>
      <c r="AR110" s="920"/>
      <c r="AS110" s="920"/>
      <c r="AT110" s="921"/>
      <c r="AU110" s="955" t="s">
        <v>61</v>
      </c>
      <c r="AV110" s="956"/>
      <c r="AW110" s="956"/>
      <c r="AX110" s="956"/>
      <c r="AY110" s="956"/>
      <c r="AZ110" s="881" t="s">
        <v>417</v>
      </c>
      <c r="BA110" s="826"/>
      <c r="BB110" s="826"/>
      <c r="BC110" s="826"/>
      <c r="BD110" s="826"/>
      <c r="BE110" s="826"/>
      <c r="BF110" s="826"/>
      <c r="BG110" s="826"/>
      <c r="BH110" s="826"/>
      <c r="BI110" s="826"/>
      <c r="BJ110" s="826"/>
      <c r="BK110" s="826"/>
      <c r="BL110" s="826"/>
      <c r="BM110" s="826"/>
      <c r="BN110" s="826"/>
      <c r="BO110" s="826"/>
      <c r="BP110" s="827"/>
      <c r="BQ110" s="882">
        <v>7487496</v>
      </c>
      <c r="BR110" s="863"/>
      <c r="BS110" s="863"/>
      <c r="BT110" s="863"/>
      <c r="BU110" s="863"/>
      <c r="BV110" s="863">
        <v>7660280</v>
      </c>
      <c r="BW110" s="863"/>
      <c r="BX110" s="863"/>
      <c r="BY110" s="863"/>
      <c r="BZ110" s="863"/>
      <c r="CA110" s="863">
        <v>8467943</v>
      </c>
      <c r="CB110" s="863"/>
      <c r="CC110" s="863"/>
      <c r="CD110" s="863"/>
      <c r="CE110" s="863"/>
      <c r="CF110" s="887">
        <v>190.7</v>
      </c>
      <c r="CG110" s="888"/>
      <c r="CH110" s="888"/>
      <c r="CI110" s="888"/>
      <c r="CJ110" s="888"/>
      <c r="CK110" s="951" t="s">
        <v>418</v>
      </c>
      <c r="CL110" s="837"/>
      <c r="CM110" s="912" t="s">
        <v>419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420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421</v>
      </c>
      <c r="BA111" s="768"/>
      <c r="BB111" s="768"/>
      <c r="BC111" s="768"/>
      <c r="BD111" s="768"/>
      <c r="BE111" s="768"/>
      <c r="BF111" s="768"/>
      <c r="BG111" s="768"/>
      <c r="BH111" s="768"/>
      <c r="BI111" s="768"/>
      <c r="BJ111" s="768"/>
      <c r="BK111" s="768"/>
      <c r="BL111" s="768"/>
      <c r="BM111" s="768"/>
      <c r="BN111" s="768"/>
      <c r="BO111" s="768"/>
      <c r="BP111" s="769"/>
      <c r="BQ111" s="834">
        <v>1085827</v>
      </c>
      <c r="BR111" s="835"/>
      <c r="BS111" s="835"/>
      <c r="BT111" s="835"/>
      <c r="BU111" s="835"/>
      <c r="BV111" s="835">
        <v>865550</v>
      </c>
      <c r="BW111" s="835"/>
      <c r="BX111" s="835"/>
      <c r="BY111" s="835"/>
      <c r="BZ111" s="835"/>
      <c r="CA111" s="835">
        <v>2812893</v>
      </c>
      <c r="CB111" s="835"/>
      <c r="CC111" s="835"/>
      <c r="CD111" s="835"/>
      <c r="CE111" s="835"/>
      <c r="CF111" s="896">
        <v>63.4</v>
      </c>
      <c r="CG111" s="897"/>
      <c r="CH111" s="897"/>
      <c r="CI111" s="897"/>
      <c r="CJ111" s="897"/>
      <c r="CK111" s="952"/>
      <c r="CL111" s="839"/>
      <c r="CM111" s="842" t="s">
        <v>422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423</v>
      </c>
      <c r="B112" s="938"/>
      <c r="C112" s="768" t="s">
        <v>424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425</v>
      </c>
      <c r="BA112" s="768"/>
      <c r="BB112" s="768"/>
      <c r="BC112" s="768"/>
      <c r="BD112" s="768"/>
      <c r="BE112" s="768"/>
      <c r="BF112" s="768"/>
      <c r="BG112" s="768"/>
      <c r="BH112" s="768"/>
      <c r="BI112" s="768"/>
      <c r="BJ112" s="768"/>
      <c r="BK112" s="768"/>
      <c r="BL112" s="768"/>
      <c r="BM112" s="768"/>
      <c r="BN112" s="768"/>
      <c r="BO112" s="768"/>
      <c r="BP112" s="769"/>
      <c r="BQ112" s="834">
        <v>8273372</v>
      </c>
      <c r="BR112" s="835"/>
      <c r="BS112" s="835"/>
      <c r="BT112" s="835"/>
      <c r="BU112" s="835"/>
      <c r="BV112" s="835">
        <v>7457362</v>
      </c>
      <c r="BW112" s="835"/>
      <c r="BX112" s="835"/>
      <c r="BY112" s="835"/>
      <c r="BZ112" s="835"/>
      <c r="CA112" s="835">
        <v>6376847</v>
      </c>
      <c r="CB112" s="835"/>
      <c r="CC112" s="835"/>
      <c r="CD112" s="835"/>
      <c r="CE112" s="835"/>
      <c r="CF112" s="896">
        <v>143.6</v>
      </c>
      <c r="CG112" s="897"/>
      <c r="CH112" s="897"/>
      <c r="CI112" s="897"/>
      <c r="CJ112" s="897"/>
      <c r="CK112" s="952"/>
      <c r="CL112" s="839"/>
      <c r="CM112" s="842" t="s">
        <v>426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975830</v>
      </c>
      <c r="AB113" s="944"/>
      <c r="AC113" s="944"/>
      <c r="AD113" s="944"/>
      <c r="AE113" s="945"/>
      <c r="AF113" s="946">
        <v>992650</v>
      </c>
      <c r="AG113" s="944"/>
      <c r="AH113" s="944"/>
      <c r="AI113" s="944"/>
      <c r="AJ113" s="945"/>
      <c r="AK113" s="946">
        <v>941515</v>
      </c>
      <c r="AL113" s="944"/>
      <c r="AM113" s="944"/>
      <c r="AN113" s="944"/>
      <c r="AO113" s="945"/>
      <c r="AP113" s="947">
        <v>21.2</v>
      </c>
      <c r="AQ113" s="948"/>
      <c r="AR113" s="948"/>
      <c r="AS113" s="948"/>
      <c r="AT113" s="949"/>
      <c r="AU113" s="957"/>
      <c r="AV113" s="958"/>
      <c r="AW113" s="958"/>
      <c r="AX113" s="958"/>
      <c r="AY113" s="958"/>
      <c r="AZ113" s="833" t="s">
        <v>428</v>
      </c>
      <c r="BA113" s="768"/>
      <c r="BB113" s="768"/>
      <c r="BC113" s="768"/>
      <c r="BD113" s="768"/>
      <c r="BE113" s="768"/>
      <c r="BF113" s="768"/>
      <c r="BG113" s="768"/>
      <c r="BH113" s="768"/>
      <c r="BI113" s="768"/>
      <c r="BJ113" s="768"/>
      <c r="BK113" s="768"/>
      <c r="BL113" s="768"/>
      <c r="BM113" s="768"/>
      <c r="BN113" s="768"/>
      <c r="BO113" s="768"/>
      <c r="BP113" s="769"/>
      <c r="BQ113" s="834">
        <v>377207</v>
      </c>
      <c r="BR113" s="835"/>
      <c r="BS113" s="835"/>
      <c r="BT113" s="835"/>
      <c r="BU113" s="835"/>
      <c r="BV113" s="835">
        <v>248444</v>
      </c>
      <c r="BW113" s="835"/>
      <c r="BX113" s="835"/>
      <c r="BY113" s="835"/>
      <c r="BZ113" s="835"/>
      <c r="CA113" s="835">
        <v>222165</v>
      </c>
      <c r="CB113" s="835"/>
      <c r="CC113" s="835"/>
      <c r="CD113" s="835"/>
      <c r="CE113" s="835"/>
      <c r="CF113" s="896">
        <v>5</v>
      </c>
      <c r="CG113" s="897"/>
      <c r="CH113" s="897"/>
      <c r="CI113" s="897"/>
      <c r="CJ113" s="897"/>
      <c r="CK113" s="952"/>
      <c r="CL113" s="839"/>
      <c r="CM113" s="842" t="s">
        <v>429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430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77218</v>
      </c>
      <c r="AB114" s="798"/>
      <c r="AC114" s="798"/>
      <c r="AD114" s="798"/>
      <c r="AE114" s="799"/>
      <c r="AF114" s="800">
        <v>57245</v>
      </c>
      <c r="AG114" s="798"/>
      <c r="AH114" s="798"/>
      <c r="AI114" s="798"/>
      <c r="AJ114" s="799"/>
      <c r="AK114" s="800">
        <v>53434</v>
      </c>
      <c r="AL114" s="798"/>
      <c r="AM114" s="798"/>
      <c r="AN114" s="798"/>
      <c r="AO114" s="799"/>
      <c r="AP114" s="845">
        <v>1.2</v>
      </c>
      <c r="AQ114" s="846"/>
      <c r="AR114" s="846"/>
      <c r="AS114" s="846"/>
      <c r="AT114" s="847"/>
      <c r="AU114" s="957"/>
      <c r="AV114" s="958"/>
      <c r="AW114" s="958"/>
      <c r="AX114" s="958"/>
      <c r="AY114" s="958"/>
      <c r="AZ114" s="833" t="s">
        <v>431</v>
      </c>
      <c r="BA114" s="768"/>
      <c r="BB114" s="768"/>
      <c r="BC114" s="768"/>
      <c r="BD114" s="768"/>
      <c r="BE114" s="768"/>
      <c r="BF114" s="768"/>
      <c r="BG114" s="768"/>
      <c r="BH114" s="768"/>
      <c r="BI114" s="768"/>
      <c r="BJ114" s="768"/>
      <c r="BK114" s="768"/>
      <c r="BL114" s="768"/>
      <c r="BM114" s="768"/>
      <c r="BN114" s="768"/>
      <c r="BO114" s="768"/>
      <c r="BP114" s="769"/>
      <c r="BQ114" s="834">
        <v>1368798</v>
      </c>
      <c r="BR114" s="835"/>
      <c r="BS114" s="835"/>
      <c r="BT114" s="835"/>
      <c r="BU114" s="835"/>
      <c r="BV114" s="835">
        <v>1100047</v>
      </c>
      <c r="BW114" s="835"/>
      <c r="BX114" s="835"/>
      <c r="BY114" s="835"/>
      <c r="BZ114" s="835"/>
      <c r="CA114" s="835">
        <v>1119863</v>
      </c>
      <c r="CB114" s="835"/>
      <c r="CC114" s="835"/>
      <c r="CD114" s="835"/>
      <c r="CE114" s="835"/>
      <c r="CF114" s="896">
        <v>25.2</v>
      </c>
      <c r="CG114" s="897"/>
      <c r="CH114" s="897"/>
      <c r="CI114" s="897"/>
      <c r="CJ114" s="897"/>
      <c r="CK114" s="952"/>
      <c r="CL114" s="839"/>
      <c r="CM114" s="842" t="s">
        <v>432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433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32739</v>
      </c>
      <c r="AB115" s="944"/>
      <c r="AC115" s="944"/>
      <c r="AD115" s="944"/>
      <c r="AE115" s="945"/>
      <c r="AF115" s="946">
        <v>30392</v>
      </c>
      <c r="AG115" s="944"/>
      <c r="AH115" s="944"/>
      <c r="AI115" s="944"/>
      <c r="AJ115" s="945"/>
      <c r="AK115" s="946">
        <v>30229</v>
      </c>
      <c r="AL115" s="944"/>
      <c r="AM115" s="944"/>
      <c r="AN115" s="944"/>
      <c r="AO115" s="945"/>
      <c r="AP115" s="947">
        <v>0.7</v>
      </c>
      <c r="AQ115" s="948"/>
      <c r="AR115" s="948"/>
      <c r="AS115" s="948"/>
      <c r="AT115" s="949"/>
      <c r="AU115" s="957"/>
      <c r="AV115" s="958"/>
      <c r="AW115" s="958"/>
      <c r="AX115" s="958"/>
      <c r="AY115" s="958"/>
      <c r="AZ115" s="833" t="s">
        <v>434</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436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439</v>
      </c>
      <c r="Z117" s="924"/>
      <c r="AA117" s="929">
        <v>1902315</v>
      </c>
      <c r="AB117" s="930"/>
      <c r="AC117" s="930"/>
      <c r="AD117" s="930"/>
      <c r="AE117" s="931"/>
      <c r="AF117" s="932">
        <v>1871117</v>
      </c>
      <c r="AG117" s="930"/>
      <c r="AH117" s="930"/>
      <c r="AI117" s="930"/>
      <c r="AJ117" s="931"/>
      <c r="AK117" s="932">
        <v>1807226</v>
      </c>
      <c r="AL117" s="930"/>
      <c r="AM117" s="930"/>
      <c r="AN117" s="930"/>
      <c r="AO117" s="931"/>
      <c r="AP117" s="933"/>
      <c r="AQ117" s="934"/>
      <c r="AR117" s="934"/>
      <c r="AS117" s="934"/>
      <c r="AT117" s="935"/>
      <c r="AU117" s="957"/>
      <c r="AV117" s="958"/>
      <c r="AW117" s="958"/>
      <c r="AX117" s="958"/>
      <c r="AY117" s="958"/>
      <c r="AZ117" s="884" t="s">
        <v>440</v>
      </c>
      <c r="BA117" s="885"/>
      <c r="BB117" s="885"/>
      <c r="BC117" s="885"/>
      <c r="BD117" s="885"/>
      <c r="BE117" s="885"/>
      <c r="BF117" s="885"/>
      <c r="BG117" s="885"/>
      <c r="BH117" s="885"/>
      <c r="BI117" s="885"/>
      <c r="BJ117" s="885"/>
      <c r="BK117" s="885"/>
      <c r="BL117" s="885"/>
      <c r="BM117" s="885"/>
      <c r="BN117" s="885"/>
      <c r="BO117" s="885"/>
      <c r="BP117" s="886"/>
      <c r="BQ117" s="834" t="s">
        <v>441</v>
      </c>
      <c r="BR117" s="835"/>
      <c r="BS117" s="835"/>
      <c r="BT117" s="835"/>
      <c r="BU117" s="835"/>
      <c r="BV117" s="835" t="s">
        <v>441</v>
      </c>
      <c r="BW117" s="835"/>
      <c r="BX117" s="835"/>
      <c r="BY117" s="835"/>
      <c r="BZ117" s="835"/>
      <c r="CA117" s="835" t="s">
        <v>441</v>
      </c>
      <c r="CB117" s="835"/>
      <c r="CC117" s="835"/>
      <c r="CD117" s="835"/>
      <c r="CE117" s="835"/>
      <c r="CF117" s="896" t="s">
        <v>441</v>
      </c>
      <c r="CG117" s="897"/>
      <c r="CH117" s="897"/>
      <c r="CI117" s="897"/>
      <c r="CJ117" s="897"/>
      <c r="CK117" s="952"/>
      <c r="CL117" s="839"/>
      <c r="CM117" s="842" t="s">
        <v>442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441</v>
      </c>
      <c r="DH117" s="798"/>
      <c r="DI117" s="798"/>
      <c r="DJ117" s="798"/>
      <c r="DK117" s="799"/>
      <c r="DL117" s="800" t="s">
        <v>441</v>
      </c>
      <c r="DM117" s="798"/>
      <c r="DN117" s="798"/>
      <c r="DO117" s="798"/>
      <c r="DP117" s="799"/>
      <c r="DQ117" s="800" t="s">
        <v>441</v>
      </c>
      <c r="DR117" s="798"/>
      <c r="DS117" s="798"/>
      <c r="DT117" s="798"/>
      <c r="DU117" s="799"/>
      <c r="DV117" s="845" t="s">
        <v>441</v>
      </c>
      <c r="DW117" s="846"/>
      <c r="DX117" s="846"/>
      <c r="DY117" s="846"/>
      <c r="DZ117" s="847"/>
    </row>
    <row r="118" spans="1:130" s="199" customFormat="1" ht="26.25" customHeight="1">
      <c r="A118" s="922" t="s">
        <v>415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413</v>
      </c>
      <c r="AB118" s="923"/>
      <c r="AC118" s="923"/>
      <c r="AD118" s="923"/>
      <c r="AE118" s="924"/>
      <c r="AF118" s="925" t="s">
        <v>288</v>
      </c>
      <c r="AG118" s="923"/>
      <c r="AH118" s="923"/>
      <c r="AI118" s="923"/>
      <c r="AJ118" s="924"/>
      <c r="AK118" s="925" t="s">
        <v>287</v>
      </c>
      <c r="AL118" s="923"/>
      <c r="AM118" s="923"/>
      <c r="AN118" s="923"/>
      <c r="AO118" s="924"/>
      <c r="AP118" s="926" t="s">
        <v>414</v>
      </c>
      <c r="AQ118" s="927"/>
      <c r="AR118" s="927"/>
      <c r="AS118" s="927"/>
      <c r="AT118" s="928"/>
      <c r="AU118" s="957"/>
      <c r="AV118" s="958"/>
      <c r="AW118" s="958"/>
      <c r="AX118" s="958"/>
      <c r="AY118" s="958"/>
      <c r="AZ118" s="900" t="s">
        <v>443</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418</v>
      </c>
      <c r="B119" s="837"/>
      <c r="C119" s="912" t="s">
        <v>419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445</v>
      </c>
      <c r="BP119" s="899"/>
      <c r="BQ119" s="903">
        <v>18592700</v>
      </c>
      <c r="BR119" s="866"/>
      <c r="BS119" s="866"/>
      <c r="BT119" s="866"/>
      <c r="BU119" s="866"/>
      <c r="BV119" s="866">
        <v>17331683</v>
      </c>
      <c r="BW119" s="866"/>
      <c r="BX119" s="866"/>
      <c r="BY119" s="866"/>
      <c r="BZ119" s="866"/>
      <c r="CA119" s="866">
        <v>18999711</v>
      </c>
      <c r="CB119" s="866"/>
      <c r="CC119" s="866"/>
      <c r="CD119" s="866"/>
      <c r="CE119" s="866"/>
      <c r="CF119" s="764"/>
      <c r="CG119" s="765"/>
      <c r="CH119" s="765"/>
      <c r="CI119" s="765"/>
      <c r="CJ119" s="855"/>
      <c r="CK119" s="953"/>
      <c r="CL119" s="841"/>
      <c r="CM119" s="859" t="s">
        <v>446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1085827</v>
      </c>
      <c r="DH119" s="781"/>
      <c r="DI119" s="781"/>
      <c r="DJ119" s="781"/>
      <c r="DK119" s="782"/>
      <c r="DL119" s="783">
        <v>865550</v>
      </c>
      <c r="DM119" s="781"/>
      <c r="DN119" s="781"/>
      <c r="DO119" s="781"/>
      <c r="DP119" s="782"/>
      <c r="DQ119" s="783">
        <v>2812893</v>
      </c>
      <c r="DR119" s="781"/>
      <c r="DS119" s="781"/>
      <c r="DT119" s="781"/>
      <c r="DU119" s="782"/>
      <c r="DV119" s="869">
        <v>63.4</v>
      </c>
      <c r="DW119" s="870"/>
      <c r="DX119" s="870"/>
      <c r="DY119" s="870"/>
      <c r="DZ119" s="871"/>
    </row>
    <row r="120" spans="1:130" s="199" customFormat="1" ht="26.25" customHeight="1">
      <c r="A120" s="838"/>
      <c r="B120" s="839"/>
      <c r="C120" s="842" t="s">
        <v>422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447</v>
      </c>
      <c r="AV120" s="905"/>
      <c r="AW120" s="905"/>
      <c r="AX120" s="905"/>
      <c r="AY120" s="906"/>
      <c r="AZ120" s="881" t="s">
        <v>448</v>
      </c>
      <c r="BA120" s="826"/>
      <c r="BB120" s="826"/>
      <c r="BC120" s="826"/>
      <c r="BD120" s="826"/>
      <c r="BE120" s="826"/>
      <c r="BF120" s="826"/>
      <c r="BG120" s="826"/>
      <c r="BH120" s="826"/>
      <c r="BI120" s="826"/>
      <c r="BJ120" s="826"/>
      <c r="BK120" s="826"/>
      <c r="BL120" s="826"/>
      <c r="BM120" s="826"/>
      <c r="BN120" s="826"/>
      <c r="BO120" s="826"/>
      <c r="BP120" s="827"/>
      <c r="BQ120" s="882">
        <v>3344453</v>
      </c>
      <c r="BR120" s="863"/>
      <c r="BS120" s="863"/>
      <c r="BT120" s="863"/>
      <c r="BU120" s="863"/>
      <c r="BV120" s="863">
        <v>3309469</v>
      </c>
      <c r="BW120" s="863"/>
      <c r="BX120" s="863"/>
      <c r="BY120" s="863"/>
      <c r="BZ120" s="863"/>
      <c r="CA120" s="863">
        <v>3402333</v>
      </c>
      <c r="CB120" s="863"/>
      <c r="CC120" s="863"/>
      <c r="CD120" s="863"/>
      <c r="CE120" s="863"/>
      <c r="CF120" s="887">
        <v>76.599999999999994</v>
      </c>
      <c r="CG120" s="888"/>
      <c r="CH120" s="888"/>
      <c r="CI120" s="888"/>
      <c r="CJ120" s="888"/>
      <c r="CK120" s="889" t="s">
        <v>449</v>
      </c>
      <c r="CL120" s="873"/>
      <c r="CM120" s="873"/>
      <c r="CN120" s="873"/>
      <c r="CO120" s="874"/>
      <c r="CP120" s="893" t="s">
        <v>394</v>
      </c>
      <c r="CQ120" s="894"/>
      <c r="CR120" s="894"/>
      <c r="CS120" s="894"/>
      <c r="CT120" s="894"/>
      <c r="CU120" s="894"/>
      <c r="CV120" s="894"/>
      <c r="CW120" s="894"/>
      <c r="CX120" s="894"/>
      <c r="CY120" s="894"/>
      <c r="CZ120" s="894"/>
      <c r="DA120" s="894"/>
      <c r="DB120" s="894"/>
      <c r="DC120" s="894"/>
      <c r="DD120" s="894"/>
      <c r="DE120" s="894"/>
      <c r="DF120" s="895"/>
      <c r="DG120" s="882">
        <v>5301319</v>
      </c>
      <c r="DH120" s="863"/>
      <c r="DI120" s="863"/>
      <c r="DJ120" s="863"/>
      <c r="DK120" s="863"/>
      <c r="DL120" s="863">
        <v>4852522</v>
      </c>
      <c r="DM120" s="863"/>
      <c r="DN120" s="863"/>
      <c r="DO120" s="863"/>
      <c r="DP120" s="863"/>
      <c r="DQ120" s="863">
        <v>4521515</v>
      </c>
      <c r="DR120" s="863"/>
      <c r="DS120" s="863"/>
      <c r="DT120" s="863"/>
      <c r="DU120" s="863"/>
      <c r="DV120" s="864">
        <v>101.8</v>
      </c>
      <c r="DW120" s="864"/>
      <c r="DX120" s="864"/>
      <c r="DY120" s="864"/>
      <c r="DZ120" s="865"/>
    </row>
    <row r="121" spans="1:130" s="199" customFormat="1" ht="26.25" customHeight="1">
      <c r="A121" s="838"/>
      <c r="B121" s="839"/>
      <c r="C121" s="884" t="s">
        <v>450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451</v>
      </c>
      <c r="BA121" s="768"/>
      <c r="BB121" s="768"/>
      <c r="BC121" s="768"/>
      <c r="BD121" s="768"/>
      <c r="BE121" s="768"/>
      <c r="BF121" s="768"/>
      <c r="BG121" s="768"/>
      <c r="BH121" s="768"/>
      <c r="BI121" s="768"/>
      <c r="BJ121" s="768"/>
      <c r="BK121" s="768"/>
      <c r="BL121" s="768"/>
      <c r="BM121" s="768"/>
      <c r="BN121" s="768"/>
      <c r="BO121" s="768"/>
      <c r="BP121" s="769"/>
      <c r="BQ121" s="834">
        <v>787386</v>
      </c>
      <c r="BR121" s="835"/>
      <c r="BS121" s="835"/>
      <c r="BT121" s="835"/>
      <c r="BU121" s="835"/>
      <c r="BV121" s="835">
        <v>674917</v>
      </c>
      <c r="BW121" s="835"/>
      <c r="BX121" s="835"/>
      <c r="BY121" s="835"/>
      <c r="BZ121" s="835"/>
      <c r="CA121" s="835">
        <v>608108</v>
      </c>
      <c r="CB121" s="835"/>
      <c r="CC121" s="835"/>
      <c r="CD121" s="835"/>
      <c r="CE121" s="835"/>
      <c r="CF121" s="896">
        <v>13.7</v>
      </c>
      <c r="CG121" s="897"/>
      <c r="CH121" s="897"/>
      <c r="CI121" s="897"/>
      <c r="CJ121" s="897"/>
      <c r="CK121" s="890"/>
      <c r="CL121" s="876"/>
      <c r="CM121" s="876"/>
      <c r="CN121" s="876"/>
      <c r="CO121" s="877"/>
      <c r="CP121" s="856" t="s">
        <v>395</v>
      </c>
      <c r="CQ121" s="857"/>
      <c r="CR121" s="857"/>
      <c r="CS121" s="857"/>
      <c r="CT121" s="857"/>
      <c r="CU121" s="857"/>
      <c r="CV121" s="857"/>
      <c r="CW121" s="857"/>
      <c r="CX121" s="857"/>
      <c r="CY121" s="857"/>
      <c r="CZ121" s="857"/>
      <c r="DA121" s="857"/>
      <c r="DB121" s="857"/>
      <c r="DC121" s="857"/>
      <c r="DD121" s="857"/>
      <c r="DE121" s="857"/>
      <c r="DF121" s="858"/>
      <c r="DG121" s="834">
        <v>2222045</v>
      </c>
      <c r="DH121" s="835"/>
      <c r="DI121" s="835"/>
      <c r="DJ121" s="835"/>
      <c r="DK121" s="835"/>
      <c r="DL121" s="835">
        <v>1907627</v>
      </c>
      <c r="DM121" s="835"/>
      <c r="DN121" s="835"/>
      <c r="DO121" s="835"/>
      <c r="DP121" s="835"/>
      <c r="DQ121" s="835">
        <v>1145998</v>
      </c>
      <c r="DR121" s="835"/>
      <c r="DS121" s="835"/>
      <c r="DT121" s="835"/>
      <c r="DU121" s="835"/>
      <c r="DV121" s="812">
        <v>25.8</v>
      </c>
      <c r="DW121" s="812"/>
      <c r="DX121" s="812"/>
      <c r="DY121" s="812"/>
      <c r="DZ121" s="813"/>
    </row>
    <row r="122" spans="1:130" s="199" customFormat="1" ht="26.25" customHeight="1">
      <c r="A122" s="838"/>
      <c r="B122" s="839"/>
      <c r="C122" s="842" t="s">
        <v>432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452</v>
      </c>
      <c r="BA122" s="901"/>
      <c r="BB122" s="901"/>
      <c r="BC122" s="901"/>
      <c r="BD122" s="901"/>
      <c r="BE122" s="901"/>
      <c r="BF122" s="901"/>
      <c r="BG122" s="901"/>
      <c r="BH122" s="901"/>
      <c r="BI122" s="901"/>
      <c r="BJ122" s="901"/>
      <c r="BK122" s="901"/>
      <c r="BL122" s="901"/>
      <c r="BM122" s="901"/>
      <c r="BN122" s="901"/>
      <c r="BO122" s="901"/>
      <c r="BP122" s="902"/>
      <c r="BQ122" s="903">
        <v>11957857</v>
      </c>
      <c r="BR122" s="866"/>
      <c r="BS122" s="866"/>
      <c r="BT122" s="866"/>
      <c r="BU122" s="866"/>
      <c r="BV122" s="866">
        <v>11804184</v>
      </c>
      <c r="BW122" s="866"/>
      <c r="BX122" s="866"/>
      <c r="BY122" s="866"/>
      <c r="BZ122" s="866"/>
      <c r="CA122" s="866">
        <v>11974656</v>
      </c>
      <c r="CB122" s="866"/>
      <c r="CC122" s="866"/>
      <c r="CD122" s="866"/>
      <c r="CE122" s="866"/>
      <c r="CF122" s="867">
        <v>269.7</v>
      </c>
      <c r="CG122" s="868"/>
      <c r="CH122" s="868"/>
      <c r="CI122" s="868"/>
      <c r="CJ122" s="868"/>
      <c r="CK122" s="890"/>
      <c r="CL122" s="876"/>
      <c r="CM122" s="876"/>
      <c r="CN122" s="876"/>
      <c r="CO122" s="877"/>
      <c r="CP122" s="856" t="s">
        <v>393</v>
      </c>
      <c r="CQ122" s="857"/>
      <c r="CR122" s="857"/>
      <c r="CS122" s="857"/>
      <c r="CT122" s="857"/>
      <c r="CU122" s="857"/>
      <c r="CV122" s="857"/>
      <c r="CW122" s="857"/>
      <c r="CX122" s="857"/>
      <c r="CY122" s="857"/>
      <c r="CZ122" s="857"/>
      <c r="DA122" s="857"/>
      <c r="DB122" s="857"/>
      <c r="DC122" s="857"/>
      <c r="DD122" s="857"/>
      <c r="DE122" s="857"/>
      <c r="DF122" s="858"/>
      <c r="DG122" s="834">
        <v>514204</v>
      </c>
      <c r="DH122" s="835"/>
      <c r="DI122" s="835"/>
      <c r="DJ122" s="835"/>
      <c r="DK122" s="835"/>
      <c r="DL122" s="835">
        <v>455652</v>
      </c>
      <c r="DM122" s="835"/>
      <c r="DN122" s="835"/>
      <c r="DO122" s="835"/>
      <c r="DP122" s="835"/>
      <c r="DQ122" s="835">
        <v>416888</v>
      </c>
      <c r="DR122" s="835"/>
      <c r="DS122" s="835"/>
      <c r="DT122" s="835"/>
      <c r="DU122" s="835"/>
      <c r="DV122" s="812">
        <v>9.4</v>
      </c>
      <c r="DW122" s="812"/>
      <c r="DX122" s="812"/>
      <c r="DY122" s="812"/>
      <c r="DZ122" s="813"/>
    </row>
    <row r="123" spans="1:130" s="199" customFormat="1" ht="26.25" customHeight="1">
      <c r="A123" s="838"/>
      <c r="B123" s="839"/>
      <c r="C123" s="842" t="s">
        <v>438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453</v>
      </c>
      <c r="BP123" s="899"/>
      <c r="BQ123" s="853">
        <v>16089696</v>
      </c>
      <c r="BR123" s="854"/>
      <c r="BS123" s="854"/>
      <c r="BT123" s="854"/>
      <c r="BU123" s="854"/>
      <c r="BV123" s="854">
        <v>15788570</v>
      </c>
      <c r="BW123" s="854"/>
      <c r="BX123" s="854"/>
      <c r="BY123" s="854"/>
      <c r="BZ123" s="854"/>
      <c r="CA123" s="854">
        <v>15985097</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212167</v>
      </c>
      <c r="DH123" s="798"/>
      <c r="DI123" s="798"/>
      <c r="DJ123" s="798"/>
      <c r="DK123" s="799"/>
      <c r="DL123" s="800">
        <v>219146</v>
      </c>
      <c r="DM123" s="798"/>
      <c r="DN123" s="798"/>
      <c r="DO123" s="798"/>
      <c r="DP123" s="799"/>
      <c r="DQ123" s="800">
        <v>270730</v>
      </c>
      <c r="DR123" s="798"/>
      <c r="DS123" s="798"/>
      <c r="DT123" s="798"/>
      <c r="DU123" s="799"/>
      <c r="DV123" s="845">
        <v>6.1</v>
      </c>
      <c r="DW123" s="846"/>
      <c r="DX123" s="846"/>
      <c r="DY123" s="846"/>
      <c r="DZ123" s="847"/>
    </row>
    <row r="124" spans="1:130" s="199" customFormat="1" ht="26.25" customHeight="1" thickBot="1">
      <c r="A124" s="838"/>
      <c r="B124" s="839"/>
      <c r="C124" s="842" t="s">
        <v>442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56.2</v>
      </c>
      <c r="BR124" s="852"/>
      <c r="BS124" s="852"/>
      <c r="BT124" s="852"/>
      <c r="BU124" s="852"/>
      <c r="BV124" s="852">
        <v>33.700000000000003</v>
      </c>
      <c r="BW124" s="852"/>
      <c r="BX124" s="852"/>
      <c r="BY124" s="852"/>
      <c r="BZ124" s="852"/>
      <c r="CA124" s="852">
        <v>67.8</v>
      </c>
      <c r="CB124" s="852"/>
      <c r="CC124" s="852"/>
      <c r="CD124" s="852"/>
      <c r="CE124" s="852"/>
      <c r="CF124" s="742"/>
      <c r="CG124" s="743"/>
      <c r="CH124" s="743"/>
      <c r="CI124" s="743"/>
      <c r="CJ124" s="883"/>
      <c r="CK124" s="891"/>
      <c r="CL124" s="891"/>
      <c r="CM124" s="891"/>
      <c r="CN124" s="891"/>
      <c r="CO124" s="892"/>
      <c r="CP124" s="856" t="s">
        <v>455</v>
      </c>
      <c r="CQ124" s="857"/>
      <c r="CR124" s="857"/>
      <c r="CS124" s="857"/>
      <c r="CT124" s="857"/>
      <c r="CU124" s="857"/>
      <c r="CV124" s="857"/>
      <c r="CW124" s="857"/>
      <c r="CX124" s="857"/>
      <c r="CY124" s="857"/>
      <c r="CZ124" s="857"/>
      <c r="DA124" s="857"/>
      <c r="DB124" s="857"/>
      <c r="DC124" s="857"/>
      <c r="DD124" s="857"/>
      <c r="DE124" s="857"/>
      <c r="DF124" s="858"/>
      <c r="DG124" s="780">
        <v>23637</v>
      </c>
      <c r="DH124" s="781"/>
      <c r="DI124" s="781"/>
      <c r="DJ124" s="781"/>
      <c r="DK124" s="782"/>
      <c r="DL124" s="783">
        <v>22415</v>
      </c>
      <c r="DM124" s="781"/>
      <c r="DN124" s="781"/>
      <c r="DO124" s="781"/>
      <c r="DP124" s="782"/>
      <c r="DQ124" s="783">
        <v>21716</v>
      </c>
      <c r="DR124" s="781"/>
      <c r="DS124" s="781"/>
      <c r="DT124" s="781"/>
      <c r="DU124" s="782"/>
      <c r="DV124" s="869">
        <v>0.5</v>
      </c>
      <c r="DW124" s="870"/>
      <c r="DX124" s="870"/>
      <c r="DY124" s="870"/>
      <c r="DZ124" s="871"/>
    </row>
    <row r="125" spans="1:130" s="199" customFormat="1" ht="26.25" customHeight="1">
      <c r="A125" s="838"/>
      <c r="B125" s="839"/>
      <c r="C125" s="842" t="s">
        <v>444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456</v>
      </c>
      <c r="CL125" s="873"/>
      <c r="CM125" s="873"/>
      <c r="CN125" s="873"/>
      <c r="CO125" s="874"/>
      <c r="CP125" s="881" t="s">
        <v>457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446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32739</v>
      </c>
      <c r="AB127" s="798"/>
      <c r="AC127" s="798"/>
      <c r="AD127" s="798"/>
      <c r="AE127" s="799"/>
      <c r="AF127" s="800">
        <v>30392</v>
      </c>
      <c r="AG127" s="798"/>
      <c r="AH127" s="798"/>
      <c r="AI127" s="798"/>
      <c r="AJ127" s="799"/>
      <c r="AK127" s="800">
        <v>30229</v>
      </c>
      <c r="AL127" s="798"/>
      <c r="AM127" s="798"/>
      <c r="AN127" s="798"/>
      <c r="AO127" s="799"/>
      <c r="AP127" s="845">
        <v>0.7</v>
      </c>
      <c r="AQ127" s="846"/>
      <c r="AR127" s="846"/>
      <c r="AS127" s="846"/>
      <c r="AT127" s="847"/>
      <c r="AU127" s="235"/>
      <c r="AV127" s="235"/>
      <c r="AW127" s="235"/>
      <c r="AX127" s="862" t="s">
        <v>460</v>
      </c>
      <c r="AY127" s="830"/>
      <c r="AZ127" s="830"/>
      <c r="BA127" s="830"/>
      <c r="BB127" s="830"/>
      <c r="BC127" s="830"/>
      <c r="BD127" s="830"/>
      <c r="BE127" s="831"/>
      <c r="BF127" s="829" t="s">
        <v>461</v>
      </c>
      <c r="BG127" s="830"/>
      <c r="BH127" s="830"/>
      <c r="BI127" s="830"/>
      <c r="BJ127" s="830"/>
      <c r="BK127" s="830"/>
      <c r="BL127" s="831"/>
      <c r="BM127" s="829" t="s">
        <v>462</v>
      </c>
      <c r="BN127" s="830"/>
      <c r="BO127" s="830"/>
      <c r="BP127" s="830"/>
      <c r="BQ127" s="830"/>
      <c r="BR127" s="830"/>
      <c r="BS127" s="831"/>
      <c r="BT127" s="829" t="s">
        <v>463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466</v>
      </c>
      <c r="X128" s="816"/>
      <c r="Y128" s="816"/>
      <c r="Z128" s="817"/>
      <c r="AA128" s="818">
        <v>68648</v>
      </c>
      <c r="AB128" s="819"/>
      <c r="AC128" s="819"/>
      <c r="AD128" s="819"/>
      <c r="AE128" s="820"/>
      <c r="AF128" s="821">
        <v>64029</v>
      </c>
      <c r="AG128" s="819"/>
      <c r="AH128" s="819"/>
      <c r="AI128" s="819"/>
      <c r="AJ128" s="820"/>
      <c r="AK128" s="821">
        <v>50380</v>
      </c>
      <c r="AL128" s="819"/>
      <c r="AM128" s="819"/>
      <c r="AN128" s="819"/>
      <c r="AO128" s="820"/>
      <c r="AP128" s="822"/>
      <c r="AQ128" s="823"/>
      <c r="AR128" s="823"/>
      <c r="AS128" s="823"/>
      <c r="AT128" s="824"/>
      <c r="AU128" s="235"/>
      <c r="AV128" s="235"/>
      <c r="AW128" s="235"/>
      <c r="AX128" s="825" t="s">
        <v>467</v>
      </c>
      <c r="AY128" s="826"/>
      <c r="AZ128" s="826"/>
      <c r="BA128" s="826"/>
      <c r="BB128" s="826"/>
      <c r="BC128" s="826"/>
      <c r="BD128" s="826"/>
      <c r="BE128" s="827"/>
      <c r="BF128" s="804" t="s">
        <v>112</v>
      </c>
      <c r="BG128" s="805"/>
      <c r="BH128" s="805"/>
      <c r="BI128" s="805"/>
      <c r="BJ128" s="805"/>
      <c r="BK128" s="805"/>
      <c r="BL128" s="828"/>
      <c r="BM128" s="804">
        <v>14.61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469</v>
      </c>
      <c r="X129" s="795"/>
      <c r="Y129" s="795"/>
      <c r="Z129" s="796"/>
      <c r="AA129" s="797">
        <v>5670364</v>
      </c>
      <c r="AB129" s="798"/>
      <c r="AC129" s="798"/>
      <c r="AD129" s="798"/>
      <c r="AE129" s="799"/>
      <c r="AF129" s="800">
        <v>5788077</v>
      </c>
      <c r="AG129" s="798"/>
      <c r="AH129" s="798"/>
      <c r="AI129" s="798"/>
      <c r="AJ129" s="799"/>
      <c r="AK129" s="800">
        <v>5657730</v>
      </c>
      <c r="AL129" s="798"/>
      <c r="AM129" s="798"/>
      <c r="AN129" s="798"/>
      <c r="AO129" s="799"/>
      <c r="AP129" s="801"/>
      <c r="AQ129" s="802"/>
      <c r="AR129" s="802"/>
      <c r="AS129" s="802"/>
      <c r="AT129" s="803"/>
      <c r="AU129" s="237"/>
      <c r="AV129" s="237"/>
      <c r="AW129" s="237"/>
      <c r="AX129" s="767" t="s">
        <v>470</v>
      </c>
      <c r="AY129" s="768"/>
      <c r="AZ129" s="768"/>
      <c r="BA129" s="768"/>
      <c r="BB129" s="768"/>
      <c r="BC129" s="768"/>
      <c r="BD129" s="768"/>
      <c r="BE129" s="769"/>
      <c r="BF129" s="787" t="s">
        <v>112</v>
      </c>
      <c r="BG129" s="788"/>
      <c r="BH129" s="788"/>
      <c r="BI129" s="788"/>
      <c r="BJ129" s="788"/>
      <c r="BK129" s="788"/>
      <c r="BL129" s="789"/>
      <c r="BM129" s="787">
        <v>19.61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471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472</v>
      </c>
      <c r="X130" s="795"/>
      <c r="Y130" s="795"/>
      <c r="Z130" s="796"/>
      <c r="AA130" s="797">
        <v>1220138</v>
      </c>
      <c r="AB130" s="798"/>
      <c r="AC130" s="798"/>
      <c r="AD130" s="798"/>
      <c r="AE130" s="799"/>
      <c r="AF130" s="800">
        <v>1215063</v>
      </c>
      <c r="AG130" s="798"/>
      <c r="AH130" s="798"/>
      <c r="AI130" s="798"/>
      <c r="AJ130" s="799"/>
      <c r="AK130" s="800">
        <v>1217568</v>
      </c>
      <c r="AL130" s="798"/>
      <c r="AM130" s="798"/>
      <c r="AN130" s="798"/>
      <c r="AO130" s="799"/>
      <c r="AP130" s="801"/>
      <c r="AQ130" s="802"/>
      <c r="AR130" s="802"/>
      <c r="AS130" s="802"/>
      <c r="AT130" s="803"/>
      <c r="AU130" s="237"/>
      <c r="AV130" s="237"/>
      <c r="AW130" s="237"/>
      <c r="AX130" s="767" t="s">
        <v>473</v>
      </c>
      <c r="AY130" s="768"/>
      <c r="AZ130" s="768"/>
      <c r="BA130" s="768"/>
      <c r="BB130" s="768"/>
      <c r="BC130" s="768"/>
      <c r="BD130" s="768"/>
      <c r="BE130" s="769"/>
      <c r="BF130" s="770">
        <v>12.9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474</v>
      </c>
      <c r="X131" s="778"/>
      <c r="Y131" s="778"/>
      <c r="Z131" s="779"/>
      <c r="AA131" s="780">
        <v>4450226</v>
      </c>
      <c r="AB131" s="781"/>
      <c r="AC131" s="781"/>
      <c r="AD131" s="781"/>
      <c r="AE131" s="782"/>
      <c r="AF131" s="783">
        <v>4573014</v>
      </c>
      <c r="AG131" s="781"/>
      <c r="AH131" s="781"/>
      <c r="AI131" s="781"/>
      <c r="AJ131" s="782"/>
      <c r="AK131" s="783">
        <v>4440162</v>
      </c>
      <c r="AL131" s="781"/>
      <c r="AM131" s="781"/>
      <c r="AN131" s="781"/>
      <c r="AO131" s="782"/>
      <c r="AP131" s="784"/>
      <c r="AQ131" s="785"/>
      <c r="AR131" s="785"/>
      <c r="AS131" s="785"/>
      <c r="AT131" s="786"/>
      <c r="AU131" s="237"/>
      <c r="AV131" s="237"/>
      <c r="AW131" s="237"/>
      <c r="AX131" s="745" t="s">
        <v>475</v>
      </c>
      <c r="AY131" s="746"/>
      <c r="AZ131" s="746"/>
      <c r="BA131" s="746"/>
      <c r="BB131" s="746"/>
      <c r="BC131" s="746"/>
      <c r="BD131" s="746"/>
      <c r="BE131" s="747"/>
      <c r="BF131" s="748">
        <v>67.8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477</v>
      </c>
      <c r="W132" s="758"/>
      <c r="X132" s="758"/>
      <c r="Y132" s="758"/>
      <c r="Z132" s="759"/>
      <c r="AA132" s="760">
        <v>13.78646837</v>
      </c>
      <c r="AB132" s="761"/>
      <c r="AC132" s="761"/>
      <c r="AD132" s="761"/>
      <c r="AE132" s="762"/>
      <c r="AF132" s="763">
        <v>12.94605702</v>
      </c>
      <c r="AG132" s="761"/>
      <c r="AH132" s="761"/>
      <c r="AI132" s="761"/>
      <c r="AJ132" s="762"/>
      <c r="AK132" s="763">
        <v>12.145457759999999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478</v>
      </c>
      <c r="W133" s="737"/>
      <c r="X133" s="737"/>
      <c r="Y133" s="737"/>
      <c r="Z133" s="738"/>
      <c r="AA133" s="739">
        <v>15.7</v>
      </c>
      <c r="AB133" s="740"/>
      <c r="AC133" s="740"/>
      <c r="AD133" s="740"/>
      <c r="AE133" s="741"/>
      <c r="AF133" s="739">
        <v>14.1</v>
      </c>
      <c r="AG133" s="740"/>
      <c r="AH133" s="740"/>
      <c r="AI133" s="740"/>
      <c r="AJ133" s="741"/>
      <c r="AK133" s="739">
        <v>12.9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31" zoomScale="75" zoomScaleNormal="85" zoomScaleSheetLayoutView="75" workbookViewId="0">
      <selection activeCell="AE51" sqref="AE51"/>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49" zoomScale="75" zoomScaleNormal="75" zoomScaleSheetLayoutView="55" workbookViewId="0">
      <selection activeCell="I49" sqref="I49"/>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6" zoomScale="75" zoomScaleSheetLayoutView="75" workbookViewId="0">
      <selection activeCell="I49" sqref="I49:I50"/>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479</v>
      </c>
      <c r="B5" s="248"/>
      <c r="C5" s="248"/>
      <c r="D5" s="248"/>
      <c r="E5" s="248"/>
      <c r="F5" s="248"/>
      <c r="G5" s="248"/>
      <c r="H5" s="248"/>
      <c r="I5" s="248"/>
      <c r="J5" s="248"/>
      <c r="K5" s="248"/>
      <c r="L5" s="248"/>
      <c r="M5" s="248"/>
      <c r="N5" s="248"/>
      <c r="O5" s="249"/>
    </row>
    <row r="6" spans="1:16">
      <c r="A6" s="250"/>
      <c r="B6" s="246"/>
      <c r="C6" s="246"/>
      <c r="D6" s="246"/>
      <c r="E6" s="246"/>
      <c r="F6" s="246"/>
      <c r="G6" s="251" t="s">
        <v>480</v>
      </c>
      <c r="H6" s="251"/>
      <c r="I6" s="251"/>
      <c r="J6" s="251"/>
      <c r="K6" s="246"/>
      <c r="L6" s="246"/>
      <c r="M6" s="246"/>
      <c r="N6" s="246"/>
    </row>
    <row r="7" spans="1:16">
      <c r="A7" s="250"/>
      <c r="B7" s="246"/>
      <c r="C7" s="246"/>
      <c r="D7" s="246"/>
      <c r="E7" s="246"/>
      <c r="F7" s="246"/>
      <c r="G7" s="253"/>
      <c r="H7" s="254"/>
      <c r="I7" s="254"/>
      <c r="J7" s="255"/>
      <c r="K7" s="1152" t="s">
        <v>481</v>
      </c>
      <c r="L7" s="256"/>
      <c r="M7" s="257" t="s">
        <v>482</v>
      </c>
      <c r="N7" s="258"/>
    </row>
    <row r="8" spans="1:16">
      <c r="A8" s="250"/>
      <c r="B8" s="246"/>
      <c r="C8" s="246"/>
      <c r="D8" s="246"/>
      <c r="E8" s="246"/>
      <c r="F8" s="246"/>
      <c r="G8" s="259"/>
      <c r="H8" s="260"/>
      <c r="I8" s="260"/>
      <c r="J8" s="261"/>
      <c r="K8" s="1153"/>
      <c r="L8" s="262" t="s">
        <v>483</v>
      </c>
      <c r="M8" s="263" t="s">
        <v>484</v>
      </c>
      <c r="N8" s="264" t="s">
        <v>485</v>
      </c>
    </row>
    <row r="9" spans="1:16">
      <c r="A9" s="250"/>
      <c r="B9" s="246"/>
      <c r="C9" s="246"/>
      <c r="D9" s="246"/>
      <c r="E9" s="246"/>
      <c r="F9" s="246"/>
      <c r="G9" s="1166" t="s">
        <v>486</v>
      </c>
      <c r="H9" s="1167"/>
      <c r="I9" s="1167"/>
      <c r="J9" s="1168"/>
      <c r="K9" s="265">
        <v>1209452</v>
      </c>
      <c r="L9" s="266">
        <v>83044</v>
      </c>
      <c r="M9" s="267">
        <v>85150</v>
      </c>
      <c r="N9" s="268">
        <v>-2.5</v>
      </c>
    </row>
    <row r="10" spans="1:16">
      <c r="A10" s="250"/>
      <c r="B10" s="246"/>
      <c r="C10" s="246"/>
      <c r="D10" s="246"/>
      <c r="E10" s="246"/>
      <c r="F10" s="246"/>
      <c r="G10" s="1166" t="s">
        <v>487</v>
      </c>
      <c r="H10" s="1167"/>
      <c r="I10" s="1167"/>
      <c r="J10" s="1168"/>
      <c r="K10" s="269">
        <v>262960</v>
      </c>
      <c r="L10" s="270">
        <v>18055</v>
      </c>
      <c r="M10" s="271">
        <v>9032</v>
      </c>
      <c r="N10" s="272">
        <v>99.9</v>
      </c>
    </row>
    <row r="11" spans="1:16" ht="13.5" customHeight="1">
      <c r="A11" s="250"/>
      <c r="B11" s="246"/>
      <c r="C11" s="246"/>
      <c r="D11" s="246"/>
      <c r="E11" s="246"/>
      <c r="F11" s="246"/>
      <c r="G11" s="1166" t="s">
        <v>488</v>
      </c>
      <c r="H11" s="1167"/>
      <c r="I11" s="1167"/>
      <c r="J11" s="1168"/>
      <c r="K11" s="269">
        <v>256523</v>
      </c>
      <c r="L11" s="270">
        <v>17613</v>
      </c>
      <c r="M11" s="271">
        <v>13711</v>
      </c>
      <c r="N11" s="272">
        <v>28.5</v>
      </c>
    </row>
    <row r="12" spans="1:16" ht="13.5" customHeight="1">
      <c r="A12" s="250"/>
      <c r="B12" s="246"/>
      <c r="C12" s="246"/>
      <c r="D12" s="246"/>
      <c r="E12" s="246"/>
      <c r="F12" s="246"/>
      <c r="G12" s="1166" t="s">
        <v>489</v>
      </c>
      <c r="H12" s="1167"/>
      <c r="I12" s="1167"/>
      <c r="J12" s="1168"/>
      <c r="K12" s="269" t="s">
        <v>490</v>
      </c>
      <c r="L12" s="270" t="s">
        <v>490</v>
      </c>
      <c r="M12" s="271">
        <v>641</v>
      </c>
      <c r="N12" s="272" t="s">
        <v>490</v>
      </c>
    </row>
    <row r="13" spans="1:16" ht="13.5" customHeight="1">
      <c r="A13" s="250"/>
      <c r="B13" s="246"/>
      <c r="C13" s="246"/>
      <c r="D13" s="246"/>
      <c r="E13" s="246"/>
      <c r="F13" s="246"/>
      <c r="G13" s="1166" t="s">
        <v>491</v>
      </c>
      <c r="H13" s="1167"/>
      <c r="I13" s="1167"/>
      <c r="J13" s="1168"/>
      <c r="K13" s="269" t="s">
        <v>490</v>
      </c>
      <c r="L13" s="270" t="s">
        <v>490</v>
      </c>
      <c r="M13" s="271" t="s">
        <v>490</v>
      </c>
      <c r="N13" s="272" t="s">
        <v>490</v>
      </c>
    </row>
    <row r="14" spans="1:16" ht="13.5" customHeight="1">
      <c r="A14" s="250"/>
      <c r="B14" s="246"/>
      <c r="C14" s="246"/>
      <c r="D14" s="246"/>
      <c r="E14" s="246"/>
      <c r="F14" s="246"/>
      <c r="G14" s="1166" t="s">
        <v>492</v>
      </c>
      <c r="H14" s="1167"/>
      <c r="I14" s="1167"/>
      <c r="J14" s="1168"/>
      <c r="K14" s="269">
        <v>4351</v>
      </c>
      <c r="L14" s="270">
        <v>299</v>
      </c>
      <c r="M14" s="271">
        <v>4184</v>
      </c>
      <c r="N14" s="272">
        <v>-92.9</v>
      </c>
    </row>
    <row r="15" spans="1:16" ht="13.5" customHeight="1">
      <c r="A15" s="250"/>
      <c r="B15" s="246"/>
      <c r="C15" s="246"/>
      <c r="D15" s="246"/>
      <c r="E15" s="246"/>
      <c r="F15" s="246"/>
      <c r="G15" s="1166" t="s">
        <v>493</v>
      </c>
      <c r="H15" s="1167"/>
      <c r="I15" s="1167"/>
      <c r="J15" s="1168"/>
      <c r="K15" s="269">
        <v>41584</v>
      </c>
      <c r="L15" s="270">
        <v>2855</v>
      </c>
      <c r="M15" s="271">
        <v>2000</v>
      </c>
      <c r="N15" s="272">
        <v>42.8</v>
      </c>
    </row>
    <row r="16" spans="1:16">
      <c r="A16" s="250"/>
      <c r="B16" s="246"/>
      <c r="C16" s="246"/>
      <c r="D16" s="246"/>
      <c r="E16" s="246"/>
      <c r="F16" s="246"/>
      <c r="G16" s="1169" t="s">
        <v>494</v>
      </c>
      <c r="H16" s="1170"/>
      <c r="I16" s="1170"/>
      <c r="J16" s="1171"/>
      <c r="K16" s="270">
        <v>-113940</v>
      </c>
      <c r="L16" s="270">
        <v>-7823</v>
      </c>
      <c r="M16" s="271">
        <v>-8546</v>
      </c>
      <c r="N16" s="272">
        <v>-8.5</v>
      </c>
    </row>
    <row r="17" spans="1:16">
      <c r="A17" s="250"/>
      <c r="B17" s="246"/>
      <c r="C17" s="246"/>
      <c r="D17" s="246"/>
      <c r="E17" s="246"/>
      <c r="F17" s="246"/>
      <c r="G17" s="1169" t="s">
        <v>171</v>
      </c>
      <c r="H17" s="1170"/>
      <c r="I17" s="1170"/>
      <c r="J17" s="1171"/>
      <c r="K17" s="270">
        <v>1660930</v>
      </c>
      <c r="L17" s="270">
        <v>114044</v>
      </c>
      <c r="M17" s="271">
        <v>106172</v>
      </c>
      <c r="N17" s="272">
        <v>7.4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495</v>
      </c>
      <c r="H19" s="246"/>
      <c r="I19" s="246"/>
      <c r="J19" s="246"/>
      <c r="K19" s="246"/>
      <c r="L19" s="246"/>
      <c r="M19" s="246"/>
      <c r="N19" s="246"/>
    </row>
    <row r="20" spans="1:16">
      <c r="A20" s="250"/>
      <c r="B20" s="246"/>
      <c r="C20" s="246"/>
      <c r="D20" s="246"/>
      <c r="E20" s="246"/>
      <c r="F20" s="246"/>
      <c r="G20" s="274"/>
      <c r="H20" s="275"/>
      <c r="I20" s="275"/>
      <c r="J20" s="276"/>
      <c r="K20" s="277" t="s">
        <v>496</v>
      </c>
      <c r="L20" s="278" t="s">
        <v>497</v>
      </c>
      <c r="M20" s="279" t="s">
        <v>498</v>
      </c>
      <c r="N20" s="280"/>
    </row>
    <row r="21" spans="1:16" s="286" customFormat="1">
      <c r="A21" s="281"/>
      <c r="B21" s="251"/>
      <c r="C21" s="251"/>
      <c r="D21" s="251"/>
      <c r="E21" s="251"/>
      <c r="F21" s="251"/>
      <c r="G21" s="1163" t="s">
        <v>499</v>
      </c>
      <c r="H21" s="1164"/>
      <c r="I21" s="1164"/>
      <c r="J21" s="1165"/>
      <c r="K21" s="282">
        <v>11.54</v>
      </c>
      <c r="L21" s="283">
        <v>10.19</v>
      </c>
      <c r="M21" s="284">
        <v>1.35</v>
      </c>
      <c r="N21" s="251"/>
      <c r="O21" s="285"/>
      <c r="P21" s="281"/>
    </row>
    <row r="22" spans="1:16" s="286" customFormat="1">
      <c r="A22" s="281"/>
      <c r="B22" s="251"/>
      <c r="C22" s="251"/>
      <c r="D22" s="251"/>
      <c r="E22" s="251"/>
      <c r="F22" s="251"/>
      <c r="G22" s="1163" t="s">
        <v>500</v>
      </c>
      <c r="H22" s="1164"/>
      <c r="I22" s="1164"/>
      <c r="J22" s="1165"/>
      <c r="K22" s="287">
        <v>94.9</v>
      </c>
      <c r="L22" s="288">
        <v>96.4</v>
      </c>
      <c r="M22" s="289">
        <v>-1.5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501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502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503</v>
      </c>
      <c r="H29" s="251"/>
      <c r="I29" s="251"/>
      <c r="J29" s="251"/>
      <c r="K29" s="246"/>
      <c r="L29" s="246"/>
      <c r="M29" s="246"/>
      <c r="N29" s="246"/>
      <c r="O29" s="295"/>
    </row>
    <row r="30" spans="1:16">
      <c r="A30" s="250"/>
      <c r="B30" s="246"/>
      <c r="C30" s="246"/>
      <c r="D30" s="246"/>
      <c r="E30" s="246"/>
      <c r="F30" s="246"/>
      <c r="G30" s="253"/>
      <c r="H30" s="254"/>
      <c r="I30" s="254"/>
      <c r="J30" s="255"/>
      <c r="K30" s="1152" t="s">
        <v>481</v>
      </c>
      <c r="L30" s="256"/>
      <c r="M30" s="257" t="s">
        <v>482</v>
      </c>
      <c r="N30" s="258"/>
    </row>
    <row r="31" spans="1:16">
      <c r="A31" s="250"/>
      <c r="B31" s="246"/>
      <c r="C31" s="246"/>
      <c r="D31" s="246"/>
      <c r="E31" s="246"/>
      <c r="F31" s="246"/>
      <c r="G31" s="259"/>
      <c r="H31" s="260"/>
      <c r="I31" s="260"/>
      <c r="J31" s="261"/>
      <c r="K31" s="1153"/>
      <c r="L31" s="262" t="s">
        <v>483</v>
      </c>
      <c r="M31" s="263" t="s">
        <v>484</v>
      </c>
      <c r="N31" s="264" t="s">
        <v>485</v>
      </c>
    </row>
    <row r="32" spans="1:16" ht="27" customHeight="1">
      <c r="A32" s="250"/>
      <c r="B32" s="246"/>
      <c r="C32" s="246"/>
      <c r="D32" s="246"/>
      <c r="E32" s="246"/>
      <c r="F32" s="246"/>
      <c r="G32" s="1154" t="s">
        <v>504</v>
      </c>
      <c r="H32" s="1155"/>
      <c r="I32" s="1155"/>
      <c r="J32" s="1156"/>
      <c r="K32" s="296">
        <v>782048</v>
      </c>
      <c r="L32" s="296">
        <v>53697</v>
      </c>
      <c r="M32" s="297">
        <v>58921</v>
      </c>
      <c r="N32" s="298">
        <v>-8.9</v>
      </c>
    </row>
    <row r="33" spans="1:16" ht="13.5" customHeight="1">
      <c r="A33" s="250"/>
      <c r="B33" s="246"/>
      <c r="C33" s="246"/>
      <c r="D33" s="246"/>
      <c r="E33" s="246"/>
      <c r="F33" s="246"/>
      <c r="G33" s="1154" t="s">
        <v>505</v>
      </c>
      <c r="H33" s="1155"/>
      <c r="I33" s="1155"/>
      <c r="J33" s="1156"/>
      <c r="K33" s="296" t="s">
        <v>490</v>
      </c>
      <c r="L33" s="296" t="s">
        <v>490</v>
      </c>
      <c r="M33" s="297" t="s">
        <v>490</v>
      </c>
      <c r="N33" s="298" t="s">
        <v>490</v>
      </c>
    </row>
    <row r="34" spans="1:16" ht="27" customHeight="1">
      <c r="A34" s="250"/>
      <c r="B34" s="246"/>
      <c r="C34" s="246"/>
      <c r="D34" s="246"/>
      <c r="E34" s="246"/>
      <c r="F34" s="246"/>
      <c r="G34" s="1154" t="s">
        <v>506</v>
      </c>
      <c r="H34" s="1155"/>
      <c r="I34" s="1155"/>
      <c r="J34" s="1156"/>
      <c r="K34" s="296" t="s">
        <v>490</v>
      </c>
      <c r="L34" s="296" t="s">
        <v>490</v>
      </c>
      <c r="M34" s="297">
        <v>1</v>
      </c>
      <c r="N34" s="298" t="s">
        <v>490</v>
      </c>
    </row>
    <row r="35" spans="1:16" ht="27" customHeight="1">
      <c r="A35" s="250"/>
      <c r="B35" s="246"/>
      <c r="C35" s="246"/>
      <c r="D35" s="246"/>
      <c r="E35" s="246"/>
      <c r="F35" s="246"/>
      <c r="G35" s="1154" t="s">
        <v>507</v>
      </c>
      <c r="H35" s="1155"/>
      <c r="I35" s="1155"/>
      <c r="J35" s="1156"/>
      <c r="K35" s="296">
        <v>941515</v>
      </c>
      <c r="L35" s="296">
        <v>64647</v>
      </c>
      <c r="M35" s="297">
        <v>21946</v>
      </c>
      <c r="N35" s="298">
        <v>194.6</v>
      </c>
    </row>
    <row r="36" spans="1:16" ht="27" customHeight="1">
      <c r="A36" s="250"/>
      <c r="B36" s="246"/>
      <c r="C36" s="246"/>
      <c r="D36" s="246"/>
      <c r="E36" s="246"/>
      <c r="F36" s="246"/>
      <c r="G36" s="1154" t="s">
        <v>508</v>
      </c>
      <c r="H36" s="1155"/>
      <c r="I36" s="1155"/>
      <c r="J36" s="1156"/>
      <c r="K36" s="296">
        <v>53434</v>
      </c>
      <c r="L36" s="296">
        <v>3669</v>
      </c>
      <c r="M36" s="297">
        <v>3467</v>
      </c>
      <c r="N36" s="298">
        <v>5.8</v>
      </c>
    </row>
    <row r="37" spans="1:16" ht="13.5" customHeight="1">
      <c r="A37" s="250"/>
      <c r="B37" s="246"/>
      <c r="C37" s="246"/>
      <c r="D37" s="246"/>
      <c r="E37" s="246"/>
      <c r="F37" s="246"/>
      <c r="G37" s="1154" t="s">
        <v>509</v>
      </c>
      <c r="H37" s="1155"/>
      <c r="I37" s="1155"/>
      <c r="J37" s="1156"/>
      <c r="K37" s="296">
        <v>30229</v>
      </c>
      <c r="L37" s="296">
        <v>2076</v>
      </c>
      <c r="M37" s="297">
        <v>1242</v>
      </c>
      <c r="N37" s="298">
        <v>67.099999999999994</v>
      </c>
    </row>
    <row r="38" spans="1:16" ht="27" customHeight="1">
      <c r="A38" s="250"/>
      <c r="B38" s="246"/>
      <c r="C38" s="246"/>
      <c r="D38" s="246"/>
      <c r="E38" s="246"/>
      <c r="F38" s="246"/>
      <c r="G38" s="1157" t="s">
        <v>510</v>
      </c>
      <c r="H38" s="1158"/>
      <c r="I38" s="1158"/>
      <c r="J38" s="1159"/>
      <c r="K38" s="299" t="s">
        <v>490</v>
      </c>
      <c r="L38" s="299" t="s">
        <v>490</v>
      </c>
      <c r="M38" s="300">
        <v>1</v>
      </c>
      <c r="N38" s="301" t="s">
        <v>490</v>
      </c>
      <c r="O38" s="295"/>
    </row>
    <row r="39" spans="1:16">
      <c r="A39" s="250"/>
      <c r="B39" s="246"/>
      <c r="C39" s="246"/>
      <c r="D39" s="246"/>
      <c r="E39" s="246"/>
      <c r="F39" s="246"/>
      <c r="G39" s="1157" t="s">
        <v>511</v>
      </c>
      <c r="H39" s="1158"/>
      <c r="I39" s="1158"/>
      <c r="J39" s="1159"/>
      <c r="K39" s="302">
        <v>-50380</v>
      </c>
      <c r="L39" s="302">
        <v>-3459</v>
      </c>
      <c r="M39" s="303">
        <v>-1780</v>
      </c>
      <c r="N39" s="304">
        <v>94.3</v>
      </c>
      <c r="O39" s="295"/>
    </row>
    <row r="40" spans="1:16" ht="27" customHeight="1">
      <c r="A40" s="250"/>
      <c r="B40" s="246"/>
      <c r="C40" s="246"/>
      <c r="D40" s="246"/>
      <c r="E40" s="246"/>
      <c r="F40" s="246"/>
      <c r="G40" s="1154" t="s">
        <v>512</v>
      </c>
      <c r="H40" s="1155"/>
      <c r="I40" s="1155"/>
      <c r="J40" s="1156"/>
      <c r="K40" s="302">
        <v>-1217568</v>
      </c>
      <c r="L40" s="302">
        <v>-83601</v>
      </c>
      <c r="M40" s="303">
        <v>-57269</v>
      </c>
      <c r="N40" s="304">
        <v>46</v>
      </c>
      <c r="O40" s="295"/>
    </row>
    <row r="41" spans="1:16">
      <c r="A41" s="250"/>
      <c r="B41" s="246"/>
      <c r="C41" s="246"/>
      <c r="D41" s="246"/>
      <c r="E41" s="246"/>
      <c r="F41" s="246"/>
      <c r="G41" s="1160" t="s">
        <v>282</v>
      </c>
      <c r="H41" s="1161"/>
      <c r="I41" s="1161"/>
      <c r="J41" s="1162"/>
      <c r="K41" s="296">
        <v>539278</v>
      </c>
      <c r="L41" s="302">
        <v>37028</v>
      </c>
      <c r="M41" s="303">
        <v>26530</v>
      </c>
      <c r="N41" s="304">
        <v>39.6</v>
      </c>
      <c r="O41" s="295"/>
    </row>
    <row r="42" spans="1:16">
      <c r="A42" s="250"/>
      <c r="B42" s="246"/>
      <c r="C42" s="246"/>
      <c r="D42" s="246"/>
      <c r="E42" s="246"/>
      <c r="F42" s="246"/>
      <c r="G42" s="305" t="s">
        <v>513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514</v>
      </c>
      <c r="B47" s="246"/>
      <c r="C47" s="246"/>
      <c r="D47" s="246"/>
      <c r="E47" s="246"/>
      <c r="F47" s="246"/>
      <c r="G47" s="246"/>
      <c r="H47" s="246"/>
      <c r="I47" s="246"/>
      <c r="J47" s="246"/>
      <c r="K47" s="246"/>
      <c r="L47" s="246"/>
      <c r="M47" s="246"/>
      <c r="N47" s="246"/>
    </row>
    <row r="48" spans="1:16">
      <c r="A48" s="250"/>
      <c r="B48" s="246"/>
      <c r="C48" s="246"/>
      <c r="D48" s="246"/>
      <c r="E48" s="246"/>
      <c r="F48" s="246"/>
      <c r="G48" s="310" t="s">
        <v>515</v>
      </c>
      <c r="H48" s="310"/>
      <c r="I48" s="310"/>
      <c r="J48" s="310"/>
      <c r="K48" s="310"/>
      <c r="L48" s="310"/>
      <c r="M48" s="311"/>
      <c r="N48" s="310"/>
    </row>
    <row r="49" spans="1:14" ht="13.5" customHeight="1">
      <c r="A49" s="250"/>
      <c r="B49" s="246"/>
      <c r="C49" s="246"/>
      <c r="D49" s="246"/>
      <c r="E49" s="246"/>
      <c r="F49" s="246"/>
      <c r="G49" s="312"/>
      <c r="H49" s="313"/>
      <c r="I49" s="1147" t="s">
        <v>481</v>
      </c>
      <c r="J49" s="1149" t="s">
        <v>516</v>
      </c>
      <c r="K49" s="1150"/>
      <c r="L49" s="1150"/>
      <c r="M49" s="1150"/>
      <c r="N49" s="1151"/>
    </row>
    <row r="50" spans="1:14">
      <c r="A50" s="250"/>
      <c r="B50" s="246"/>
      <c r="C50" s="246"/>
      <c r="D50" s="246"/>
      <c r="E50" s="246"/>
      <c r="F50" s="246"/>
      <c r="G50" s="314"/>
      <c r="H50" s="315"/>
      <c r="I50" s="1148"/>
      <c r="J50" s="316" t="s">
        <v>517</v>
      </c>
      <c r="K50" s="317" t="s">
        <v>518</v>
      </c>
      <c r="L50" s="318" t="s">
        <v>519</v>
      </c>
      <c r="M50" s="319" t="s">
        <v>520</v>
      </c>
      <c r="N50" s="320" t="s">
        <v>521</v>
      </c>
    </row>
    <row r="51" spans="1:14">
      <c r="A51" s="250"/>
      <c r="B51" s="246"/>
      <c r="C51" s="246"/>
      <c r="D51" s="246"/>
      <c r="E51" s="246"/>
      <c r="F51" s="246"/>
      <c r="G51" s="312" t="s">
        <v>522</v>
      </c>
      <c r="H51" s="313"/>
      <c r="I51" s="321">
        <v>747019</v>
      </c>
      <c r="J51" s="322">
        <v>48407</v>
      </c>
      <c r="K51" s="323">
        <v>-32.1</v>
      </c>
      <c r="L51" s="324">
        <v>69806</v>
      </c>
      <c r="M51" s="325">
        <v>13.4</v>
      </c>
      <c r="N51" s="326">
        <v>-45.5</v>
      </c>
    </row>
    <row r="52" spans="1:14">
      <c r="A52" s="250"/>
      <c r="B52" s="246"/>
      <c r="C52" s="246"/>
      <c r="D52" s="246"/>
      <c r="E52" s="246"/>
      <c r="F52" s="246"/>
      <c r="G52" s="327"/>
      <c r="H52" s="328" t="s">
        <v>523</v>
      </c>
      <c r="I52" s="329">
        <v>363420</v>
      </c>
      <c r="J52" s="330">
        <v>23550</v>
      </c>
      <c r="K52" s="331">
        <v>-47.8</v>
      </c>
      <c r="L52" s="332">
        <v>32823</v>
      </c>
      <c r="M52" s="333">
        <v>1</v>
      </c>
      <c r="N52" s="334">
        <v>-48.8</v>
      </c>
    </row>
    <row r="53" spans="1:14">
      <c r="A53" s="250"/>
      <c r="B53" s="246"/>
      <c r="C53" s="246"/>
      <c r="D53" s="246"/>
      <c r="E53" s="246"/>
      <c r="F53" s="246"/>
      <c r="G53" s="312" t="s">
        <v>524</v>
      </c>
      <c r="H53" s="313"/>
      <c r="I53" s="321">
        <v>1005076</v>
      </c>
      <c r="J53" s="322">
        <v>65700</v>
      </c>
      <c r="K53" s="323">
        <v>35.700000000000003</v>
      </c>
      <c r="L53" s="324">
        <v>74444</v>
      </c>
      <c r="M53" s="325">
        <v>6.6</v>
      </c>
      <c r="N53" s="326">
        <v>29.1</v>
      </c>
    </row>
    <row r="54" spans="1:14">
      <c r="A54" s="250"/>
      <c r="B54" s="246"/>
      <c r="C54" s="246"/>
      <c r="D54" s="246"/>
      <c r="E54" s="246"/>
      <c r="F54" s="246"/>
      <c r="G54" s="327"/>
      <c r="H54" s="328" t="s">
        <v>523</v>
      </c>
      <c r="I54" s="329">
        <v>789040</v>
      </c>
      <c r="J54" s="330">
        <v>51578</v>
      </c>
      <c r="K54" s="331">
        <v>119</v>
      </c>
      <c r="L54" s="332">
        <v>34175</v>
      </c>
      <c r="M54" s="333">
        <v>4.0999999999999996</v>
      </c>
      <c r="N54" s="334">
        <v>114.9</v>
      </c>
    </row>
    <row r="55" spans="1:14">
      <c r="A55" s="250"/>
      <c r="B55" s="246"/>
      <c r="C55" s="246"/>
      <c r="D55" s="246"/>
      <c r="E55" s="246"/>
      <c r="F55" s="246"/>
      <c r="G55" s="312" t="s">
        <v>525</v>
      </c>
      <c r="H55" s="313"/>
      <c r="I55" s="321">
        <v>623305</v>
      </c>
      <c r="J55" s="322">
        <v>41347</v>
      </c>
      <c r="K55" s="323">
        <v>-37.1</v>
      </c>
      <c r="L55" s="324">
        <v>85205</v>
      </c>
      <c r="M55" s="325">
        <v>14.5</v>
      </c>
      <c r="N55" s="326">
        <v>-51.6</v>
      </c>
    </row>
    <row r="56" spans="1:14">
      <c r="A56" s="250"/>
      <c r="B56" s="246"/>
      <c r="C56" s="246"/>
      <c r="D56" s="246"/>
      <c r="E56" s="246"/>
      <c r="F56" s="246"/>
      <c r="G56" s="327"/>
      <c r="H56" s="328" t="s">
        <v>523</v>
      </c>
      <c r="I56" s="329">
        <v>457747</v>
      </c>
      <c r="J56" s="330">
        <v>30365</v>
      </c>
      <c r="K56" s="331">
        <v>-41.1</v>
      </c>
      <c r="L56" s="332">
        <v>38847</v>
      </c>
      <c r="M56" s="333">
        <v>13.7</v>
      </c>
      <c r="N56" s="334">
        <v>-54.8</v>
      </c>
    </row>
    <row r="57" spans="1:14">
      <c r="A57" s="250"/>
      <c r="B57" s="246"/>
      <c r="C57" s="246"/>
      <c r="D57" s="246"/>
      <c r="E57" s="246"/>
      <c r="F57" s="246"/>
      <c r="G57" s="312" t="s">
        <v>526</v>
      </c>
      <c r="H57" s="313"/>
      <c r="I57" s="321">
        <v>1363846</v>
      </c>
      <c r="J57" s="322">
        <v>92114</v>
      </c>
      <c r="K57" s="323">
        <v>122.8</v>
      </c>
      <c r="L57" s="324">
        <v>106092</v>
      </c>
      <c r="M57" s="325">
        <v>24.5</v>
      </c>
      <c r="N57" s="326">
        <v>98.3</v>
      </c>
    </row>
    <row r="58" spans="1:14">
      <c r="A58" s="250"/>
      <c r="B58" s="246"/>
      <c r="C58" s="246"/>
      <c r="D58" s="246"/>
      <c r="E58" s="246"/>
      <c r="F58" s="246"/>
      <c r="G58" s="327"/>
      <c r="H58" s="328" t="s">
        <v>523</v>
      </c>
      <c r="I58" s="329">
        <v>734532</v>
      </c>
      <c r="J58" s="330">
        <v>49610</v>
      </c>
      <c r="K58" s="331">
        <v>63.4</v>
      </c>
      <c r="L58" s="332">
        <v>44299</v>
      </c>
      <c r="M58" s="333">
        <v>14</v>
      </c>
      <c r="N58" s="334">
        <v>49.4</v>
      </c>
    </row>
    <row r="59" spans="1:14">
      <c r="A59" s="250"/>
      <c r="B59" s="246"/>
      <c r="C59" s="246"/>
      <c r="D59" s="246"/>
      <c r="E59" s="246"/>
      <c r="F59" s="246"/>
      <c r="G59" s="312" t="s">
        <v>527</v>
      </c>
      <c r="H59" s="313"/>
      <c r="I59" s="321">
        <v>1759861</v>
      </c>
      <c r="J59" s="322">
        <v>120836</v>
      </c>
      <c r="K59" s="323">
        <v>31.2</v>
      </c>
      <c r="L59" s="324">
        <v>78903</v>
      </c>
      <c r="M59" s="325">
        <v>-25.6</v>
      </c>
      <c r="N59" s="326">
        <v>56.8</v>
      </c>
    </row>
    <row r="60" spans="1:14">
      <c r="A60" s="250"/>
      <c r="B60" s="246"/>
      <c r="C60" s="246"/>
      <c r="D60" s="246"/>
      <c r="E60" s="246"/>
      <c r="F60" s="246"/>
      <c r="G60" s="327"/>
      <c r="H60" s="328" t="s">
        <v>523</v>
      </c>
      <c r="I60" s="335">
        <v>1231021</v>
      </c>
      <c r="J60" s="330">
        <v>84525</v>
      </c>
      <c r="K60" s="331">
        <v>70.400000000000006</v>
      </c>
      <c r="L60" s="332">
        <v>49201</v>
      </c>
      <c r="M60" s="333">
        <v>11.1</v>
      </c>
      <c r="N60" s="334">
        <v>59.3</v>
      </c>
    </row>
    <row r="61" spans="1:14">
      <c r="A61" s="250"/>
      <c r="B61" s="246"/>
      <c r="C61" s="246"/>
      <c r="D61" s="246"/>
      <c r="E61" s="246"/>
      <c r="F61" s="246"/>
      <c r="G61" s="312" t="s">
        <v>528</v>
      </c>
      <c r="H61" s="336"/>
      <c r="I61" s="337">
        <v>1099821</v>
      </c>
      <c r="J61" s="338">
        <v>73681</v>
      </c>
      <c r="K61" s="339">
        <v>24.1</v>
      </c>
      <c r="L61" s="340">
        <v>82890</v>
      </c>
      <c r="M61" s="341">
        <v>6.7</v>
      </c>
      <c r="N61" s="326">
        <v>17.399999999999999</v>
      </c>
    </row>
    <row r="62" spans="1:14">
      <c r="A62" s="250"/>
      <c r="B62" s="246"/>
      <c r="C62" s="246"/>
      <c r="D62" s="246"/>
      <c r="E62" s="246"/>
      <c r="F62" s="246"/>
      <c r="G62" s="327"/>
      <c r="H62" s="328" t="s">
        <v>523</v>
      </c>
      <c r="I62" s="329">
        <v>715152</v>
      </c>
      <c r="J62" s="330">
        <v>47926</v>
      </c>
      <c r="K62" s="331">
        <v>32.799999999999997</v>
      </c>
      <c r="L62" s="332">
        <v>39869</v>
      </c>
      <c r="M62" s="333">
        <v>8.8000000000000007</v>
      </c>
      <c r="N62" s="334">
        <v>24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8" zoomScale="75" zoomScaleNormal="75" zoomScaleSheetLayoutView="55" workbookViewId="0">
      <selection activeCell="I49" sqref="I4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C94" zoomScale="75" zoomScaleNormal="75" zoomScaleSheetLayoutView="55" workbookViewId="0">
      <selection activeCell="I49" sqref="I4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65" zoomScaleNormal="65" zoomScaleSheetLayoutView="100" workbookViewId="0">
      <selection activeCell="I49" sqref="I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530</v>
      </c>
      <c r="G46" s="8" t="s">
        <v>531</v>
      </c>
      <c r="H46" s="8" t="s">
        <v>532</v>
      </c>
      <c r="I46" s="8" t="s">
        <v>533</v>
      </c>
      <c r="J46" s="9" t="s">
        <v>534</v>
      </c>
    </row>
    <row r="47" spans="2:10" ht="57.75" customHeight="1">
      <c r="B47" s="10"/>
      <c r="C47" s="1172" t="s">
        <v>3</v>
      </c>
      <c r="D47" s="1172"/>
      <c r="E47" s="1173"/>
      <c r="F47" s="11">
        <v>32.72</v>
      </c>
      <c r="G47" s="12">
        <v>35.619999999999997</v>
      </c>
      <c r="H47" s="12">
        <v>37.700000000000003</v>
      </c>
      <c r="I47" s="12">
        <v>37.35</v>
      </c>
      <c r="J47" s="13">
        <v>40.9</v>
      </c>
    </row>
    <row r="48" spans="2:10" ht="57.75" customHeight="1">
      <c r="B48" s="14"/>
      <c r="C48" s="1174" t="s">
        <v>4</v>
      </c>
      <c r="D48" s="1174"/>
      <c r="E48" s="1175"/>
      <c r="F48" s="15">
        <v>5.62</v>
      </c>
      <c r="G48" s="16">
        <v>4.59</v>
      </c>
      <c r="H48" s="16">
        <v>6</v>
      </c>
      <c r="I48" s="16">
        <v>10.76</v>
      </c>
      <c r="J48" s="17">
        <v>7.68</v>
      </c>
    </row>
    <row r="49" spans="2:10" ht="57.75" customHeight="1" thickBot="1">
      <c r="B49" s="18"/>
      <c r="C49" s="1176" t="s">
        <v>5</v>
      </c>
      <c r="D49" s="1176"/>
      <c r="E49" s="1177"/>
      <c r="F49" s="19">
        <v>0.01</v>
      </c>
      <c r="G49" s="20" t="s">
        <v>535</v>
      </c>
      <c r="H49" s="20">
        <v>1.4</v>
      </c>
      <c r="I49" s="20">
        <v>4.92</v>
      </c>
      <c r="J49" s="21" t="s">
        <v>536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2018-03-19T06:57:50Z</cp:lastPrinted>
  <dcterms:created xsi:type="dcterms:W3CDTF">2018-01-24T05:55:42Z</dcterms:created>
  <dcterms:modified xsi:type="dcterms:W3CDTF">2018-11-12T00:20:56Z</dcterms:modified>
  <cp:category/>
</cp:coreProperties>
</file>