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92.168.30.73\share\zaisei\財政\決算\決算28\H28財政状況資料集\★301029平成２８年度財政状況資料集の再分析について（依頼）\提出\"/>
    </mc:Choice>
  </mc:AlternateContent>
  <bookViews>
    <workbookView xWindow="240" yWindow="60" windowWidth="14940" windowHeight="7875"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P67" i="8" l="1"/>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A81" i="11"/>
  <c r="AA79" i="11"/>
  <c r="AA78" i="11"/>
  <c r="AA77" i="11"/>
  <c r="AA76" i="11"/>
  <c r="AA75" i="11"/>
  <c r="AA74" i="11"/>
  <c r="AA73" i="11"/>
  <c r="AA72" i="11"/>
  <c r="AA71" i="11"/>
  <c r="AA70" i="11"/>
  <c r="AA69" i="11"/>
  <c r="AA68" i="11"/>
  <c r="AA36" i="11"/>
  <c r="AA35" i="11"/>
  <c r="AA34" i="11"/>
  <c r="AA33" i="11"/>
  <c r="AA32" i="11"/>
  <c r="AA31" i="11"/>
  <c r="AA30" i="11"/>
  <c r="AA29" i="11"/>
  <c r="AA28" i="11"/>
  <c r="AA23" i="11"/>
  <c r="AA7" i="11"/>
  <c r="DG43" i="9"/>
  <c r="CQ43" i="9"/>
  <c r="CO43" i="9"/>
  <c r="BY43" i="9"/>
  <c r="BW43" i="9"/>
  <c r="BE43" i="9"/>
  <c r="AM43" i="9"/>
  <c r="U43" i="9"/>
  <c r="E43" i="9"/>
  <c r="C43" i="9"/>
  <c r="DG42" i="9"/>
  <c r="CQ42" i="9"/>
  <c r="CO42" i="9"/>
  <c r="BY42" i="9"/>
  <c r="BW42" i="9"/>
  <c r="BE42" i="9"/>
  <c r="AM42" i="9"/>
  <c r="U42" i="9"/>
  <c r="E42" i="9"/>
  <c r="C42" i="9"/>
  <c r="DG41" i="9"/>
  <c r="CQ41" i="9"/>
  <c r="CO41" i="9"/>
  <c r="BY41" i="9"/>
  <c r="BW41" i="9"/>
  <c r="BE41" i="9"/>
  <c r="AM41" i="9"/>
  <c r="U41" i="9"/>
  <c r="E41" i="9"/>
  <c r="C41" i="9"/>
  <c r="DG40" i="9"/>
  <c r="CQ40" i="9"/>
  <c r="CO40" i="9"/>
  <c r="BY40" i="9"/>
  <c r="BW40" i="9"/>
  <c r="BE40" i="9"/>
  <c r="AM40" i="9"/>
  <c r="U40" i="9"/>
  <c r="E40" i="9"/>
  <c r="C40" i="9"/>
  <c r="DG39" i="9"/>
  <c r="CQ39" i="9"/>
  <c r="CO39" i="9"/>
  <c r="BY39" i="9"/>
  <c r="BW39" i="9"/>
  <c r="BE39" i="9"/>
  <c r="AM39" i="9"/>
  <c r="U39" i="9"/>
  <c r="E39" i="9"/>
  <c r="C39" i="9"/>
  <c r="DG38" i="9"/>
  <c r="CQ38" i="9"/>
  <c r="CO38" i="9"/>
  <c r="BY38" i="9"/>
  <c r="BW38" i="9"/>
  <c r="BE38" i="9"/>
  <c r="AM38" i="9"/>
  <c r="U38" i="9"/>
  <c r="E38" i="9"/>
  <c r="C38" i="9"/>
  <c r="DG37" i="9"/>
  <c r="CQ37" i="9"/>
  <c r="CO37" i="9"/>
  <c r="BY37" i="9"/>
  <c r="BW37" i="9"/>
  <c r="BE37" i="9"/>
  <c r="AM37" i="9"/>
  <c r="W37" i="9"/>
  <c r="U37" i="9"/>
  <c r="E37" i="9"/>
  <c r="C37" i="9"/>
  <c r="DG36" i="9"/>
  <c r="CQ36" i="9"/>
  <c r="CO36" i="9"/>
  <c r="BY36" i="9"/>
  <c r="BW36" i="9"/>
  <c r="BG36" i="9"/>
  <c r="BE36" i="9"/>
  <c r="AM36" i="9"/>
  <c r="W36" i="9"/>
  <c r="U36" i="9"/>
  <c r="E36" i="9"/>
  <c r="C36" i="9"/>
  <c r="DG35" i="9"/>
  <c r="CQ35" i="9"/>
  <c r="CO35" i="9"/>
  <c r="BY35" i="9"/>
  <c r="BW35" i="9"/>
  <c r="BG35" i="9"/>
  <c r="BE35" i="9"/>
  <c r="AO35" i="9"/>
  <c r="AM35" i="9"/>
  <c r="W35" i="9"/>
  <c r="U35" i="9"/>
  <c r="E35" i="9"/>
  <c r="C35" i="9"/>
  <c r="DG34" i="9"/>
  <c r="CQ34" i="9"/>
  <c r="CO34" i="9"/>
  <c r="BY34" i="9"/>
  <c r="BW34" i="9"/>
  <c r="BG34" i="9"/>
  <c r="BE34" i="9"/>
  <c r="AO34" i="9"/>
  <c r="AM34" i="9"/>
  <c r="W34" i="9"/>
  <c r="U34" i="9"/>
  <c r="E34" i="9"/>
  <c r="C34" i="9"/>
</calcChain>
</file>

<file path=xl/sharedStrings.xml><?xml version="1.0" encoding="utf-8"?>
<sst xmlns="http://schemas.openxmlformats.org/spreadsheetml/2006/main" count="1012" uniqueCount="574">
  <si>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</si>
  <si>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</si>
  <si>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</si>
  <si>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</si>
  <si>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</si>
  <si>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</si>
  <si>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</si>
  <si>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</si>
  <si>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</si>
  <si>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</si>
  <si>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</si>
  <si>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</si>
  <si>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</si>
  <si>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</si>
  <si>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</si>
  <si>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</si>
  <si>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</si>
  <si>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</si>
  <si>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</si>
  <si>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</si>
  <si>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</si>
  <si>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</si>
  <si>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</si>
  <si>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</si>
  <si>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</si>
  <si>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</si>
  <si>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</si>
  <si>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</si>
  <si>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</si>
  <si>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</si>
  <si>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</si>
  <si>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</si>
  <si>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</si>
  <si>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</si>
  <si>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</si>
  <si>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</si>
  <si>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</si>
  <si>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</si>
  <si>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</si>
  <si>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</si>
  <si>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</si>
  <si>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</si>
  <si>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</si>
  <si>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</si>
  <si>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</si>
  <si>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</si>
  <si>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</si>
  <si>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</si>
  <si>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</si>
  <si>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</si>
  <si>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</si>
  <si>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</si>
  <si>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</si>
  <si>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</si>
  <si>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</si>
  <si>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</si>
  <si>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</si>
  <si>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</si>
  <si>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</si>
  <si>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</si>
  <si>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</si>
  <si>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</si>
  <si>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</si>
  <si>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</si>
  <si>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</si>
  <si>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</si>
  <si>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</si>
  <si>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</si>
  <si>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</si>
  <si>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</si>
  <si>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</si>
  <si>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</si>
  <si>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</si>
  <si>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</si>
  <si>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</si>
  <si>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</si>
  <si>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</si>
  <si>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</si>
  <si>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</si>
  <si>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</si>
  <si>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</si>
  <si>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</si>
  <si>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笠岡市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</si>
  <si>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</si>
  <si>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</si>
  <si>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</si>
  <si>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</si>
  <si>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</si>
  <si>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</si>
  <si>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</si>
  <si>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</si>
  <si>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</si>
  <si>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</si>
  <si>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</si>
  <si>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</si>
  <si>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</si>
  <si>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</si>
  <si>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</si>
  <si>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</si>
  <si>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</si>
  <si>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</si>
  <si>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</si>
  <si>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</si>
  <si>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</si>
  <si>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</si>
  <si>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</si>
  <si>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</si>
  <si>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</si>
  <si>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</si>
  <si>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</si>
  <si>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</si>
  <si>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</si>
  <si>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</si>
  <si>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</si>
  <si>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</si>
  <si>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</si>
  <si>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</si>
  <si>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</si>
  <si>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</si>
  <si>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</si>
  <si>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</si>
  <si>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</si>
  <si>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</si>
  <si>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</si>
  <si>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</si>
  <si>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</si>
  <si>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</si>
  <si>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</si>
  <si>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</si>
  <si>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</si>
  <si>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</si>
  <si>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</si>
  <si>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</si>
  <si>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</si>
  <si>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</si>
  <si>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</si>
  <si>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</si>
  <si>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-1.8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</si>
  <si>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</si>
  <si>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</si>
  <si>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</si>
  <si>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</si>
  <si>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</si>
  <si>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</si>
  <si>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</si>
  <si>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</si>
  <si>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</si>
  <si>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</si>
  <si>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</si>
  <si>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</si>
  <si>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</si>
  <si>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</si>
  <si>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</si>
  <si>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</si>
  <si>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</si>
  <si>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</si>
  <si>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</si>
  <si>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</si>
  <si>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</si>
  <si>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</si>
  <si>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</si>
  <si>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</si>
  <si>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</si>
  <si>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</si>
  <si>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</si>
  <si>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</si>
  <si>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</si>
  <si>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</si>
  <si>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</si>
  <si>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</si>
  <si>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</si>
  <si>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</si>
  <si>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</si>
  <si>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</si>
  <si>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</si>
  <si>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</si>
  <si>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</si>
  <si>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</si>
  <si>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</si>
  <si>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</si>
  <si>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</si>
  <si>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</si>
  <si>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</si>
  <si>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</si>
  <si>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</si>
  <si>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</si>
  <si>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</si>
  <si>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</si>
  <si>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</si>
  <si>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</si>
  <si>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</si>
  <si>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</si>
  <si>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</si>
  <si>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</si>
  <si>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</si>
  <si>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</si>
  <si>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岡山県笠岡市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</si>
  <si>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</si>
  <si>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</si>
  <si>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</si>
  <si>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</si>
  <si>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</si>
  <si>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</si>
  <si>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</si>
  <si>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</si>
  <si>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</si>
  <si>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</si>
  <si>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</si>
  <si>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</si>
  <si>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</si>
  <si>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</si>
  <si>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</si>
  <si>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</si>
  <si>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</si>
  <si>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</si>
  <si>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</si>
  <si>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</si>
  <si>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</si>
  <si>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</si>
  <si>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</si>
  <si>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</si>
  <si>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</si>
  <si>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</si>
  <si>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</si>
  <si>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</si>
  <si>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</si>
  <si>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</si>
  <si>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</si>
  <si>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</si>
  <si>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</si>
  <si>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</si>
  <si>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</si>
  <si>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</si>
  <si>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</si>
  <si>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</si>
  <si>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</si>
  <si>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</si>
  <si>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</si>
  <si>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</si>
  <si>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</si>
  <si>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</si>
  <si>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</si>
  <si>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</si>
  <si>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</si>
  <si>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</si>
  <si>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</si>
  <si>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</si>
  <si>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</si>
  <si>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</si>
  <si>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</si>
  <si>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</si>
  <si>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</si>
  <si>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</si>
  <si>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</si>
  <si>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</si>
  <si>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</si>
  <si>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</si>
  <si>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</si>
  <si>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</si>
  <si>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</si>
  <si>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</si>
  <si>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</si>
  <si>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</si>
  <si>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</si>
  <si>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</si>
  <si>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</si>
  <si>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</si>
  <si>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</si>
  <si>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</si>
  <si>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</si>
  <si>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</si>
  <si>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</si>
  <si>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</si>
  <si>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</si>
  <si>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</si>
  <si>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</si>
  <si>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</si>
  <si>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</si>
  <si>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</si>
  <si>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</si>
  <si>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</si>
  <si>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</si>
  <si>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</si>
  <si>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</si>
  <si>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</si>
  <si>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</si>
  <si>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</si>
  <si>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</si>
  <si>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</si>
  <si>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</si>
  <si>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</si>
  <si>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</si>
  <si>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</si>
  <si>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</si>
  <si>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</si>
  <si>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</si>
  <si>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</si>
  <si>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</si>
  <si>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</si>
  <si>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</si>
  <si>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</si>
  <si>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</si>
  <si>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</si>
  <si>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</si>
  <si>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</si>
  <si>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</si>
  <si>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</si>
  <si>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</si>
  <si>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</si>
  <si>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</si>
  <si>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</si>
  <si>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</si>
  <si>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</si>
  <si>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</si>
  <si>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</si>
  <si>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</si>
  <si>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</si>
  <si>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宅地造成</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</si>
  <si>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</si>
  <si>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</si>
  <si>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</si>
  <si>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</si>
  <si>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</si>
  <si>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</si>
  <si>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</si>
  <si>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</si>
  <si>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</si>
  <si>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</si>
  <si>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</si>
  <si>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</si>
  <si>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</si>
  <si>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</si>
  <si>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</si>
  <si>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</si>
  <si>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</si>
  <si>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</si>
  <si>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</si>
  <si>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</si>
  <si>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</si>
  <si>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</si>
  <si>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</si>
  <si>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</si>
  <si>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</si>
  <si>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</si>
  <si>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</si>
  <si>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岡山県笠岡市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</si>
  <si>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</si>
  <si>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</si>
  <si>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</si>
  <si>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</si>
  <si>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</si>
  <si>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</si>
  <si>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</si>
  <si>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</si>
  <si>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</si>
  <si>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</si>
  <si>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</si>
  <si>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</si>
  <si>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</si>
  <si>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</si>
  <si>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</si>
  <si>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</si>
  <si>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</si>
  <si>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</si>
  <si>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</si>
  <si>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</si>
  <si>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笠岡市へき地診療施設特別会計</t>
    <phoneticPr fontId="5"/>
  </si>
  <si>
    <t>笠岡市相生墓園事業特別会計</t>
    <phoneticPr fontId="5"/>
  </si>
  <si>
    <t>笠岡市公共用地取得事業特別会計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</si>
  <si>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</si>
  <si>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</si>
  <si>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</si>
  <si>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</si>
  <si>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</si>
  <si>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</si>
  <si>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</si>
  <si>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</si>
  <si>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</si>
  <si>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</si>
  <si>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</si>
  <si>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</si>
  <si>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</si>
  <si>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笠岡市国民健康保険事業特別会計</t>
    <phoneticPr fontId="5"/>
  </si>
  <si>
    <t>笠岡市国民健康保険真鍋島直営診療施設特別会計</t>
    <phoneticPr fontId="5"/>
  </si>
  <si>
    <t>笠岡市介護保険事業特別会計</t>
    <phoneticPr fontId="5"/>
  </si>
  <si>
    <t>笠岡市後期高齢者医療特別会計</t>
    <phoneticPr fontId="5"/>
  </si>
  <si>
    <t>笠岡市水道事業会計</t>
    <phoneticPr fontId="5"/>
  </si>
  <si>
    <t>法適用企業</t>
    <phoneticPr fontId="5"/>
  </si>
  <si>
    <t>笠岡市病院事業会計</t>
    <phoneticPr fontId="5"/>
  </si>
  <si>
    <t>笠岡市下水道事業特別会計</t>
    <phoneticPr fontId="5"/>
  </si>
  <si>
    <t>法非適用企業</t>
    <phoneticPr fontId="5"/>
  </si>
  <si>
    <t>笠岡市土地造成事業特別会計</t>
    <phoneticPr fontId="5"/>
  </si>
  <si>
    <t>笠岡市工業団地造成事業特別会計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</si>
  <si>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</si>
  <si>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</si>
  <si>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</si>
  <si>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</si>
  <si>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</si>
  <si>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</si>
  <si>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</si>
  <si>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</si>
  <si>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</si>
  <si>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</si>
  <si>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</si>
  <si>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</si>
  <si>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</si>
  <si>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</si>
  <si>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</si>
  <si>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</si>
  <si>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</si>
  <si>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</si>
  <si>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</si>
  <si>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</si>
  <si>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</si>
  <si>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</si>
  <si>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</si>
  <si>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</si>
  <si>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</si>
  <si>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</si>
  <si>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</si>
  <si>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</si>
  <si>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</si>
  <si>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</si>
  <si>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</si>
  <si>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</si>
  <si>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</si>
  <si>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</si>
  <si>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</si>
  <si>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</si>
  <si>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</si>
  <si>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</si>
  <si>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</si>
  <si>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</si>
  <si>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</si>
  <si>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</si>
  <si>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</si>
  <si>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</si>
  <si>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</si>
  <si>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</si>
  <si>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</si>
  <si>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</si>
  <si>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</si>
  <si>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</si>
  <si>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</si>
  <si>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</si>
  <si>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</si>
  <si>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</si>
  <si>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</si>
  <si>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</si>
  <si>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</si>
  <si>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</si>
  <si>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</si>
  <si>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</si>
  <si>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</si>
  <si>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</si>
  <si>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</si>
  <si>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</si>
  <si>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</si>
  <si>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</si>
  <si>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</si>
  <si>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</si>
  <si>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</si>
  <si>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</si>
  <si>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</si>
  <si>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</si>
  <si>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</si>
  <si>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</si>
  <si>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</si>
  <si>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</si>
  <si>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</si>
  <si>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</si>
  <si>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</si>
  <si>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</si>
  <si>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</si>
  <si>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</si>
  <si>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</si>
  <si>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</si>
  <si>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</si>
  <si>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</si>
  <si>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</si>
  <si>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</si>
  <si>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</si>
  <si>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</si>
  <si>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</si>
  <si>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</si>
  <si>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</si>
  <si>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</si>
  <si>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</si>
  <si>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</si>
  <si>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</si>
  <si>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</si>
  <si>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</si>
  <si>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</si>
  <si>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</si>
  <si>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</si>
  <si>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</si>
  <si>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</si>
  <si>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</si>
  <si>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</si>
  <si>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</si>
  <si>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</si>
  <si>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</si>
  <si>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</si>
  <si>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</si>
  <si>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</si>
  <si>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</si>
  <si>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</si>
  <si>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</si>
  <si>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</si>
  <si>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</si>
  <si>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</si>
  <si>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</si>
  <si>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</si>
  <si>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</si>
  <si>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</si>
  <si>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</si>
  <si>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</si>
  <si>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</si>
  <si>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</si>
  <si>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</si>
  <si>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</si>
  <si>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</si>
  <si>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</si>
  <si>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</si>
  <si>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</si>
  <si>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</si>
  <si>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</si>
  <si>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</si>
  <si>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2.34</t>
  </si>
  <si>
    <t>▲ 1.48</t>
  </si>
  <si>
    <t>▲ 1.24</t>
  </si>
  <si>
    <t>▲ 7.87</t>
  </si>
  <si>
    <t>笠岡市水道事業会計</t>
  </si>
  <si>
    <t>一般会計</t>
  </si>
  <si>
    <t>笠岡市国民健康保険事業特別会計</t>
  </si>
  <si>
    <t>笠岡市介護保険事業特別会計</t>
  </si>
  <si>
    <t>笠岡市下水道事業特別会計</t>
  </si>
  <si>
    <t>笠岡市土地造成事業特別会計</t>
  </si>
  <si>
    <t>笠岡市病院事業会計</t>
  </si>
  <si>
    <t>笠岡市へき地診療施設特別会計</t>
  </si>
  <si>
    <t>その他会計（赤字）</t>
  </si>
  <si>
    <t>その他会計（黒字）</t>
  </si>
  <si>
    <t>-</t>
    <phoneticPr fontId="2"/>
  </si>
  <si>
    <t>岡山県笠岡市・矢掛町中学校組合</t>
    <rPh sb="0" eb="3">
      <t>オカヤマケン</t>
    </rPh>
    <rPh sb="3" eb="6">
      <t>カサオカシ</t>
    </rPh>
    <rPh sb="7" eb="9">
      <t>ヤカゲ</t>
    </rPh>
    <rPh sb="9" eb="10">
      <t>チョウ</t>
    </rPh>
    <rPh sb="10" eb="13">
      <t>チュウガッコウ</t>
    </rPh>
    <rPh sb="13" eb="15">
      <t>クミアイ</t>
    </rPh>
    <phoneticPr fontId="24"/>
  </si>
  <si>
    <t>岡山県西部衛生施設組合</t>
    <rPh sb="0" eb="3">
      <t>オカヤマケン</t>
    </rPh>
    <rPh sb="3" eb="5">
      <t>セイブ</t>
    </rPh>
    <rPh sb="5" eb="7">
      <t>エイセイ</t>
    </rPh>
    <rPh sb="7" eb="9">
      <t>シセツ</t>
    </rPh>
    <rPh sb="9" eb="11">
      <t>クミアイ</t>
    </rPh>
    <phoneticPr fontId="24"/>
  </si>
  <si>
    <t xml:space="preserve">岡山県西部環境整備施設組合  </t>
    <rPh sb="0" eb="2">
      <t>オカヤマ</t>
    </rPh>
    <rPh sb="2" eb="3">
      <t>ケン</t>
    </rPh>
    <rPh sb="3" eb="5">
      <t>セイブ</t>
    </rPh>
    <rPh sb="5" eb="7">
      <t>カンキョウ</t>
    </rPh>
    <rPh sb="7" eb="9">
      <t>セイビ</t>
    </rPh>
    <rPh sb="9" eb="11">
      <t>シセツ</t>
    </rPh>
    <rPh sb="11" eb="13">
      <t>クミアイ</t>
    </rPh>
    <phoneticPr fontId="24"/>
  </si>
  <si>
    <t>笠岡地区消防組合</t>
    <rPh sb="0" eb="2">
      <t>カサオカ</t>
    </rPh>
    <rPh sb="2" eb="4">
      <t>チク</t>
    </rPh>
    <rPh sb="4" eb="6">
      <t>ショウボウ</t>
    </rPh>
    <rPh sb="6" eb="8">
      <t>クミアイ</t>
    </rPh>
    <phoneticPr fontId="24"/>
  </si>
  <si>
    <t>岡山県西南水道企業団</t>
    <rPh sb="0" eb="3">
      <t>オカヤマケン</t>
    </rPh>
    <rPh sb="3" eb="5">
      <t>セイナン</t>
    </rPh>
    <rPh sb="5" eb="7">
      <t>スイドウ</t>
    </rPh>
    <rPh sb="7" eb="9">
      <t>キギョウ</t>
    </rPh>
    <rPh sb="9" eb="10">
      <t>ダン</t>
    </rPh>
    <phoneticPr fontId="24"/>
  </si>
  <si>
    <t>岡山県西部地区養護老人ホーム組合</t>
    <rPh sb="0" eb="3">
      <t>オカヤマケン</t>
    </rPh>
    <rPh sb="3" eb="5">
      <t>セイブ</t>
    </rPh>
    <rPh sb="5" eb="7">
      <t>チク</t>
    </rPh>
    <rPh sb="7" eb="9">
      <t>ヨウゴ</t>
    </rPh>
    <rPh sb="9" eb="11">
      <t>ロウジン</t>
    </rPh>
    <rPh sb="14" eb="16">
      <t>クミアイ</t>
    </rPh>
    <phoneticPr fontId="24"/>
  </si>
  <si>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4"/>
  </si>
  <si>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4"/>
  </si>
  <si>
    <t>岡山県市町村総合事務組合交通災害共済特別会計</t>
    <rPh sb="0" eb="3">
      <t>オカヤマケン</t>
    </rPh>
    <rPh sb="3" eb="6">
      <t>シチョウソン</t>
    </rPh>
    <rPh sb="6" eb="8">
      <t>ソウゴウ</t>
    </rPh>
    <rPh sb="8" eb="10">
      <t>ジム</t>
    </rPh>
    <rPh sb="10" eb="12">
      <t>クミアイ</t>
    </rPh>
    <rPh sb="12" eb="14">
      <t>コウツウ</t>
    </rPh>
    <rPh sb="14" eb="16">
      <t>サイガイ</t>
    </rPh>
    <rPh sb="16" eb="18">
      <t>キョウサイ</t>
    </rPh>
    <rPh sb="18" eb="20">
      <t>トクベツ</t>
    </rPh>
    <rPh sb="20" eb="22">
      <t>カイケイ</t>
    </rPh>
    <phoneticPr fontId="24"/>
  </si>
  <si>
    <t>岡山県市町村税整理組合</t>
    <rPh sb="0" eb="3">
      <t>オカヤマケン</t>
    </rPh>
    <rPh sb="3" eb="6">
      <t>シチョウソン</t>
    </rPh>
    <rPh sb="7" eb="9">
      <t>セイリ</t>
    </rPh>
    <rPh sb="9" eb="11">
      <t>クミアイ</t>
    </rPh>
    <phoneticPr fontId="24"/>
  </si>
  <si>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4"/>
  </si>
  <si>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4"/>
  </si>
  <si>
    <t>井笠地区農業共済事務組合</t>
    <rPh sb="0" eb="2">
      <t>イカサ</t>
    </rPh>
    <rPh sb="2" eb="4">
      <t>チク</t>
    </rPh>
    <rPh sb="4" eb="6">
      <t>ノウギョウ</t>
    </rPh>
    <rPh sb="6" eb="8">
      <t>キョウサイ</t>
    </rPh>
    <rPh sb="8" eb="10">
      <t>ジム</t>
    </rPh>
    <rPh sb="10" eb="12">
      <t>クミアイ</t>
    </rPh>
    <phoneticPr fontId="24"/>
  </si>
  <si>
    <t>○</t>
    <phoneticPr fontId="30"/>
  </si>
  <si>
    <t>笠岡市土地開発公社</t>
  </si>
  <si>
    <t>笠岡市総合福祉事業団吸江社</t>
  </si>
  <si>
    <t>笠岡市文化スポーツ振興財団</t>
  </si>
  <si>
    <t>井原鉄道株式会社</t>
  </si>
  <si>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4"/>
  </si>
  <si>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</si>
  <si>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</si>
  <si>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</si>
  <si>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</si>
  <si>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</si>
  <si>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</si>
  <si>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</si>
  <si>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</si>
  <si>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</si>
  <si>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</si>
  <si>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</si>
  <si>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今後も大規模なハード事業が続くため，市債借入額の増加傾向が見込まれますが，比率が上昇することのないように，借入金の一括償還など債務を増やさない取組を継続して実施する必要がある。
実質公債費比率についても，同様に大規模ハード事業が続く見込みにより，減少幅が徐々に減少していき，次年度以降は上昇が予想される。率の上昇を抑えるためにも健全化の取組を今後も継続していく必要がある。</t>
    <rPh sb="0" eb="2">
      <t>ショウライ</t>
    </rPh>
    <rPh sb="2" eb="4">
      <t>フタン</t>
    </rPh>
    <rPh sb="4" eb="6">
      <t>ヒリツ</t>
    </rPh>
    <rPh sb="12" eb="14">
      <t>コンゴ</t>
    </rPh>
    <rPh sb="15" eb="18">
      <t>ダイキボ</t>
    </rPh>
    <rPh sb="22" eb="24">
      <t>ジギョウ</t>
    </rPh>
    <rPh sb="25" eb="26">
      <t>ツヅ</t>
    </rPh>
    <rPh sb="30" eb="32">
      <t>シサイ</t>
    </rPh>
    <rPh sb="32" eb="34">
      <t>カリイレ</t>
    </rPh>
    <rPh sb="34" eb="35">
      <t>ガク</t>
    </rPh>
    <rPh sb="36" eb="38">
      <t>ゾウカ</t>
    </rPh>
    <rPh sb="38" eb="40">
      <t>ケイコウ</t>
    </rPh>
    <rPh sb="41" eb="43">
      <t>ミコ</t>
    </rPh>
    <rPh sb="49" eb="51">
      <t>ヒリツ</t>
    </rPh>
    <rPh sb="52" eb="54">
      <t>ジョウショウ</t>
    </rPh>
    <rPh sb="65" eb="67">
      <t>カリイレ</t>
    </rPh>
    <rPh sb="67" eb="68">
      <t>キン</t>
    </rPh>
    <rPh sb="69" eb="71">
      <t>イッカツ</t>
    </rPh>
    <rPh sb="71" eb="73">
      <t>ショウカン</t>
    </rPh>
    <rPh sb="75" eb="77">
      <t>サイム</t>
    </rPh>
    <rPh sb="78" eb="79">
      <t>フ</t>
    </rPh>
    <rPh sb="83" eb="85">
      <t>トリクミ</t>
    </rPh>
    <rPh sb="86" eb="88">
      <t>ケイゾク</t>
    </rPh>
    <rPh sb="90" eb="92">
      <t>ジッシ</t>
    </rPh>
    <rPh sb="94" eb="96">
      <t>ヒツヨウ</t>
    </rPh>
    <rPh sb="101" eb="106">
      <t>ジッシツコウサイヒ</t>
    </rPh>
    <rPh sb="106" eb="108">
      <t>ヒリツ</t>
    </rPh>
    <rPh sb="114" eb="116">
      <t>ドウヨウ</t>
    </rPh>
    <rPh sb="117" eb="120">
      <t>ダイキボ</t>
    </rPh>
    <rPh sb="123" eb="125">
      <t>ジギョウ</t>
    </rPh>
    <rPh sb="126" eb="127">
      <t>ツヅ</t>
    </rPh>
    <rPh sb="128" eb="130">
      <t>ミコ</t>
    </rPh>
    <rPh sb="135" eb="137">
      <t>ゲンショウ</t>
    </rPh>
    <rPh sb="137" eb="138">
      <t>ハバ</t>
    </rPh>
    <rPh sb="139" eb="141">
      <t>ジョジョ</t>
    </rPh>
    <rPh sb="142" eb="144">
      <t>ゲンショウ</t>
    </rPh>
    <rPh sb="149" eb="152">
      <t>ジネンド</t>
    </rPh>
    <rPh sb="152" eb="154">
      <t>イコウ</t>
    </rPh>
    <rPh sb="155" eb="157">
      <t>ジョウショウ</t>
    </rPh>
    <rPh sb="158" eb="160">
      <t>ヨソウ</t>
    </rPh>
    <rPh sb="164" eb="165">
      <t>リツ</t>
    </rPh>
    <rPh sb="166" eb="168">
      <t>ジョウショウ</t>
    </rPh>
    <rPh sb="169" eb="170">
      <t>オサ</t>
    </rPh>
    <rPh sb="176" eb="179">
      <t>ケンゼンカ</t>
    </rPh>
    <rPh sb="180" eb="182">
      <t>トリクミ</t>
    </rPh>
    <rPh sb="183" eb="185">
      <t>コンゴ</t>
    </rPh>
    <rPh sb="186" eb="188">
      <t>ケイゾク</t>
    </rPh>
    <rPh sb="192" eb="1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</si>
</sst>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54227</c:v>
                </c:pt>
                <c:pt idx="4">
                  <c:v>57295</c:v>
                </c:pt>
              </c:numCache>
            </c:numRef>
          </c:val>
          <c:smooth val="0"/>
          <c:extLst>
            <c:ext xmlns:c16="http://schemas.microsoft.com/office/drawing/2014/chart" uri="{C3380CC4-5D6E-409C-BE32-E72D297353CC}">
              <c16:uniqueId val="{00000000-68F5-4E4E-B503-80E0C28001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44143</c:v>
                </c:pt>
                <c:pt idx="1">
                  <c:v>77660</c:v>
                </c:pt>
                <c:pt idx="2">
                  <c:v>61544</c:v>
                </c:pt>
                <c:pt idx="3">
                  <c:v>74065</c:v>
                </c:pt>
                <c:pt idx="4">
                  <c:v>73868</c:v>
                </c:pt>
              </c:numCache>
            </c:numRef>
          </c:val>
          <c:smooth val="0"/>
          <c:extLst>
            <c:ext xmlns:c16="http://schemas.microsoft.com/office/drawing/2014/chart" uri="{C3380CC4-5D6E-409C-BE32-E72D297353CC}">
              <c16:uniqueId val="{00000001-68F5-4E4E-B503-80E0C28001DB}"/>
            </c:ext>
          </c:extLst>
        </c:ser>
        <c:dLbls>
          <c:showLegendKey val="0"/>
          <c:showVal val="0"/>
          <c:showCatName val="0"/>
          <c:showSerName val="0"/>
          <c:showPercent val="0"/>
          <c:showBubbleSize val="0"/>
        </c:dLbls>
        <c:marker val="1"/>
        <c:smooth val="0"/>
        <c:axId val="169097856"/>
        <c:axId val="169105664"/>
      </c:lineChart>
      <c:catAx>
        <c:axId val="1690978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105664"/>
        <c:crosses val="autoZero"/>
        <c:auto val="1"/>
        <c:lblAlgn val="ctr"/>
        <c:lblOffset val="100"/>
        <c:tickLblSkip val="1"/>
        <c:tickMarkSkip val="1"/>
        <c:noMultiLvlLbl val="0"/>
      </c:catAx>
      <c:valAx>
        <c:axId val="16910566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90978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3.1</c:v>
                </c:pt>
                <c:pt idx="1">
                  <c:v>2.8</c:v>
                </c:pt>
                <c:pt idx="2">
                  <c:v>2.89</c:v>
                </c:pt>
                <c:pt idx="3">
                  <c:v>3.55</c:v>
                </c:pt>
                <c:pt idx="4">
                  <c:v>2.5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11.5</c:v>
                </c:pt>
                <c:pt idx="1">
                  <c:v>11.73</c:v>
                </c:pt>
                <c:pt idx="2">
                  <c:v>11.99</c:v>
                </c:pt>
                <c:pt idx="3">
                  <c:v>12.58</c:v>
                </c:pt>
                <c:pt idx="4">
                  <c:v>7.83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90317568"/>
        <c:axId val="90320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-2.34</c:v>
                </c:pt>
                <c:pt idx="1">
                  <c:v>-1.48</c:v>
                </c:pt>
                <c:pt idx="2">
                  <c:v>-1.24</c:v>
                </c:pt>
                <c:pt idx="3">
                  <c:v>0.16</c:v>
                </c:pt>
                <c:pt idx="4">
                  <c:v>-7.87</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90317568"/>
        <c:axId val="90320256"/>
      </c:lineChart>
      <c:catAx>
        <c:axId val="90317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320256"/>
        <c:crosses val="autoZero"/>
        <c:auto val="1"/>
        <c:lblAlgn val="ctr"/>
        <c:lblOffset val="100"/>
        <c:tickLblSkip val="1"/>
        <c:tickMarkSkip val="1"/>
        <c:noMultiLvlLbl val="0"/>
      </c:catAx>
      <c:valAx>
        <c:axId val="90320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3175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1.47</c:v>
                </c:pt>
                <c:pt idx="2">
                  <c:v>#N/A</c:v>
                </c:pt>
                <c:pt idx="3">
                  <c:v>1.3</c:v>
                </c:pt>
                <c:pt idx="4">
                  <c:v>#N/A</c:v>
                </c:pt>
                <c:pt idx="5">
                  <c:v>0.04</c:v>
                </c:pt>
                <c:pt idx="6">
                  <c:v>#N/A</c:v>
                </c:pt>
                <c:pt idx="7">
                  <c:v>0.03</c:v>
                </c:pt>
                <c:pt idx="8">
                  <c:v>#N/A</c:v>
                </c:pt>
                <c:pt idx="9">
                  <c:v>0.02</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笠岡市へき地診療施設特別会計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笠岡市病院事業会計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2.15</c:v>
                </c:pt>
                <c:pt idx="2">
                  <c:v>#N/A</c:v>
                </c:pt>
                <c:pt idx="3">
                  <c:v>2.62</c:v>
                </c:pt>
                <c:pt idx="4">
                  <c:v>#N/A</c:v>
                </c:pt>
                <c:pt idx="5">
                  <c:v>3</c:v>
                </c:pt>
                <c:pt idx="6">
                  <c:v>#N/A</c:v>
                </c:pt>
                <c:pt idx="7">
                  <c:v>1.3</c:v>
                </c:pt>
                <c:pt idx="8">
                  <c:v>#N/A</c:v>
                </c:pt>
                <c:pt idx="9">
                  <c:v>0.1</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笠岡市土地造成事業特別会計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1.01</c:v>
                </c:pt>
                <c:pt idx="2">
                  <c:v>#N/A</c:v>
                </c:pt>
                <c:pt idx="3">
                  <c:v>0.84</c:v>
                </c:pt>
                <c:pt idx="4">
                  <c:v>#N/A</c:v>
                </c:pt>
                <c:pt idx="5">
                  <c:v>1.01</c:v>
                </c:pt>
                <c:pt idx="6">
                  <c:v>#N/A</c:v>
                </c:pt>
                <c:pt idx="7">
                  <c:v>0.33</c:v>
                </c:pt>
                <c:pt idx="8">
                  <c:v>#N/A</c:v>
                </c:pt>
                <c:pt idx="9">
                  <c:v>0.13</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笠岡市下水道事業特別会計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0.12</c:v>
                </c:pt>
                <c:pt idx="2">
                  <c:v>#N/A</c:v>
                </c:pt>
                <c:pt idx="3">
                  <c:v>0.11</c:v>
                </c:pt>
                <c:pt idx="4">
                  <c:v>#N/A</c:v>
                </c:pt>
                <c:pt idx="5">
                  <c:v>0.16</c:v>
                </c:pt>
                <c:pt idx="6">
                  <c:v>#N/A</c:v>
                </c:pt>
                <c:pt idx="7">
                  <c:v>0.1</c:v>
                </c:pt>
                <c:pt idx="8">
                  <c:v>#N/A</c:v>
                </c:pt>
                <c:pt idx="9">
                  <c:v>0.14000000000000001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笠岡市介護保険事業特別会計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0.61</c:v>
                </c:pt>
                <c:pt idx="2">
                  <c:v>#N/A</c:v>
                </c:pt>
                <c:pt idx="3">
                  <c:v>0.78</c:v>
                </c:pt>
                <c:pt idx="4">
                  <c:v>#N/A</c:v>
                </c:pt>
                <c:pt idx="5">
                  <c:v>0.82</c:v>
                </c:pt>
                <c:pt idx="6">
                  <c:v>#N/A</c:v>
                </c:pt>
                <c:pt idx="7">
                  <c:v>0.72</c:v>
                </c:pt>
                <c:pt idx="8">
                  <c:v>#N/A</c:v>
                </c:pt>
                <c:pt idx="9">
                  <c:v>0.77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笠岡市国民健康保険事業特別会計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3.18</c:v>
                </c:pt>
                <c:pt idx="2">
                  <c:v>#N/A</c:v>
                </c:pt>
                <c:pt idx="3">
                  <c:v>1.08</c:v>
                </c:pt>
                <c:pt idx="4">
                  <c:v>#N/A</c:v>
                </c:pt>
                <c:pt idx="5">
                  <c:v>2.25</c:v>
                </c:pt>
                <c:pt idx="6">
                  <c:v>#N/A</c:v>
                </c:pt>
                <c:pt idx="7">
                  <c:v>1.52</c:v>
                </c:pt>
                <c:pt idx="8">
                  <c:v>#N/A</c:v>
                </c:pt>
                <c:pt idx="9">
                  <c:v>0.91</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3.09</c:v>
                </c:pt>
                <c:pt idx="2">
                  <c:v>#N/A</c:v>
                </c:pt>
                <c:pt idx="3">
                  <c:v>2.79</c:v>
                </c:pt>
                <c:pt idx="4">
                  <c:v>#N/A</c:v>
                </c:pt>
                <c:pt idx="5">
                  <c:v>2.87</c:v>
                </c:pt>
                <c:pt idx="6">
                  <c:v>#N/A</c:v>
                </c:pt>
                <c:pt idx="7">
                  <c:v>3.53</c:v>
                </c:pt>
                <c:pt idx="8">
                  <c:v>#N/A</c:v>
                </c:pt>
                <c:pt idx="9">
                  <c:v>2.48</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笠岡市水道事業会計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8.1300000000000008</c:v>
                </c:pt>
                <c:pt idx="2">
                  <c:v>#N/A</c:v>
                </c:pt>
                <c:pt idx="3">
                  <c:v>8.81</c:v>
                </c:pt>
                <c:pt idx="4">
                  <c:v>#N/A</c:v>
                </c:pt>
                <c:pt idx="5">
                  <c:v>11.17</c:v>
                </c:pt>
                <c:pt idx="6">
                  <c:v>#N/A</c:v>
                </c:pt>
                <c:pt idx="7">
                  <c:v>12.72</c:v>
                </c:pt>
                <c:pt idx="8">
                  <c:v>#N/A</c:v>
                </c:pt>
                <c:pt idx="9">
                  <c:v>14.36</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61388032"/>
        <c:axId val="162296960"/>
      </c:barChart>
      <c:catAx>
        <c:axId val="16138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2296960"/>
        <c:crosses val="autoZero"/>
        <c:auto val="1"/>
        <c:lblAlgn val="ctr"/>
        <c:lblOffset val="100"/>
        <c:tickLblSkip val="1"/>
        <c:tickMarkSkip val="1"/>
        <c:noMultiLvlLbl val="0"/>
      </c:catAx>
      <c:valAx>
        <c:axId val="1622969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388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2784</c:v>
                </c:pt>
                <c:pt idx="5">
                  <c:v>2655</c:v>
                </c:pt>
                <c:pt idx="8">
                  <c:v>2562</c:v>
                </c:pt>
                <c:pt idx="11">
                  <c:v>2507</c:v>
                </c:pt>
                <c:pt idx="14">
                  <c:v>2343</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306</c:v>
                </c:pt>
                <c:pt idx="3">
                  <c:v>278</c:v>
                </c:pt>
                <c:pt idx="6">
                  <c:v>285</c:v>
                </c:pt>
                <c:pt idx="9">
                  <c:v>24</c:v>
                </c:pt>
                <c:pt idx="12">
                  <c:v>22</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428</c:v>
                </c:pt>
                <c:pt idx="3">
                  <c:v>292</c:v>
                </c:pt>
                <c:pt idx="6">
                  <c:v>91</c:v>
                </c:pt>
                <c:pt idx="9">
                  <c:v>113</c:v>
                </c:pt>
                <c:pt idx="12">
                  <c:v>129</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883</c:v>
                </c:pt>
                <c:pt idx="3">
                  <c:v>884</c:v>
                </c:pt>
                <c:pt idx="6">
                  <c:v>847</c:v>
                </c:pt>
                <c:pt idx="9">
                  <c:v>776</c:v>
                </c:pt>
                <c:pt idx="12">
                  <c:v>793</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2231</c:v>
                </c:pt>
                <c:pt idx="3">
                  <c:v>2157</c:v>
                </c:pt>
                <c:pt idx="6">
                  <c:v>2169</c:v>
                </c:pt>
                <c:pt idx="9">
                  <c:v>2053</c:v>
                </c:pt>
                <c:pt idx="12">
                  <c:v>2102</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7340672"/>
        <c:axId val="1673469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1064</c:v>
                </c:pt>
                <c:pt idx="2">
                  <c:v>#N/A</c:v>
                </c:pt>
                <c:pt idx="3">
                  <c:v>#N/A</c:v>
                </c:pt>
                <c:pt idx="4">
                  <c:v>956</c:v>
                </c:pt>
                <c:pt idx="5">
                  <c:v>#N/A</c:v>
                </c:pt>
                <c:pt idx="6">
                  <c:v>#N/A</c:v>
                </c:pt>
                <c:pt idx="7">
                  <c:v>830</c:v>
                </c:pt>
                <c:pt idx="8">
                  <c:v>#N/A</c:v>
                </c:pt>
                <c:pt idx="9">
                  <c:v>#N/A</c:v>
                </c:pt>
                <c:pt idx="10">
                  <c:v>459</c:v>
                </c:pt>
                <c:pt idx="11">
                  <c:v>#N/A</c:v>
                </c:pt>
                <c:pt idx="12">
                  <c:v>#N/A</c:v>
                </c:pt>
                <c:pt idx="13">
                  <c:v>703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7340672"/>
        <c:axId val="167346944"/>
      </c:lineChart>
      <c:catAx>
        <c:axId val="167340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7346944"/>
        <c:crosses val="autoZero"/>
        <c:auto val="1"/>
        <c:lblAlgn val="ctr"/>
        <c:lblOffset val="100"/>
        <c:tickLblSkip val="1"/>
        <c:tickMarkSkip val="1"/>
        <c:noMultiLvlLbl val="0"/>
      </c:catAx>
      <c:valAx>
        <c:axId val="167346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7340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21203</c:v>
                </c:pt>
                <c:pt idx="5">
                  <c:v>21615</c:v>
                </c:pt>
                <c:pt idx="8">
                  <c:v>21784</c:v>
                </c:pt>
                <c:pt idx="11">
                  <c:v>22279</c:v>
                </c:pt>
                <c:pt idx="14">
                  <c:v>22412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5041</c:v>
                </c:pt>
                <c:pt idx="5">
                  <c:v>4997</c:v>
                </c:pt>
                <c:pt idx="8">
                  <c:v>5166</c:v>
                </c:pt>
                <c:pt idx="11">
                  <c:v>5255</c:v>
                </c:pt>
                <c:pt idx="14">
                  <c:v>5345</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2291</c:v>
                </c:pt>
                <c:pt idx="5">
                  <c:v>1768</c:v>
                </c:pt>
                <c:pt idx="8">
                  <c:v>1783</c:v>
                </c:pt>
                <c:pt idx="11">
                  <c:v>2113</c:v>
                </c:pt>
                <c:pt idx="14">
                  <c:v>1818</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2436</c:v>
                </c:pt>
                <c:pt idx="3">
                  <c:v>1143</c:v>
                </c:pt>
                <c:pt idx="6">
                  <c:v>838</c:v>
                </c:pt>
                <c:pt idx="9">
                  <c:v>480</c:v>
                </c:pt>
                <c:pt idx="12">
                  <c:v>118</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3494</c:v>
                </c:pt>
                <c:pt idx="3">
                  <c:v>3397</c:v>
                </c:pt>
                <c:pt idx="6">
                  <c:v>3509</c:v>
                </c:pt>
                <c:pt idx="9">
                  <c:v>3252</c:v>
                </c:pt>
                <c:pt idx="12">
                  <c:v>3126</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645</c:v>
                </c:pt>
                <c:pt idx="3">
                  <c:v>816</c:v>
                </c:pt>
                <c:pt idx="6">
                  <c:v>1008</c:v>
                </c:pt>
                <c:pt idx="9">
                  <c:v>992</c:v>
                </c:pt>
                <c:pt idx="12">
                  <c:v>962</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11159</c:v>
                </c:pt>
                <c:pt idx="3">
                  <c:v>10900</c:v>
                </c:pt>
                <c:pt idx="6">
                  <c:v>10417</c:v>
                </c:pt>
                <c:pt idx="9">
                  <c:v>9781</c:v>
                </c:pt>
                <c:pt idx="12">
                  <c:v>9823</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717</c:v>
                </c:pt>
                <c:pt idx="3">
                  <c:v>452</c:v>
                </c:pt>
                <c:pt idx="6">
                  <c:v>186</c:v>
                </c:pt>
                <c:pt idx="9">
                  <c:v>165</c:v>
                </c:pt>
                <c:pt idx="12">
                  <c:v>146</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19648</c:v>
                </c:pt>
                <c:pt idx="3">
                  <c:v>21000</c:v>
                </c:pt>
                <c:pt idx="6">
                  <c:v>21590</c:v>
                </c:pt>
                <c:pt idx="9">
                  <c:v>22516</c:v>
                </c:pt>
                <c:pt idx="12">
                  <c:v>23003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8311424"/>
        <c:axId val="168329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9565</c:v>
                </c:pt>
                <c:pt idx="2">
                  <c:v>#N/A</c:v>
                </c:pt>
                <c:pt idx="3">
                  <c:v>#N/A</c:v>
                </c:pt>
                <c:pt idx="4">
                  <c:v>9327</c:v>
                </c:pt>
                <c:pt idx="5">
                  <c:v>#N/A</c:v>
                </c:pt>
                <c:pt idx="6">
                  <c:v>#N/A</c:v>
                </c:pt>
                <c:pt idx="7">
                  <c:v>8814</c:v>
                </c:pt>
                <c:pt idx="8">
                  <c:v>#N/A</c:v>
                </c:pt>
                <c:pt idx="9">
                  <c:v>#N/A</c:v>
                </c:pt>
                <c:pt idx="10">
                  <c:v>7538</c:v>
                </c:pt>
                <c:pt idx="11">
                  <c:v>#N/A</c:v>
                </c:pt>
                <c:pt idx="12">
                  <c:v>#N/A</c:v>
                </c:pt>
                <c:pt idx="13">
                  <c:v>7604</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8311424"/>
        <c:axId val="168329984"/>
      </c:lineChart>
      <c:catAx>
        <c:axId val="168311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8329984"/>
        <c:crosses val="autoZero"/>
        <c:auto val="1"/>
        <c:lblAlgn val="ctr"/>
        <c:lblOffset val="100"/>
        <c:tickLblSkip val="1"/>
        <c:tickMarkSkip val="1"/>
        <c:noMultiLvlLbl val="0"/>
      </c:catAx>
      <c:valAx>
        <c:axId val="168329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8311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{555E9A5A-8B13-4D11-A5D4-51B64F0C1627}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6E5-4651-81E9-B05CB13FE26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{605C3F81-675B-48C2-9C63-0B268233C642}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6E5-4651-81E9-B05CB13FE26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{9D1C5876-CFCE-446E-8A10-52A4BF227B33}</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6E5-4651-81E9-B05CB13FE26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{CB6664BC-4E80-45C2-A09F-CA215D4F4FFC}</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6E5-4651-81E9-B05CB13FE26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{4CFB03EE-D8BC-43EF-9BA4-E4784DA89B47}</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6E5-4651-81E9-B05CB13FE2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76E5-4651-81E9-B05CB13FE26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{A3F41140-B502-4C6F-8DBE-7E1063F5F743}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6E5-4651-81E9-B05CB13FE261}"/>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{96115B34-F3CA-4E80-9519-D6C3952D1A92}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6E5-4651-81E9-B05CB13FE261}"/>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{648BD434-2888-42DC-A534-F501E7AC71BD}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6E5-4651-81E9-B05CB13FE261}"/>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{11793756-D4CE-4B1F-B6E3-E9FB599A3AA4}</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6E5-4651-81E9-B05CB13FE261}"/>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{B7060F69-1CB5-4205-9C61-FCB745E50F21}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6E5-4651-81E9-B05CB13FE26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76E5-4651-81E9-B05CB13FE261}"/>
            </c:ext>
          </c:extLst>
        </c:ser>
        <c:dLbls>
          <c:showLegendKey val="0"/>
          <c:showVal val="0"/>
          <c:showCatName val="0"/>
          <c:showSerName val="0"/>
          <c:showPercent val="0"/>
          <c:showBubbleSize val="0"/>
        </c:dLbls>
        <c:axId val="72582272"/>
        <c:axId val="72584192"/>
      </c:scatterChart>
      <c:valAx>
        <c:axId val="72582272"/>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584192"/>
        <c:crosses val="autoZero"/>
        <c:crossBetween val="midCat"/>
      </c:valAx>
      <c:valAx>
        <c:axId val="72584192"/>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582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{A09E1DEE-1F6D-4E07-ABF0-7FE9912B9308}</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036D-4761-BAB9-564AE1D0F07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{B5ABC086-6088-4D04-A845-F41606D20893}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036D-4761-BAB9-564AE1D0F07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{998C3B40-50B7-41DE-953E-34DE878CAB0B}</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036D-4761-BAB9-564AE1D0F07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{A4ED7E92-440B-4106-A1E8-606D41624C9B}</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036D-4761-BAB9-564AE1D0F07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{F1A7FA56-B68B-4177-B241-9342C1588DED}</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036D-4761-BAB9-564AE1D0F0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11.8</c:v>
                </c:pt>
                <c:pt idx="1">
                  <c:v>10</c:v>
                </c:pt>
                <c:pt idx="2">
                  <c:v>8.3000000000000007</c:v>
                </c:pt>
                <c:pt idx="3">
                  <c:v>6.5</c:v>
                </c:pt>
                <c:pt idx="4">
                  <c:v>5.8</c:v>
                </c:pt>
              </c:numCache>
            </c:numRef>
          </c:xVal>
          <c:yVal>
            <c:numRef>
              <c:f>公会計指標分析・財政指標組合せ分析表!$K$73:$O$73</c:f>
              <c:numCache>
                <c:formatCode>#,##0.0;"▲ "#,##0.0</c:formatCode>
                <c:ptCount val="5"/>
                <c:pt idx="0">
                  <c:v>84.3</c:v>
                </c:pt>
                <c:pt idx="1">
                  <c:v>81.900000000000006</c:v>
                </c:pt>
                <c:pt idx="2">
                  <c:v>78.5</c:v>
                </c:pt>
                <c:pt idx="3">
                  <c:v>65.2</c:v>
                </c:pt>
                <c:pt idx="4">
                  <c:v>67.5</c:v>
                </c:pt>
              </c:numCache>
            </c:numRef>
          </c:yVal>
          <c:smooth val="0"/>
          <c:extLst>
            <c:ext xmlns:c16="http://schemas.microsoft.com/office/drawing/2014/chart" uri="{C3380CC4-5D6E-409C-BE32-E72D297353CC}">
              <c16:uniqueId val="{00000005-036D-4761-BAB9-564AE1D0F077}"/>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{C941308A-E6F8-4A5C-98C5-B02A3D7BBC09}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036D-4761-BAB9-564AE1D0F077}"/>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{CD58C1DA-A81B-4D44-9C3F-D0D6674F2A7C}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036D-4761-BAB9-564AE1D0F077}"/>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{2251B2A1-0941-4F8B-92CF-FCAD42AB8EE2}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036D-4761-BAB9-564AE1D0F077}"/>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{B98BDCEB-C376-4A5D-BBA5-617C5A5AB89D}</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036D-4761-BAB9-564AE1D0F077}"/>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{8D9C9F29-6D30-4CD2-88B5-B5FC55015ACB}</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036D-4761-BAB9-564AE1D0F07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7.8</c:v>
                </c:pt>
                <c:pt idx="4">
                  <c:v>7.5</c:v>
                </c:pt>
              </c:numCache>
            </c:numRef>
          </c:xVal>
          <c:yVal>
            <c:numRef>
              <c:f>公会計指標分析・財政指標組合せ分析表!$K$77:$O$77</c:f>
              <c:numCache>
                <c:formatCode>#,##0.0;"▲ "#,##0.0</c:formatCode>
                <c:ptCount val="5"/>
                <c:pt idx="0">
                  <c:v>58.2</c:v>
                </c:pt>
                <c:pt idx="1">
                  <c:v>50.3</c:v>
                </c:pt>
                <c:pt idx="2">
                  <c:v>45.9</c:v>
                </c:pt>
                <c:pt idx="3">
                  <c:v>37.299999999999997</c:v>
                </c:pt>
                <c:pt idx="4">
                  <c:v>33.1</c:v>
                </c:pt>
              </c:numCache>
            </c:numRef>
          </c:yVal>
          <c:smooth val="0"/>
          <c:extLst>
            <c:ext xmlns:c16="http://schemas.microsoft.com/office/drawing/2014/chart" uri="{C3380CC4-5D6E-409C-BE32-E72D297353CC}">
              <c16:uniqueId val="{0000000B-036D-4761-BAB9-564AE1D0F077}"/>
            </c:ext>
          </c:extLst>
        </c:ser>
        <c:dLbls>
          <c:showLegendKey val="0"/>
          <c:showVal val="0"/>
          <c:showCatName val="0"/>
          <c:showSerName val="0"/>
          <c:showPercent val="0"/>
          <c:showBubbleSize val="0"/>
        </c:dLbls>
        <c:axId val="72651520"/>
        <c:axId val="72653440"/>
      </c:scatterChart>
      <c:valAx>
        <c:axId val="72651520"/>
        <c:scaling>
          <c:orientation val="minMax"/>
          <c:max val="12.3"/>
          <c:min val="5.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2653440"/>
        <c:crosses val="autoZero"/>
        <c:crossBetween val="midCat"/>
      </c:valAx>
      <c:valAx>
        <c:axId val="72653440"/>
        <c:scaling>
          <c:orientation val="minMax"/>
          <c:max val="93"/>
          <c:min val="2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6515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・繰上償還額を控除した元利償還金の額は，</a:t>
          </a:r>
          <a:r>
            <a:rPr kumimoji="1" lang="ja-JP" altLang="en-US" sz="1200">
              <a:solidFill>
                <a:schemeClr val="dk1"/>
              </a:solidFill>
              <a:effectLst/>
              <a:latin typeface="+mn-lt"/>
              <a:ea typeface="+mn-ea"/>
              <a:cs typeface="+mn-cs"/>
            </a:rPr>
            <a:t>近年の借入額の増が要因</a:t>
          </a:r>
          <a:r>
            <a:rPr kumimoji="1" lang="ja-JP" altLang="ja-JP" sz="1200">
              <a:solidFill>
                <a:schemeClr val="dk1"/>
              </a:solidFill>
              <a:effectLst/>
              <a:latin typeface="+mn-lt"/>
              <a:ea typeface="+mn-ea"/>
              <a:cs typeface="+mn-cs"/>
            </a:rPr>
            <a:t>で</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から増加している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また，</a:t>
          </a:r>
          <a:r>
            <a:rPr kumimoji="1" lang="ja-JP" altLang="ja-JP" sz="1200">
              <a:solidFill>
                <a:schemeClr val="dk1"/>
              </a:solidFill>
              <a:effectLst/>
              <a:latin typeface="+mn-lt"/>
              <a:ea typeface="+mn-ea"/>
              <a:cs typeface="+mn-cs"/>
            </a:rPr>
            <a:t>公営企業等の元利償還金に対する繰入金</a:t>
          </a:r>
          <a:r>
            <a:rPr kumimoji="1" lang="ja-JP" altLang="en-US" sz="1200">
              <a:solidFill>
                <a:schemeClr val="dk1"/>
              </a:solidFill>
              <a:effectLst/>
              <a:latin typeface="+mn-lt"/>
              <a:ea typeface="+mn-ea"/>
              <a:cs typeface="+mn-cs"/>
            </a:rPr>
            <a:t>は下水道会計の償還額が増加傾向にあることが要因で増となっている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・債務負担行為に基づく笠岡湾干拓事業負担金の支払いが</a:t>
          </a:r>
          <a:r>
            <a:rPr kumimoji="1" lang="en-US" altLang="ja-JP" sz="1200">
              <a:solidFill>
                <a:schemeClr val="dk1"/>
              </a:solidFill>
              <a:effectLst/>
              <a:latin typeface="+mn-lt"/>
              <a:ea typeface="+mn-ea"/>
              <a:cs typeface="+mn-cs"/>
            </a:rPr>
            <a:t>H26</a:t>
          </a:r>
          <a:r>
            <a:rPr kumimoji="1" lang="ja-JP" altLang="ja-JP" sz="1200">
              <a:solidFill>
                <a:schemeClr val="dk1"/>
              </a:solidFill>
              <a:effectLst/>
              <a:latin typeface="+mn-lt"/>
              <a:ea typeface="+mn-ea"/>
              <a:cs typeface="+mn-cs"/>
            </a:rPr>
            <a:t>年度で終了したことにより大幅に数値が改善している。</a:t>
          </a:r>
          <a:endParaRPr lang="ja-JP" altLang="ja-JP" sz="1200">
            <a:effectLst/>
          </a:endParaRPr>
        </a:p>
        <a:p>
          <a:r>
            <a:rPr kumimoji="1" lang="ja-JP" altLang="ja-JP" sz="1200">
              <a:solidFill>
                <a:schemeClr val="dk1"/>
              </a:solidFill>
              <a:effectLst/>
              <a:latin typeface="+mn-lt"/>
              <a:ea typeface="+mn-ea"/>
              <a:cs typeface="+mn-cs"/>
            </a:rPr>
            <a:t>・今後の見込みとして，</a:t>
          </a:r>
          <a:r>
            <a:rPr kumimoji="1" lang="ja-JP" altLang="en-US" sz="1200">
              <a:solidFill>
                <a:schemeClr val="dk1"/>
              </a:solidFill>
              <a:effectLst/>
              <a:latin typeface="+mn-lt"/>
              <a:ea typeface="+mn-ea"/>
              <a:cs typeface="+mn-cs"/>
            </a:rPr>
            <a:t>大規模ハード事業が続いていることや</a:t>
          </a:r>
          <a:r>
            <a:rPr kumimoji="1" lang="ja-JP" altLang="ja-JP" sz="1200">
              <a:solidFill>
                <a:schemeClr val="dk1"/>
              </a:solidFill>
              <a:effectLst/>
              <a:latin typeface="+mn-lt"/>
              <a:ea typeface="+mn-ea"/>
              <a:cs typeface="+mn-cs"/>
            </a:rPr>
            <a:t>臨時財政対策債の元金償還が本格化することにより、元利償還金は増額傾向になると見込んで</a:t>
          </a:r>
          <a:r>
            <a:rPr kumimoji="1" lang="ja-JP" altLang="en-US" sz="1200">
              <a:solidFill>
                <a:schemeClr val="dk1"/>
              </a:solidFill>
              <a:effectLst/>
              <a:latin typeface="+mn-lt"/>
              <a:ea typeface="+mn-ea"/>
              <a:cs typeface="+mn-cs"/>
            </a:rPr>
            <a:t>おり，引き続き債務の縮減等の財政健全化の取組を続けていく必要がある。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・借入金の一括償還や継続的な市債借入額の制限を行っているが，</a:t>
          </a:r>
          <a:r>
            <a:rPr kumimoji="1" lang="ja-JP" altLang="en-US" sz="1100">
              <a:solidFill>
                <a:schemeClr val="dk1"/>
              </a:solidFill>
              <a:effectLst/>
              <a:latin typeface="+mn-lt"/>
              <a:ea typeface="+mn-ea"/>
              <a:cs typeface="+mn-cs"/>
            </a:rPr>
            <a:t>大規模なハード事業が続いていること</a:t>
          </a:r>
          <a:r>
            <a:rPr kumimoji="1" lang="ja-JP" altLang="ja-JP" sz="1100">
              <a:solidFill>
                <a:schemeClr val="dk1"/>
              </a:solidFill>
              <a:effectLst/>
              <a:latin typeface="+mn-lt"/>
              <a:ea typeface="+mn-ea"/>
              <a:cs typeface="+mn-cs"/>
            </a:rPr>
            <a:t>や臨時財政対策債の残高が積み上がって来たことにより増加している。</a:t>
          </a:r>
          <a:endParaRPr lang="ja-JP" altLang="ja-JP" sz="1400">
            <a:effectLst/>
          </a:endParaRPr>
        </a:p>
        <a:p>
          <a:r>
            <a:rPr kumimoji="1" lang="ja-JP" altLang="ja-JP" sz="1100">
              <a:solidFill>
                <a:schemeClr val="dk1"/>
              </a:solidFill>
              <a:effectLst/>
              <a:latin typeface="+mn-lt"/>
              <a:ea typeface="+mn-ea"/>
              <a:cs typeface="+mn-cs"/>
            </a:rPr>
            <a:t>・公営企業債等繰入見込み額については、下水道会計等の償還額が</a:t>
          </a:r>
          <a:r>
            <a:rPr kumimoji="1" lang="ja-JP" altLang="en-US" sz="1100">
              <a:solidFill>
                <a:schemeClr val="dk1"/>
              </a:solidFill>
              <a:effectLst/>
              <a:latin typeface="+mn-lt"/>
              <a:ea typeface="+mn-ea"/>
              <a:cs typeface="+mn-cs"/>
            </a:rPr>
            <a:t>増加傾向にあることが</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となり</a:t>
          </a:r>
          <a:r>
            <a:rPr kumimoji="1" lang="ja-JP" altLang="ja-JP" sz="1100">
              <a:solidFill>
                <a:schemeClr val="dk1"/>
              </a:solidFill>
              <a:effectLst/>
              <a:latin typeface="+mn-lt"/>
              <a:ea typeface="+mn-ea"/>
              <a:cs typeface="+mn-cs"/>
            </a:rPr>
            <a:t>増となっている。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・設立法人等の負債額等負担見込額は，土地開発公社の着実な健全化により，年々減少している。平成２５年度では新たな健全化計画を策定し、借入金の一括償還を</a:t>
          </a:r>
          <a:r>
            <a:rPr kumimoji="1" lang="ja-JP" altLang="en-US" sz="1100">
              <a:solidFill>
                <a:schemeClr val="dk1"/>
              </a:solidFill>
              <a:effectLst/>
              <a:latin typeface="+mn-lt"/>
              <a:ea typeface="+mn-ea"/>
              <a:cs typeface="+mn-cs"/>
            </a:rPr>
            <a:t>行い，その後も年々縮減を図ることができている。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50,346
49,951
136.39
24,303,371
23,793,587
330,191
13,212,686
23,002,873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67.5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50,346
49,951
136.39
24,303,371
23,793,587
330,191
13,212,686
23,002,873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50,346
49,951
136.39
24,303,371
23,793,587
330,191
13,212,686
23,002,873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50,346
49,951
136.39
24,303,371
23,793,587
330,191
13,212,686
23,002,873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67.5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前年度に比較して</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ポイント上昇しているが、類似団体平均より低い水準である。人口の減少や、市内に中心となる産業が少ないこと等により、財政基盤が弱いため類似団体平均を下回る傾向が続いている。</a:t>
          </a:r>
          <a:endParaRPr lang="ja-JP" altLang="ja-JP" sz="1100">
            <a:effectLst/>
          </a:endParaRPr>
        </a:p>
        <a:p>
          <a:r>
            <a:rPr kumimoji="1" lang="ja-JP" altLang="ja-JP" sz="1100">
              <a:solidFill>
                <a:schemeClr val="dk1"/>
              </a:solidFill>
              <a:effectLst/>
              <a:latin typeface="+mn-lt"/>
              <a:ea typeface="+mn-ea"/>
              <a:cs typeface="+mn-cs"/>
            </a:rPr>
            <a:t>投資的経費を抑制する等、歳出の徹底的な見直しを行うとともに、税収の徴収率向上を図り、歳入確保に努める。</a:t>
          </a:r>
          <a:endParaRPr lang="ja-JP" altLang="ja-JP" sz="11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46</xdr:row>
      <xdr:rowOff>29028</xdr:rowOff>
    </xdr:to>
    <xdr:cxnSp macro="">
      <xdr:nvCxnSpPr>
        <xdr:cNvPr id="65" name="直線コネクタ 64"/>
        <xdr:cNvCxnSpPr/>
      </xdr:nvCxnSpPr>
      <xdr:spPr>
        <a:xfrm flipV="1">
          <a:off x="4953000" y="6209393"/>
          <a:ext cx="0" cy="17063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46</xdr:row>
      <xdr:rowOff>1105</xdr:rowOff>
    </xdr:from>
    <xdr:ext cx="762000" cy="259045"/>
    <xdr:sp macro="" textlink="">
      <xdr:nvSpPr>
        <xdr:cNvPr id="66" name="財政力最小値テキスト"/>
        <xdr:cNvSpPr txBox="1"/>
      </xdr:nvSpPr>
      <xdr:spPr>
        <a:xfrm>
          <a:off x="5041900" y="788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0.36</a:t>
          </a:r>
          <a:endParaRPr kumimoji="1" lang="ja-JP" altLang="en-US" sz="1000" b="1">
            <a:latin typeface="ＭＳ Ｐゴシック"/>
          </a:endParaRPr>
        </a:p>
      </xdr:txBody>
    </xdr:sp>
    <xdr:clientData/>
  </xdr:oneCellAnchor>
  <xdr:twoCellAnchor>
    <xdr:from>
      <xdr:col>7</xdr:col>
      <xdr:colOff>63500</xdr:colOff>
      <xdr:row>46</xdr:row>
      <xdr:rowOff>29028</xdr:rowOff>
    </xdr:from>
    <xdr:to>
      <xdr:col>7</xdr:col>
      <xdr:colOff>241300</xdr:colOff>
      <xdr:row>46</xdr:row>
      <xdr:rowOff>29028</xdr:rowOff>
    </xdr:to>
    <xdr:cxnSp macro="">
      <xdr:nvCxnSpPr>
        <xdr:cNvPr id="67" name="直線コネクタ 66"/>
        <xdr:cNvCxnSpPr/>
      </xdr:nvCxnSpPr>
      <xdr:spPr>
        <a:xfrm>
          <a:off x="4864100" y="7915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8"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9" name="直線コネクタ 68"/>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44450</xdr:rowOff>
    </xdr:from>
    <xdr:to>
      <xdr:col>7</xdr:col>
      <xdr:colOff>152400</xdr:colOff>
      <xdr:row>44</xdr:row>
      <xdr:rowOff>61685</xdr:rowOff>
    </xdr:to>
    <xdr:cxnSp macro="">
      <xdr:nvCxnSpPr>
        <xdr:cNvPr id="70" name="直線コネクタ 69"/>
        <xdr:cNvCxnSpPr/>
      </xdr:nvCxnSpPr>
      <xdr:spPr>
        <a:xfrm flipV="1">
          <a:off x="4114800" y="758825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42834</xdr:rowOff>
    </xdr:from>
    <xdr:ext cx="762000" cy="259045"/>
    <xdr:sp macro="" textlink="">
      <xdr:nvSpPr>
        <xdr:cNvPr id="71" name="財政力平均値テキスト"/>
        <xdr:cNvSpPr txBox="1"/>
      </xdr:nvSpPr>
      <xdr:spPr>
        <a:xfrm>
          <a:off x="5041900" y="707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26307</xdr:rowOff>
    </xdr:from>
    <xdr:to>
      <xdr:col>7</xdr:col>
      <xdr:colOff>203200</xdr:colOff>
      <xdr:row>42</xdr:row>
      <xdr:rowOff>127907</xdr:rowOff>
    </xdr:to>
    <xdr:sp macro="" textlink="">
      <xdr:nvSpPr>
        <xdr:cNvPr id="72" name="フローチャート : 判断 71"/>
        <xdr:cNvSpPr/>
      </xdr:nvSpPr>
      <xdr:spPr>
        <a:xfrm>
          <a:off x="49022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78922</xdr:rowOff>
    </xdr:to>
    <xdr:cxnSp macro="">
      <xdr:nvCxnSpPr>
        <xdr:cNvPr id="73" name="直線コネクタ 72"/>
        <xdr:cNvCxnSpPr/>
      </xdr:nvCxnSpPr>
      <xdr:spPr>
        <a:xfrm flipV="1">
          <a:off x="3225800" y="760548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26307</xdr:rowOff>
    </xdr:from>
    <xdr:to>
      <xdr:col>6</xdr:col>
      <xdr:colOff>50800</xdr:colOff>
      <xdr:row>42</xdr:row>
      <xdr:rowOff>127907</xdr:rowOff>
    </xdr:to>
    <xdr:sp macro="" textlink="">
      <xdr:nvSpPr>
        <xdr:cNvPr id="74" name="フローチャート : 判断 73"/>
        <xdr:cNvSpPr/>
      </xdr:nvSpPr>
      <xdr:spPr>
        <a:xfrm>
          <a:off x="4064000" y="722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138084</xdr:rowOff>
    </xdr:from>
    <xdr:ext cx="736600" cy="259045"/>
    <xdr:sp macro="" textlink="">
      <xdr:nvSpPr>
        <xdr:cNvPr id="75" name="テキスト ボックス 74"/>
        <xdr:cNvSpPr txBox="1"/>
      </xdr:nvSpPr>
      <xdr:spPr>
        <a:xfrm>
          <a:off x="3733800" y="699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78922</xdr:rowOff>
    </xdr:from>
    <xdr:to>
      <xdr:col>4</xdr:col>
      <xdr:colOff>482600</xdr:colOff>
      <xdr:row>44</xdr:row>
      <xdr:rowOff>96157</xdr:rowOff>
    </xdr:to>
    <xdr:cxnSp macro="">
      <xdr:nvCxnSpPr>
        <xdr:cNvPr id="76" name="直線コネクタ 75"/>
        <xdr:cNvCxnSpPr/>
      </xdr:nvCxnSpPr>
      <xdr:spPr>
        <a:xfrm flipV="1">
          <a:off x="2336800" y="762272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7" name="フローチャート : 判断 76"/>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8" name="テキスト ボックス 77"/>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96157</xdr:rowOff>
    </xdr:from>
    <xdr:to>
      <xdr:col>3</xdr:col>
      <xdr:colOff>279400</xdr:colOff>
      <xdr:row>44</xdr:row>
      <xdr:rowOff>113393</xdr:rowOff>
    </xdr:to>
    <xdr:cxnSp macro="">
      <xdr:nvCxnSpPr>
        <xdr:cNvPr id="79" name="直線コネクタ 78"/>
        <xdr:cNvCxnSpPr/>
      </xdr:nvCxnSpPr>
      <xdr:spPr>
        <a:xfrm flipV="1">
          <a:off x="1447800" y="76399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27215</xdr:rowOff>
    </xdr:from>
    <xdr:to>
      <xdr:col>3</xdr:col>
      <xdr:colOff>330200</xdr:colOff>
      <xdr:row>43</xdr:row>
      <xdr:rowOff>128815</xdr:rowOff>
    </xdr:to>
    <xdr:sp macro="" textlink="">
      <xdr:nvSpPr>
        <xdr:cNvPr id="80" name="フローチャート : 判断 79"/>
        <xdr:cNvSpPr/>
      </xdr:nvSpPr>
      <xdr:spPr>
        <a:xfrm>
          <a:off x="2286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138992</xdr:rowOff>
    </xdr:from>
    <xdr:ext cx="762000" cy="259045"/>
    <xdr:sp macro="" textlink="">
      <xdr:nvSpPr>
        <xdr:cNvPr id="81" name="テキスト ボックス 80"/>
        <xdr:cNvSpPr txBox="1"/>
      </xdr:nvSpPr>
      <xdr:spPr>
        <a:xfrm>
          <a:off x="1955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27215</xdr:rowOff>
    </xdr:from>
    <xdr:to>
      <xdr:col>2</xdr:col>
      <xdr:colOff>127000</xdr:colOff>
      <xdr:row>43</xdr:row>
      <xdr:rowOff>128815</xdr:rowOff>
    </xdr:to>
    <xdr:sp macro="" textlink="">
      <xdr:nvSpPr>
        <xdr:cNvPr id="82" name="フローチャート : 判断 81"/>
        <xdr:cNvSpPr/>
      </xdr:nvSpPr>
      <xdr:spPr>
        <a:xfrm>
          <a:off x="1397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138992</xdr:rowOff>
    </xdr:from>
    <xdr:ext cx="762000" cy="259045"/>
    <xdr:sp macro="" textlink="">
      <xdr:nvSpPr>
        <xdr:cNvPr id="83" name="テキスト ボックス 82"/>
        <xdr:cNvSpPr txBox="1"/>
      </xdr:nvSpPr>
      <xdr:spPr>
        <a:xfrm>
          <a:off x="1066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165100</xdr:rowOff>
    </xdr:from>
    <xdr:to>
      <xdr:col>7</xdr:col>
      <xdr:colOff>203200</xdr:colOff>
      <xdr:row>44</xdr:row>
      <xdr:rowOff>95250</xdr:rowOff>
    </xdr:to>
    <xdr:sp macro="" textlink="">
      <xdr:nvSpPr>
        <xdr:cNvPr id="89" name="円/楕円 88"/>
        <xdr:cNvSpPr/>
      </xdr:nvSpPr>
      <xdr:spPr>
        <a:xfrm>
          <a:off x="49022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137177</xdr:rowOff>
    </xdr:from>
    <xdr:ext cx="762000" cy="259045"/>
    <xdr:sp macro="" textlink="">
      <xdr:nvSpPr>
        <xdr:cNvPr id="90" name="財政力該当値テキスト"/>
        <xdr:cNvSpPr txBox="1"/>
      </xdr:nvSpPr>
      <xdr:spPr>
        <a:xfrm>
          <a:off x="5041900" y="750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1" name="円/楕円 90"/>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2" name="テキスト ボックス 91"/>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28122</xdr:rowOff>
    </xdr:from>
    <xdr:to>
      <xdr:col>4</xdr:col>
      <xdr:colOff>533400</xdr:colOff>
      <xdr:row>44</xdr:row>
      <xdr:rowOff>129722</xdr:rowOff>
    </xdr:to>
    <xdr:sp macro="" textlink="">
      <xdr:nvSpPr>
        <xdr:cNvPr id="93" name="円/楕円 92"/>
        <xdr:cNvSpPr/>
      </xdr:nvSpPr>
      <xdr:spPr>
        <a:xfrm>
          <a:off x="31750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114499</xdr:rowOff>
    </xdr:from>
    <xdr:ext cx="762000" cy="259045"/>
    <xdr:sp macro="" textlink="">
      <xdr:nvSpPr>
        <xdr:cNvPr id="94" name="テキスト ボックス 93"/>
        <xdr:cNvSpPr txBox="1"/>
      </xdr:nvSpPr>
      <xdr:spPr>
        <a:xfrm>
          <a:off x="2844800" y="765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45357</xdr:rowOff>
    </xdr:from>
    <xdr:to>
      <xdr:col>3</xdr:col>
      <xdr:colOff>330200</xdr:colOff>
      <xdr:row>44</xdr:row>
      <xdr:rowOff>146957</xdr:rowOff>
    </xdr:to>
    <xdr:sp macro="" textlink="">
      <xdr:nvSpPr>
        <xdr:cNvPr id="95" name="円/楕円 94"/>
        <xdr:cNvSpPr/>
      </xdr:nvSpPr>
      <xdr:spPr>
        <a:xfrm>
          <a:off x="2286000" y="758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131734</xdr:rowOff>
    </xdr:from>
    <xdr:ext cx="762000" cy="259045"/>
    <xdr:sp macro="" textlink="">
      <xdr:nvSpPr>
        <xdr:cNvPr id="96" name="テキスト ボックス 95"/>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62593</xdr:rowOff>
    </xdr:from>
    <xdr:to>
      <xdr:col>2</xdr:col>
      <xdr:colOff>127000</xdr:colOff>
      <xdr:row>44</xdr:row>
      <xdr:rowOff>164193</xdr:rowOff>
    </xdr:to>
    <xdr:sp macro="" textlink="">
      <xdr:nvSpPr>
        <xdr:cNvPr id="97" name="円/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前年度に比べて</a:t>
          </a:r>
          <a:r>
            <a:rPr kumimoji="1" lang="en-US" altLang="ja-JP" sz="1100">
              <a:latin typeface="ＭＳ Ｐゴシック"/>
            </a:rPr>
            <a:t>4.6</a:t>
          </a:r>
          <a:r>
            <a:rPr kumimoji="1" lang="ja-JP" altLang="en-US" sz="1100">
              <a:latin typeface="ＭＳ Ｐゴシック"/>
            </a:rPr>
            <a:t>ポイント上昇した。</a:t>
          </a:r>
        </a:p>
        <a:p>
          <a:r>
            <a:rPr kumimoji="1" lang="ja-JP" altLang="en-US" sz="1100">
              <a:latin typeface="ＭＳ Ｐゴシック"/>
            </a:rPr>
            <a:t>　上昇の最大の要因は，分母の経常一般財源の減で，普通交付税が前年比で，１億４千万円の減（△</a:t>
          </a:r>
          <a:r>
            <a:rPr kumimoji="1" lang="en-US" altLang="ja-JP" sz="1100">
              <a:latin typeface="ＭＳ Ｐゴシック"/>
            </a:rPr>
            <a:t>2.8</a:t>
          </a:r>
          <a:r>
            <a:rPr kumimoji="1" lang="ja-JP" altLang="en-US" sz="1100">
              <a:latin typeface="ＭＳ Ｐゴシック"/>
            </a:rPr>
            <a:t>％），地方消費税交付金は１億２千万円の減（△</a:t>
          </a:r>
          <a:r>
            <a:rPr kumimoji="1" lang="en-US" altLang="ja-JP" sz="1100">
              <a:latin typeface="ＭＳ Ｐゴシック"/>
            </a:rPr>
            <a:t>12.2</a:t>
          </a:r>
          <a:r>
            <a:rPr kumimoji="1" lang="ja-JP" altLang="en-US" sz="1100">
              <a:latin typeface="ＭＳ Ｐゴシック"/>
            </a:rPr>
            <a:t>％）となったことによる。また一方，分子の経常経費充当一般財源は，定年退職の増等により，前年度より，１億５６百万円の増（＋</a:t>
          </a:r>
          <a:r>
            <a:rPr kumimoji="1" lang="en-US" altLang="ja-JP" sz="1100">
              <a:latin typeface="ＭＳ Ｐゴシック"/>
            </a:rPr>
            <a:t>1.2</a:t>
          </a:r>
          <a:r>
            <a:rPr kumimoji="1" lang="ja-JP" altLang="en-US" sz="1100">
              <a:latin typeface="ＭＳ Ｐゴシック"/>
            </a:rPr>
            <a:t>％）となった。</a:t>
          </a:r>
        </a:p>
        <a:p>
          <a:r>
            <a:rPr kumimoji="1" lang="ja-JP" altLang="en-US" sz="1100">
              <a:latin typeface="ＭＳ Ｐゴシック"/>
            </a:rPr>
            <a:t>　分子分母ともに経常収支比率を押し上げるような結果となっている。</a:t>
          </a:r>
        </a:p>
      </xdr:txBody>
    </xdr:sp>
    <xdr:clientData/>
  </xdr:twoCellAnchor>
  <xdr:oneCellAnchor>
    <xdr:from>
      <xdr:col>1</xdr:col>
      <xdr:colOff>38100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31962</xdr:rowOff>
    </xdr:from>
    <xdr:to>
      <xdr:col>7</xdr:col>
      <xdr:colOff>152400</xdr:colOff>
      <xdr:row>66</xdr:row>
      <xdr:rowOff>42333</xdr:rowOff>
    </xdr:to>
    <xdr:cxnSp macro="">
      <xdr:nvCxnSpPr>
        <xdr:cNvPr id="128" name="直線コネクタ 127"/>
        <xdr:cNvCxnSpPr/>
      </xdr:nvCxnSpPr>
      <xdr:spPr>
        <a:xfrm flipV="1">
          <a:off x="4953000" y="10147512"/>
          <a:ext cx="0" cy="1210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14410</xdr:rowOff>
    </xdr:from>
    <xdr:ext cx="762000" cy="259045"/>
    <xdr:sp macro="" textlink="">
      <xdr:nvSpPr>
        <xdr:cNvPr id="129" name="財政構造の弾力性最小値テキスト"/>
        <xdr:cNvSpPr txBox="1"/>
      </xdr:nvSpPr>
      <xdr:spPr>
        <a:xfrm>
          <a:off x="5041900" y="1133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104.0</a:t>
          </a:r>
          <a:endParaRPr kumimoji="1" lang="ja-JP" altLang="en-US" sz="1000" b="1">
            <a:latin typeface="ＭＳ Ｐゴシック"/>
          </a:endParaRPr>
        </a:p>
      </xdr:txBody>
    </xdr:sp>
    <xdr:clientData/>
  </xdr:oneCellAnchor>
  <xdr:twoCellAnchor>
    <xdr:from>
      <xdr:col>7</xdr:col>
      <xdr:colOff>63500</xdr:colOff>
      <xdr:row>66</xdr:row>
      <xdr:rowOff>42333</xdr:rowOff>
    </xdr:from>
    <xdr:to>
      <xdr:col>7</xdr:col>
      <xdr:colOff>241300</xdr:colOff>
      <xdr:row>66</xdr:row>
      <xdr:rowOff>42333</xdr:rowOff>
    </xdr:to>
    <xdr:cxnSp macro="">
      <xdr:nvCxnSpPr>
        <xdr:cNvPr id="130" name="直線コネクタ 129"/>
        <xdr:cNvCxnSpPr/>
      </xdr:nvCxnSpPr>
      <xdr:spPr>
        <a:xfrm>
          <a:off x="4864100" y="1135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118339</xdr:rowOff>
    </xdr:from>
    <xdr:ext cx="762000" cy="259045"/>
    <xdr:sp macro="" textlink="">
      <xdr:nvSpPr>
        <xdr:cNvPr id="131" name="財政構造の弾力性最大値テキスト"/>
        <xdr:cNvSpPr txBox="1"/>
      </xdr:nvSpPr>
      <xdr:spPr>
        <a:xfrm>
          <a:off x="5041900" y="989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7</xdr:col>
      <xdr:colOff>63500</xdr:colOff>
      <xdr:row>59</xdr:row>
      <xdr:rowOff>31962</xdr:rowOff>
    </xdr:from>
    <xdr:to>
      <xdr:col>7</xdr:col>
      <xdr:colOff>241300</xdr:colOff>
      <xdr:row>59</xdr:row>
      <xdr:rowOff>31962</xdr:rowOff>
    </xdr:to>
    <xdr:cxnSp macro="">
      <xdr:nvCxnSpPr>
        <xdr:cNvPr id="132" name="直線コネクタ 131"/>
        <xdr:cNvCxnSpPr/>
      </xdr:nvCxnSpPr>
      <xdr:spPr>
        <a:xfrm>
          <a:off x="4864100" y="10147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21802</xdr:rowOff>
    </xdr:from>
    <xdr:to>
      <xdr:col>7</xdr:col>
      <xdr:colOff>152400</xdr:colOff>
      <xdr:row>64</xdr:row>
      <xdr:rowOff>35348</xdr:rowOff>
    </xdr:to>
    <xdr:cxnSp macro="">
      <xdr:nvCxnSpPr>
        <xdr:cNvPr id="133" name="直線コネクタ 132"/>
        <xdr:cNvCxnSpPr/>
      </xdr:nvCxnSpPr>
      <xdr:spPr>
        <a:xfrm>
          <a:off x="4114800" y="10823152"/>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7637</xdr:rowOff>
    </xdr:from>
    <xdr:ext cx="762000" cy="259045"/>
    <xdr:sp macro="" textlink="">
      <xdr:nvSpPr>
        <xdr:cNvPr id="134" name="財政構造の弾力性平均値テキスト"/>
        <xdr:cNvSpPr txBox="1"/>
      </xdr:nvSpPr>
      <xdr:spPr>
        <a:xfrm>
          <a:off x="5041900" y="1063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35" name="フローチャート : 判断 134"/>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21802</xdr:rowOff>
    </xdr:from>
    <xdr:to>
      <xdr:col>6</xdr:col>
      <xdr:colOff>0</xdr:colOff>
      <xdr:row>63</xdr:row>
      <xdr:rowOff>37888</xdr:rowOff>
    </xdr:to>
    <xdr:cxnSp macro="">
      <xdr:nvCxnSpPr>
        <xdr:cNvPr id="136" name="直線コネクタ 135"/>
        <xdr:cNvCxnSpPr/>
      </xdr:nvCxnSpPr>
      <xdr:spPr>
        <a:xfrm flipV="1">
          <a:off x="3225800" y="1082315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62019</xdr:rowOff>
    </xdr:from>
    <xdr:to>
      <xdr:col>6</xdr:col>
      <xdr:colOff>50800</xdr:colOff>
      <xdr:row>62</xdr:row>
      <xdr:rowOff>163619</xdr:rowOff>
    </xdr:to>
    <xdr:sp macro="" textlink="">
      <xdr:nvSpPr>
        <xdr:cNvPr id="137" name="フローチャート : 判断 136"/>
        <xdr:cNvSpPr/>
      </xdr:nvSpPr>
      <xdr:spPr>
        <a:xfrm>
          <a:off x="4064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2346</xdr:rowOff>
    </xdr:from>
    <xdr:ext cx="736600" cy="259045"/>
    <xdr:sp macro="" textlink="">
      <xdr:nvSpPr>
        <xdr:cNvPr id="138" name="テキスト ボックス 137"/>
        <xdr:cNvSpPr txBox="1"/>
      </xdr:nvSpPr>
      <xdr:spPr>
        <a:xfrm>
          <a:off x="3733800" y="10460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29845</xdr:rowOff>
    </xdr:from>
    <xdr:to>
      <xdr:col>4</xdr:col>
      <xdr:colOff>482600</xdr:colOff>
      <xdr:row>63</xdr:row>
      <xdr:rowOff>37888</xdr:rowOff>
    </xdr:to>
    <xdr:cxnSp macro="">
      <xdr:nvCxnSpPr>
        <xdr:cNvPr id="139" name="直線コネクタ 138"/>
        <xdr:cNvCxnSpPr/>
      </xdr:nvCxnSpPr>
      <xdr:spPr>
        <a:xfrm>
          <a:off x="2336800" y="10831195"/>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150495</xdr:rowOff>
    </xdr:from>
    <xdr:to>
      <xdr:col>4</xdr:col>
      <xdr:colOff>533400</xdr:colOff>
      <xdr:row>63</xdr:row>
      <xdr:rowOff>80645</xdr:rowOff>
    </xdr:to>
    <xdr:sp macro="" textlink="">
      <xdr:nvSpPr>
        <xdr:cNvPr id="140" name="フローチャート : 判断 139"/>
        <xdr:cNvSpPr/>
      </xdr:nvSpPr>
      <xdr:spPr>
        <a:xfrm>
          <a:off x="31750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90822</xdr:rowOff>
    </xdr:from>
    <xdr:ext cx="762000" cy="259045"/>
    <xdr:sp macro="" textlink="">
      <xdr:nvSpPr>
        <xdr:cNvPr id="141" name="テキスト ボックス 140"/>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29845</xdr:rowOff>
    </xdr:from>
    <xdr:to>
      <xdr:col>3</xdr:col>
      <xdr:colOff>279400</xdr:colOff>
      <xdr:row>63</xdr:row>
      <xdr:rowOff>62019</xdr:rowOff>
    </xdr:to>
    <xdr:cxnSp macro="">
      <xdr:nvCxnSpPr>
        <xdr:cNvPr id="142" name="直線コネクタ 141"/>
        <xdr:cNvCxnSpPr/>
      </xdr:nvCxnSpPr>
      <xdr:spPr>
        <a:xfrm flipV="1">
          <a:off x="1447800" y="10831195"/>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98213</xdr:rowOff>
    </xdr:from>
    <xdr:to>
      <xdr:col>3</xdr:col>
      <xdr:colOff>330200</xdr:colOff>
      <xdr:row>63</xdr:row>
      <xdr:rowOff>28363</xdr:rowOff>
    </xdr:to>
    <xdr:sp macro="" textlink="">
      <xdr:nvSpPr>
        <xdr:cNvPr id="143" name="フローチャート : 判断 142"/>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38540</xdr:rowOff>
    </xdr:from>
    <xdr:ext cx="762000" cy="259045"/>
    <xdr:sp macro="" textlink="">
      <xdr:nvSpPr>
        <xdr:cNvPr id="144" name="テキスト ボックス 143"/>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122344</xdr:rowOff>
    </xdr:from>
    <xdr:to>
      <xdr:col>2</xdr:col>
      <xdr:colOff>127000</xdr:colOff>
      <xdr:row>63</xdr:row>
      <xdr:rowOff>52494</xdr:rowOff>
    </xdr:to>
    <xdr:sp macro="" textlink="">
      <xdr:nvSpPr>
        <xdr:cNvPr id="145" name="フローチャート : 判断 144"/>
        <xdr:cNvSpPr/>
      </xdr:nvSpPr>
      <xdr:spPr>
        <a:xfrm>
          <a:off x="1397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62671</xdr:rowOff>
    </xdr:from>
    <xdr:ext cx="762000" cy="259045"/>
    <xdr:sp macro="" textlink="">
      <xdr:nvSpPr>
        <xdr:cNvPr id="146" name="テキスト ボックス 145"/>
        <xdr:cNvSpPr txBox="1"/>
      </xdr:nvSpPr>
      <xdr:spPr>
        <a:xfrm>
          <a:off x="1066800" y="1052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155998</xdr:rowOff>
    </xdr:from>
    <xdr:to>
      <xdr:col>7</xdr:col>
      <xdr:colOff>203200</xdr:colOff>
      <xdr:row>64</xdr:row>
      <xdr:rowOff>86148</xdr:rowOff>
    </xdr:to>
    <xdr:sp macro="" textlink="">
      <xdr:nvSpPr>
        <xdr:cNvPr id="152" name="円/楕円 151"/>
        <xdr:cNvSpPr/>
      </xdr:nvSpPr>
      <xdr:spPr>
        <a:xfrm>
          <a:off x="49022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128075</xdr:rowOff>
    </xdr:from>
    <xdr:ext cx="762000" cy="259045"/>
    <xdr:sp macro="" textlink="">
      <xdr:nvSpPr>
        <xdr:cNvPr id="153" name="財政構造の弾力性該当値テキスト"/>
        <xdr:cNvSpPr txBox="1"/>
      </xdr:nvSpPr>
      <xdr:spPr>
        <a:xfrm>
          <a:off x="5041900" y="109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142452</xdr:rowOff>
    </xdr:from>
    <xdr:to>
      <xdr:col>6</xdr:col>
      <xdr:colOff>50800</xdr:colOff>
      <xdr:row>63</xdr:row>
      <xdr:rowOff>72602</xdr:rowOff>
    </xdr:to>
    <xdr:sp macro="" textlink="">
      <xdr:nvSpPr>
        <xdr:cNvPr id="154" name="円/楕円 153"/>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57379</xdr:rowOff>
    </xdr:from>
    <xdr:ext cx="736600" cy="259045"/>
    <xdr:sp macro="" textlink="">
      <xdr:nvSpPr>
        <xdr:cNvPr id="155" name="テキスト ボックス 154"/>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158538</xdr:rowOff>
    </xdr:from>
    <xdr:to>
      <xdr:col>4</xdr:col>
      <xdr:colOff>533400</xdr:colOff>
      <xdr:row>63</xdr:row>
      <xdr:rowOff>88688</xdr:rowOff>
    </xdr:to>
    <xdr:sp macro="" textlink="">
      <xdr:nvSpPr>
        <xdr:cNvPr id="156" name="円/楕円 155"/>
        <xdr:cNvSpPr/>
      </xdr:nvSpPr>
      <xdr:spPr>
        <a:xfrm>
          <a:off x="3175000" y="10788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73465</xdr:rowOff>
    </xdr:from>
    <xdr:ext cx="762000" cy="259045"/>
    <xdr:sp macro="" textlink="">
      <xdr:nvSpPr>
        <xdr:cNvPr id="157" name="テキスト ボックス 156"/>
        <xdr:cNvSpPr txBox="1"/>
      </xdr:nvSpPr>
      <xdr:spPr>
        <a:xfrm>
          <a:off x="2844800" y="10874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150495</xdr:rowOff>
    </xdr:from>
    <xdr:to>
      <xdr:col>3</xdr:col>
      <xdr:colOff>330200</xdr:colOff>
      <xdr:row>63</xdr:row>
      <xdr:rowOff>80645</xdr:rowOff>
    </xdr:to>
    <xdr:sp macro="" textlink="">
      <xdr:nvSpPr>
        <xdr:cNvPr id="158" name="円/楕円 157"/>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65422</xdr:rowOff>
    </xdr:from>
    <xdr:ext cx="762000" cy="259045"/>
    <xdr:sp macro="" textlink="">
      <xdr:nvSpPr>
        <xdr:cNvPr id="159" name="テキスト ボックス 158"/>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11219</xdr:rowOff>
    </xdr:from>
    <xdr:to>
      <xdr:col>2</xdr:col>
      <xdr:colOff>127000</xdr:colOff>
      <xdr:row>63</xdr:row>
      <xdr:rowOff>112819</xdr:rowOff>
    </xdr:to>
    <xdr:sp macro="" textlink="">
      <xdr:nvSpPr>
        <xdr:cNvPr id="160" name="円/楕円 159"/>
        <xdr:cNvSpPr/>
      </xdr:nvSpPr>
      <xdr:spPr>
        <a:xfrm>
          <a:off x="1397000" y="1081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97596</xdr:rowOff>
    </xdr:from>
    <xdr:ext cx="762000" cy="259045"/>
    <xdr:sp macro="" textlink="">
      <xdr:nvSpPr>
        <xdr:cNvPr id="161" name="テキスト ボックス 160"/>
        <xdr:cNvSpPr txBox="1"/>
      </xdr:nvSpPr>
      <xdr:spPr>
        <a:xfrm>
          <a:off x="1066800" y="1089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[129,044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125,578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前年度に比較して、</a:t>
          </a:r>
          <a:r>
            <a:rPr kumimoji="1" lang="en-US" altLang="ja-JP" sz="1100">
              <a:solidFill>
                <a:schemeClr val="dk1"/>
              </a:solidFill>
              <a:effectLst/>
              <a:latin typeface="+mn-lt"/>
              <a:ea typeface="+mn-ea"/>
              <a:cs typeface="+mn-cs"/>
            </a:rPr>
            <a:t>4,133</a:t>
          </a:r>
          <a:r>
            <a:rPr kumimoji="1" lang="ja-JP" altLang="ja-JP" sz="1100">
              <a:solidFill>
                <a:schemeClr val="dk1"/>
              </a:solidFill>
              <a:effectLst/>
              <a:latin typeface="+mn-lt"/>
              <a:ea typeface="+mn-ea"/>
              <a:cs typeface="+mn-cs"/>
            </a:rPr>
            <a:t>円増加している。人件費については，退職者の増により退職金が対前年比</a:t>
          </a:r>
          <a:r>
            <a:rPr kumimoji="1" lang="en-US" altLang="ja-JP" sz="1100">
              <a:solidFill>
                <a:schemeClr val="dk1"/>
              </a:solidFill>
              <a:effectLst/>
              <a:latin typeface="+mn-lt"/>
              <a:ea typeface="+mn-ea"/>
              <a:cs typeface="+mn-cs"/>
            </a:rPr>
            <a:t>114.7</a:t>
          </a:r>
          <a:r>
            <a:rPr kumimoji="1" lang="ja-JP" altLang="ja-JP" sz="1100">
              <a:solidFill>
                <a:schemeClr val="dk1"/>
              </a:solidFill>
              <a:effectLst/>
              <a:latin typeface="+mn-lt"/>
              <a:ea typeface="+mn-ea"/>
              <a:cs typeface="+mn-cs"/>
            </a:rPr>
            <a:t>％増となったため，人口１人当たりでは増加となっている。</a:t>
          </a:r>
          <a:endParaRPr lang="ja-JP" altLang="ja-JP" sz="1400">
            <a:effectLst/>
          </a:endParaRPr>
        </a:p>
        <a:p>
          <a:r>
            <a:rPr kumimoji="1" lang="ja-JP" altLang="ja-JP" sz="1100">
              <a:solidFill>
                <a:schemeClr val="dk1"/>
              </a:solidFill>
              <a:effectLst/>
              <a:latin typeface="+mn-lt"/>
              <a:ea typeface="+mn-ea"/>
              <a:cs typeface="+mn-cs"/>
            </a:rPr>
            <a:t>人口動向を注視しながら、適正な職員数の配置と内部事務の効率化に努めていく必要がある。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8164</xdr:rowOff>
    </xdr:from>
    <xdr:to>
      <xdr:col>7</xdr:col>
      <xdr:colOff>152400</xdr:colOff>
      <xdr:row>89</xdr:row>
      <xdr:rowOff>171228</xdr:rowOff>
    </xdr:to>
    <xdr:cxnSp macro="">
      <xdr:nvCxnSpPr>
        <xdr:cNvPr id="192" name="直線コネクタ 191"/>
        <xdr:cNvCxnSpPr/>
      </xdr:nvCxnSpPr>
      <xdr:spPr>
        <a:xfrm flipV="1">
          <a:off x="4953000" y="13895614"/>
          <a:ext cx="0" cy="15346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143305</xdr:rowOff>
    </xdr:from>
    <xdr:ext cx="762000" cy="259045"/>
    <xdr:sp macro="" textlink="">
      <xdr:nvSpPr>
        <xdr:cNvPr id="193" name="人件費・物件費等の状況最小値テキスト"/>
        <xdr:cNvSpPr txBox="1"/>
      </xdr:nvSpPr>
      <xdr:spPr>
        <a:xfrm>
          <a:off x="5041900" y="15402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978,819</a:t>
          </a:r>
          <a:endParaRPr kumimoji="1" lang="ja-JP" altLang="en-US" sz="1000" b="1">
            <a:latin typeface="ＭＳ Ｐゴシック"/>
          </a:endParaRPr>
        </a:p>
      </xdr:txBody>
    </xdr:sp>
    <xdr:clientData/>
  </xdr:oneCellAnchor>
  <xdr:twoCellAnchor>
    <xdr:from>
      <xdr:col>7</xdr:col>
      <xdr:colOff>63500</xdr:colOff>
      <xdr:row>89</xdr:row>
      <xdr:rowOff>171228</xdr:rowOff>
    </xdr:from>
    <xdr:to>
      <xdr:col>7</xdr:col>
      <xdr:colOff>241300</xdr:colOff>
      <xdr:row>89</xdr:row>
      <xdr:rowOff>171228</xdr:rowOff>
    </xdr:to>
    <xdr:cxnSp macro="">
      <xdr:nvCxnSpPr>
        <xdr:cNvPr id="194" name="直線コネクタ 193"/>
        <xdr:cNvCxnSpPr/>
      </xdr:nvCxnSpPr>
      <xdr:spPr>
        <a:xfrm>
          <a:off x="4864100" y="15430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94541</xdr:rowOff>
    </xdr:from>
    <xdr:ext cx="762000" cy="259045"/>
    <xdr:sp macro="" textlink="">
      <xdr:nvSpPr>
        <xdr:cNvPr id="195" name="人件費・物件費等の状況最大値テキスト"/>
        <xdr:cNvSpPr txBox="1"/>
      </xdr:nvSpPr>
      <xdr:spPr>
        <a:xfrm>
          <a:off x="5041900" y="13639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88,421</a:t>
          </a:r>
          <a:endParaRPr kumimoji="1" lang="ja-JP" altLang="en-US" sz="1000" b="1">
            <a:latin typeface="ＭＳ Ｐゴシック"/>
          </a:endParaRPr>
        </a:p>
      </xdr:txBody>
    </xdr:sp>
    <xdr:clientData/>
  </xdr:oneCellAnchor>
  <xdr:twoCellAnchor>
    <xdr:from>
      <xdr:col>7</xdr:col>
      <xdr:colOff>63500</xdr:colOff>
      <xdr:row>81</xdr:row>
      <xdr:rowOff>8164</xdr:rowOff>
    </xdr:from>
    <xdr:to>
      <xdr:col>7</xdr:col>
      <xdr:colOff>241300</xdr:colOff>
      <xdr:row>81</xdr:row>
      <xdr:rowOff>8164</xdr:rowOff>
    </xdr:to>
    <xdr:cxnSp macro="">
      <xdr:nvCxnSpPr>
        <xdr:cNvPr id="196" name="直線コネクタ 195"/>
        <xdr:cNvCxnSpPr/>
      </xdr:nvCxnSpPr>
      <xdr:spPr>
        <a:xfrm>
          <a:off x="4864100" y="13895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71058</xdr:rowOff>
    </xdr:from>
    <xdr:to>
      <xdr:col>7</xdr:col>
      <xdr:colOff>152400</xdr:colOff>
      <xdr:row>81</xdr:row>
      <xdr:rowOff>78181</xdr:rowOff>
    </xdr:to>
    <xdr:cxnSp macro="">
      <xdr:nvCxnSpPr>
        <xdr:cNvPr id="197" name="直線コネクタ 196"/>
        <xdr:cNvCxnSpPr/>
      </xdr:nvCxnSpPr>
      <xdr:spPr>
        <a:xfrm>
          <a:off x="4114800" y="13958508"/>
          <a:ext cx="838200" cy="7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43680</xdr:rowOff>
    </xdr:from>
    <xdr:ext cx="762000" cy="259045"/>
    <xdr:sp macro="" textlink="">
      <xdr:nvSpPr>
        <xdr:cNvPr id="198" name="人件費・物件費等の状況平均値テキスト"/>
        <xdr:cNvSpPr txBox="1"/>
      </xdr:nvSpPr>
      <xdr:spPr>
        <a:xfrm>
          <a:off x="5041900" y="13759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27153</xdr:rowOff>
    </xdr:from>
    <xdr:to>
      <xdr:col>7</xdr:col>
      <xdr:colOff>203200</xdr:colOff>
      <xdr:row>81</xdr:row>
      <xdr:rowOff>128753</xdr:rowOff>
    </xdr:to>
    <xdr:sp macro="" textlink="">
      <xdr:nvSpPr>
        <xdr:cNvPr id="199" name="フローチャート : 判断 198"/>
        <xdr:cNvSpPr/>
      </xdr:nvSpPr>
      <xdr:spPr>
        <a:xfrm>
          <a:off x="4902200" y="1391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61686</xdr:rowOff>
    </xdr:from>
    <xdr:to>
      <xdr:col>6</xdr:col>
      <xdr:colOff>0</xdr:colOff>
      <xdr:row>81</xdr:row>
      <xdr:rowOff>71058</xdr:rowOff>
    </xdr:to>
    <xdr:cxnSp macro="">
      <xdr:nvCxnSpPr>
        <xdr:cNvPr id="200" name="直線コネクタ 199"/>
        <xdr:cNvCxnSpPr/>
      </xdr:nvCxnSpPr>
      <xdr:spPr>
        <a:xfrm>
          <a:off x="3225800" y="13949136"/>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9246</xdr:rowOff>
    </xdr:from>
    <xdr:to>
      <xdr:col>6</xdr:col>
      <xdr:colOff>50800</xdr:colOff>
      <xdr:row>81</xdr:row>
      <xdr:rowOff>110846</xdr:rowOff>
    </xdr:to>
    <xdr:sp macro="" textlink="">
      <xdr:nvSpPr>
        <xdr:cNvPr id="201" name="フローチャート : 判断 200"/>
        <xdr:cNvSpPr/>
      </xdr:nvSpPr>
      <xdr:spPr>
        <a:xfrm>
          <a:off x="4064000" y="1389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121023</xdr:rowOff>
    </xdr:from>
    <xdr:ext cx="736600" cy="259045"/>
    <xdr:sp macro="" textlink="">
      <xdr:nvSpPr>
        <xdr:cNvPr id="202" name="テキスト ボックス 201"/>
        <xdr:cNvSpPr txBox="1"/>
      </xdr:nvSpPr>
      <xdr:spPr>
        <a:xfrm>
          <a:off x="3733800" y="1366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118,522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54829</xdr:rowOff>
    </xdr:from>
    <xdr:to>
      <xdr:col>4</xdr:col>
      <xdr:colOff>482600</xdr:colOff>
      <xdr:row>81</xdr:row>
      <xdr:rowOff>61686</xdr:rowOff>
    </xdr:to>
    <xdr:cxnSp macro="">
      <xdr:nvCxnSpPr>
        <xdr:cNvPr id="203" name="直線コネクタ 202"/>
        <xdr:cNvCxnSpPr/>
      </xdr:nvCxnSpPr>
      <xdr:spPr>
        <a:xfrm>
          <a:off x="2336800" y="13942279"/>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14055</xdr:rowOff>
    </xdr:from>
    <xdr:to>
      <xdr:col>4</xdr:col>
      <xdr:colOff>533400</xdr:colOff>
      <xdr:row>81</xdr:row>
      <xdr:rowOff>115655</xdr:rowOff>
    </xdr:to>
    <xdr:sp macro="" textlink="">
      <xdr:nvSpPr>
        <xdr:cNvPr id="204" name="フローチャート : 判断 203"/>
        <xdr:cNvSpPr/>
      </xdr:nvSpPr>
      <xdr:spPr>
        <a:xfrm>
          <a:off x="3175000" y="139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100432</xdr:rowOff>
    </xdr:from>
    <xdr:ext cx="762000" cy="259045"/>
    <xdr:sp macro="" textlink="">
      <xdr:nvSpPr>
        <xdr:cNvPr id="205" name="テキスト ボックス 204"/>
        <xdr:cNvSpPr txBox="1"/>
      </xdr:nvSpPr>
      <xdr:spPr>
        <a:xfrm>
          <a:off x="2844800" y="13987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51986</xdr:rowOff>
    </xdr:from>
    <xdr:to>
      <xdr:col>3</xdr:col>
      <xdr:colOff>279400</xdr:colOff>
      <xdr:row>81</xdr:row>
      <xdr:rowOff>54829</xdr:rowOff>
    </xdr:to>
    <xdr:cxnSp macro="">
      <xdr:nvCxnSpPr>
        <xdr:cNvPr id="206" name="直線コネクタ 205"/>
        <xdr:cNvCxnSpPr/>
      </xdr:nvCxnSpPr>
      <xdr:spPr>
        <a:xfrm>
          <a:off x="1447800" y="13939436"/>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12356</xdr:rowOff>
    </xdr:from>
    <xdr:to>
      <xdr:col>3</xdr:col>
      <xdr:colOff>330200</xdr:colOff>
      <xdr:row>81</xdr:row>
      <xdr:rowOff>113956</xdr:rowOff>
    </xdr:to>
    <xdr:sp macro="" textlink="">
      <xdr:nvSpPr>
        <xdr:cNvPr id="207" name="フローチャート : 判断 206"/>
        <xdr:cNvSpPr/>
      </xdr:nvSpPr>
      <xdr:spPr>
        <a:xfrm>
          <a:off x="22860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98733</xdr:rowOff>
    </xdr:from>
    <xdr:ext cx="762000" cy="259045"/>
    <xdr:sp macro="" textlink="">
      <xdr:nvSpPr>
        <xdr:cNvPr id="208" name="テキスト ボックス 207"/>
        <xdr:cNvSpPr txBox="1"/>
      </xdr:nvSpPr>
      <xdr:spPr>
        <a:xfrm>
          <a:off x="1955800" y="1398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9758</xdr:rowOff>
    </xdr:from>
    <xdr:to>
      <xdr:col>2</xdr:col>
      <xdr:colOff>127000</xdr:colOff>
      <xdr:row>81</xdr:row>
      <xdr:rowOff>111358</xdr:rowOff>
    </xdr:to>
    <xdr:sp macro="" textlink="">
      <xdr:nvSpPr>
        <xdr:cNvPr id="209" name="フローチャート : 判断 208"/>
        <xdr:cNvSpPr/>
      </xdr:nvSpPr>
      <xdr:spPr>
        <a:xfrm>
          <a:off x="1397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96135</xdr:rowOff>
    </xdr:from>
    <xdr:ext cx="762000" cy="259045"/>
    <xdr:sp macro="" textlink="">
      <xdr:nvSpPr>
        <xdr:cNvPr id="210" name="テキスト ボックス 209"/>
        <xdr:cNvSpPr txBox="1"/>
      </xdr:nvSpPr>
      <xdr:spPr>
        <a:xfrm>
          <a:off x="1066800" y="1398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27381</xdr:rowOff>
    </xdr:from>
    <xdr:to>
      <xdr:col>7</xdr:col>
      <xdr:colOff>203200</xdr:colOff>
      <xdr:row>81</xdr:row>
      <xdr:rowOff>128981</xdr:rowOff>
    </xdr:to>
    <xdr:sp macro="" textlink="">
      <xdr:nvSpPr>
        <xdr:cNvPr id="216" name="円/楕円 215"/>
        <xdr:cNvSpPr/>
      </xdr:nvSpPr>
      <xdr:spPr>
        <a:xfrm>
          <a:off x="4902200" y="139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75658</xdr:rowOff>
    </xdr:from>
    <xdr:ext cx="762000" cy="259045"/>
    <xdr:sp macro="" textlink="">
      <xdr:nvSpPr>
        <xdr:cNvPr id="217" name="人件費・物件費等の状況該当値テキスト"/>
        <xdr:cNvSpPr txBox="1"/>
      </xdr:nvSpPr>
      <xdr:spPr>
        <a:xfrm>
          <a:off x="5041900" y="1396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129,044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20258</xdr:rowOff>
    </xdr:from>
    <xdr:to>
      <xdr:col>6</xdr:col>
      <xdr:colOff>50800</xdr:colOff>
      <xdr:row>81</xdr:row>
      <xdr:rowOff>121858</xdr:rowOff>
    </xdr:to>
    <xdr:sp macro="" textlink="">
      <xdr:nvSpPr>
        <xdr:cNvPr id="218" name="円/楕円 217"/>
        <xdr:cNvSpPr/>
      </xdr:nvSpPr>
      <xdr:spPr>
        <a:xfrm>
          <a:off x="4064000" y="1390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106635</xdr:rowOff>
    </xdr:from>
    <xdr:ext cx="736600" cy="259045"/>
    <xdr:sp macro="" textlink="">
      <xdr:nvSpPr>
        <xdr:cNvPr id="219" name="テキスト ボックス 218"/>
        <xdr:cNvSpPr txBox="1"/>
      </xdr:nvSpPr>
      <xdr:spPr>
        <a:xfrm>
          <a:off x="3733800" y="1399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124,911</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10886</xdr:rowOff>
    </xdr:from>
    <xdr:to>
      <xdr:col>4</xdr:col>
      <xdr:colOff>533400</xdr:colOff>
      <xdr:row>81</xdr:row>
      <xdr:rowOff>112486</xdr:rowOff>
    </xdr:to>
    <xdr:sp macro="" textlink="">
      <xdr:nvSpPr>
        <xdr:cNvPr id="220" name="円/楕円 219"/>
        <xdr:cNvSpPr/>
      </xdr:nvSpPr>
      <xdr:spPr>
        <a:xfrm>
          <a:off x="3175000" y="1389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122663</xdr:rowOff>
    </xdr:from>
    <xdr:ext cx="762000" cy="259045"/>
    <xdr:sp macro="" textlink="">
      <xdr:nvSpPr>
        <xdr:cNvPr id="221" name="テキスト ボックス 220"/>
        <xdr:cNvSpPr txBox="1"/>
      </xdr:nvSpPr>
      <xdr:spPr>
        <a:xfrm>
          <a:off x="2844800" y="13667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119,474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4029</xdr:rowOff>
    </xdr:from>
    <xdr:to>
      <xdr:col>3</xdr:col>
      <xdr:colOff>330200</xdr:colOff>
      <xdr:row>81</xdr:row>
      <xdr:rowOff>105629</xdr:rowOff>
    </xdr:to>
    <xdr:sp macro="" textlink="">
      <xdr:nvSpPr>
        <xdr:cNvPr id="222" name="円/楕円 221"/>
        <xdr:cNvSpPr/>
      </xdr:nvSpPr>
      <xdr:spPr>
        <a:xfrm>
          <a:off x="2286000" y="1389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115806</xdr:rowOff>
    </xdr:from>
    <xdr:ext cx="762000" cy="259045"/>
    <xdr:sp macro="" textlink="">
      <xdr:nvSpPr>
        <xdr:cNvPr id="223" name="テキスト ボックス 222"/>
        <xdr:cNvSpPr txBox="1"/>
      </xdr:nvSpPr>
      <xdr:spPr>
        <a:xfrm>
          <a:off x="1955800" y="1366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115,496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1186</xdr:rowOff>
    </xdr:from>
    <xdr:to>
      <xdr:col>2</xdr:col>
      <xdr:colOff>127000</xdr:colOff>
      <xdr:row>81</xdr:row>
      <xdr:rowOff>102786</xdr:rowOff>
    </xdr:to>
    <xdr:sp macro="" textlink="">
      <xdr:nvSpPr>
        <xdr:cNvPr id="224" name="円/楕円 223"/>
        <xdr:cNvSpPr/>
      </xdr:nvSpPr>
      <xdr:spPr>
        <a:xfrm>
          <a:off x="1397000" y="138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112963</xdr:rowOff>
    </xdr:from>
    <xdr:ext cx="762000" cy="259045"/>
    <xdr:sp macro="" textlink="">
      <xdr:nvSpPr>
        <xdr:cNvPr id="225" name="テキスト ボックス 224"/>
        <xdr:cNvSpPr txBox="1"/>
      </xdr:nvSpPr>
      <xdr:spPr>
        <a:xfrm>
          <a:off x="1066800" y="1365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113,846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給料表の独自見直しを実施するなど適正化に努めている。平成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年度では前年度より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ポイント下げたが，類似団体平均よりも</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今後も，給料表見直しを行</a:t>
          </a:r>
          <a:r>
            <a:rPr kumimoji="1" lang="ja-JP" altLang="en-US" sz="1100">
              <a:solidFill>
                <a:schemeClr val="dk1"/>
              </a:solidFill>
              <a:effectLst/>
              <a:latin typeface="+mn-lt"/>
              <a:ea typeface="+mn-ea"/>
              <a:cs typeface="+mn-cs"/>
            </a:rPr>
            <a:t>うなど</a:t>
          </a:r>
          <a:r>
            <a:rPr kumimoji="1" lang="ja-JP" altLang="ja-JP" sz="1100">
              <a:solidFill>
                <a:schemeClr val="dk1"/>
              </a:solidFill>
              <a:effectLst/>
              <a:latin typeface="+mn-lt"/>
              <a:ea typeface="+mn-ea"/>
              <a:cs typeface="+mn-cs"/>
            </a:rPr>
            <a:t>，給与の適正化に努める。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153609</xdr:rowOff>
    </xdr:from>
    <xdr:to>
      <xdr:col>24</xdr:col>
      <xdr:colOff>558800</xdr:colOff>
      <xdr:row>86</xdr:row>
      <xdr:rowOff>67129</xdr:rowOff>
    </xdr:to>
    <xdr:cxnSp macro="">
      <xdr:nvCxnSpPr>
        <xdr:cNvPr id="256" name="直線コネクタ 255"/>
        <xdr:cNvCxnSpPr/>
      </xdr:nvCxnSpPr>
      <xdr:spPr>
        <a:xfrm flipV="1">
          <a:off x="17018000" y="13869609"/>
          <a:ext cx="0" cy="9422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39206</xdr:rowOff>
    </xdr:from>
    <xdr:ext cx="762000" cy="259045"/>
    <xdr:sp macro="" textlink="">
      <xdr:nvSpPr>
        <xdr:cNvPr id="257" name="給与水準   （国との比較）最小値テキスト"/>
        <xdr:cNvSpPr txBox="1"/>
      </xdr:nvSpPr>
      <xdr:spPr>
        <a:xfrm>
          <a:off x="17106900" y="14783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102.3</a:t>
          </a:r>
          <a:endParaRPr kumimoji="1" lang="ja-JP" altLang="en-US" sz="1000" b="1">
            <a:latin typeface="ＭＳ Ｐゴシック"/>
          </a:endParaRPr>
        </a:p>
      </xdr:txBody>
    </xdr:sp>
    <xdr:clientData/>
  </xdr:oneCellAnchor>
  <xdr:twoCellAnchor>
    <xdr:from>
      <xdr:col>24</xdr:col>
      <xdr:colOff>469900</xdr:colOff>
      <xdr:row>86</xdr:row>
      <xdr:rowOff>67129</xdr:rowOff>
    </xdr:from>
    <xdr:to>
      <xdr:col>24</xdr:col>
      <xdr:colOff>647700</xdr:colOff>
      <xdr:row>86</xdr:row>
      <xdr:rowOff>67129</xdr:rowOff>
    </xdr:to>
    <xdr:cxnSp macro="">
      <xdr:nvCxnSpPr>
        <xdr:cNvPr id="258" name="直線コネクタ 257"/>
        <xdr:cNvCxnSpPr/>
      </xdr:nvCxnSpPr>
      <xdr:spPr>
        <a:xfrm>
          <a:off x="16929100" y="14811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68536</xdr:rowOff>
    </xdr:from>
    <xdr:ext cx="762000" cy="259045"/>
    <xdr:sp macro="" textlink="">
      <xdr:nvSpPr>
        <xdr:cNvPr id="259" name="給与水準   （国との比較）最大値テキスト"/>
        <xdr:cNvSpPr txBox="1"/>
      </xdr:nvSpPr>
      <xdr:spPr>
        <a:xfrm>
          <a:off x="17106900" y="1361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24</xdr:col>
      <xdr:colOff>469900</xdr:colOff>
      <xdr:row>80</xdr:row>
      <xdr:rowOff>153609</xdr:rowOff>
    </xdr:from>
    <xdr:to>
      <xdr:col>24</xdr:col>
      <xdr:colOff>647700</xdr:colOff>
      <xdr:row>80</xdr:row>
      <xdr:rowOff>153609</xdr:rowOff>
    </xdr:to>
    <xdr:cxnSp macro="">
      <xdr:nvCxnSpPr>
        <xdr:cNvPr id="260" name="直線コネクタ 259"/>
        <xdr:cNvCxnSpPr/>
      </xdr:nvCxnSpPr>
      <xdr:spPr>
        <a:xfrm>
          <a:off x="16929100" y="1386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168729</xdr:rowOff>
    </xdr:from>
    <xdr:to>
      <xdr:col>24</xdr:col>
      <xdr:colOff>558800</xdr:colOff>
      <xdr:row>85</xdr:row>
      <xdr:rowOff>31750</xdr:rowOff>
    </xdr:to>
    <xdr:cxnSp macro="">
      <xdr:nvCxnSpPr>
        <xdr:cNvPr id="261" name="直線コネクタ 260"/>
        <xdr:cNvCxnSpPr/>
      </xdr:nvCxnSpPr>
      <xdr:spPr>
        <a:xfrm flipV="1">
          <a:off x="16179800" y="14570529"/>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6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3" name="フローチャート : 判断 26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89202</xdr:rowOff>
    </xdr:to>
    <xdr:cxnSp macro="">
      <xdr:nvCxnSpPr>
        <xdr:cNvPr id="264" name="直線コネクタ 263"/>
        <xdr:cNvCxnSpPr/>
      </xdr:nvCxnSpPr>
      <xdr:spPr>
        <a:xfrm flipV="1">
          <a:off x="15290800" y="14605000"/>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82550</xdr:rowOff>
    </xdr:from>
    <xdr:to>
      <xdr:col>23</xdr:col>
      <xdr:colOff>457200</xdr:colOff>
      <xdr:row>84</xdr:row>
      <xdr:rowOff>12700</xdr:rowOff>
    </xdr:to>
    <xdr:sp macro="" textlink="">
      <xdr:nvSpPr>
        <xdr:cNvPr id="265" name="フローチャート : 判断 264"/>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22877</xdr:rowOff>
    </xdr:from>
    <xdr:ext cx="736600" cy="259045"/>
    <xdr:sp macro="" textlink="">
      <xdr:nvSpPr>
        <xdr:cNvPr id="266" name="テキスト ボックス 265"/>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54732</xdr:rowOff>
    </xdr:from>
    <xdr:to>
      <xdr:col>22</xdr:col>
      <xdr:colOff>203200</xdr:colOff>
      <xdr:row>85</xdr:row>
      <xdr:rowOff>89202</xdr:rowOff>
    </xdr:to>
    <xdr:cxnSp macro="">
      <xdr:nvCxnSpPr>
        <xdr:cNvPr id="267" name="直線コネクタ 266"/>
        <xdr:cNvCxnSpPr/>
      </xdr:nvCxnSpPr>
      <xdr:spPr>
        <a:xfrm>
          <a:off x="14401800" y="146279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48079</xdr:rowOff>
    </xdr:from>
    <xdr:to>
      <xdr:col>22</xdr:col>
      <xdr:colOff>254000</xdr:colOff>
      <xdr:row>83</xdr:row>
      <xdr:rowOff>149679</xdr:rowOff>
    </xdr:to>
    <xdr:sp macro="" textlink="">
      <xdr:nvSpPr>
        <xdr:cNvPr id="268" name="フローチャート : 判断 267"/>
        <xdr:cNvSpPr/>
      </xdr:nvSpPr>
      <xdr:spPr>
        <a:xfrm>
          <a:off x="15240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159856</xdr:rowOff>
    </xdr:from>
    <xdr:ext cx="762000" cy="259045"/>
    <xdr:sp macro="" textlink="">
      <xdr:nvSpPr>
        <xdr:cNvPr id="269" name="テキスト ボックス 268"/>
        <xdr:cNvSpPr txBox="1"/>
      </xdr:nvSpPr>
      <xdr:spPr>
        <a:xfrm>
          <a:off x="14909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54732</xdr:rowOff>
    </xdr:from>
    <xdr:to>
      <xdr:col>21</xdr:col>
      <xdr:colOff>0</xdr:colOff>
      <xdr:row>90</xdr:row>
      <xdr:rowOff>116718</xdr:rowOff>
    </xdr:to>
    <xdr:cxnSp macro="">
      <xdr:nvCxnSpPr>
        <xdr:cNvPr id="270" name="直線コネクタ 269"/>
        <xdr:cNvCxnSpPr/>
      </xdr:nvCxnSpPr>
      <xdr:spPr>
        <a:xfrm flipV="1">
          <a:off x="13512800" y="14627982"/>
          <a:ext cx="889000" cy="919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48079</xdr:rowOff>
    </xdr:from>
    <xdr:to>
      <xdr:col>21</xdr:col>
      <xdr:colOff>50800</xdr:colOff>
      <xdr:row>83</xdr:row>
      <xdr:rowOff>149679</xdr:rowOff>
    </xdr:to>
    <xdr:sp macro="" textlink="">
      <xdr:nvSpPr>
        <xdr:cNvPr id="271" name="フローチャート : 判断 270"/>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159856</xdr:rowOff>
    </xdr:from>
    <xdr:ext cx="762000" cy="259045"/>
    <xdr:sp macro="" textlink="">
      <xdr:nvSpPr>
        <xdr:cNvPr id="272" name="テキスト ボックス 271"/>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98577</xdr:rowOff>
    </xdr:from>
    <xdr:to>
      <xdr:col>19</xdr:col>
      <xdr:colOff>533400</xdr:colOff>
      <xdr:row>89</xdr:row>
      <xdr:rowOff>28727</xdr:rowOff>
    </xdr:to>
    <xdr:sp macro="" textlink="">
      <xdr:nvSpPr>
        <xdr:cNvPr id="273" name="フローチャート : 判断 272"/>
        <xdr:cNvSpPr/>
      </xdr:nvSpPr>
      <xdr:spPr>
        <a:xfrm>
          <a:off x="13462000" y="15186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38904</xdr:rowOff>
    </xdr:from>
    <xdr:ext cx="762000" cy="259045"/>
    <xdr:sp macro="" textlink="">
      <xdr:nvSpPr>
        <xdr:cNvPr id="274" name="テキスト ボックス 273"/>
        <xdr:cNvSpPr txBox="1"/>
      </xdr:nvSpPr>
      <xdr:spPr>
        <a:xfrm>
          <a:off x="13131800" y="14955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117929</xdr:rowOff>
    </xdr:from>
    <xdr:to>
      <xdr:col>24</xdr:col>
      <xdr:colOff>609600</xdr:colOff>
      <xdr:row>85</xdr:row>
      <xdr:rowOff>48079</xdr:rowOff>
    </xdr:to>
    <xdr:sp macro="" textlink="">
      <xdr:nvSpPr>
        <xdr:cNvPr id="280" name="円/楕円 279"/>
        <xdr:cNvSpPr/>
      </xdr:nvSpPr>
      <xdr:spPr>
        <a:xfrm>
          <a:off x="16967200" y="1451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90006</xdr:rowOff>
    </xdr:from>
    <xdr:ext cx="762000" cy="259045"/>
    <xdr:sp macro="" textlink="">
      <xdr:nvSpPr>
        <xdr:cNvPr id="281" name="給与水準   （国との比較）該当値テキスト"/>
        <xdr:cNvSpPr txBox="1"/>
      </xdr:nvSpPr>
      <xdr:spPr>
        <a:xfrm>
          <a:off x="17106900" y="14491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82" name="円/楕円 281"/>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83" name="テキスト ボックス 282"/>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38402</xdr:rowOff>
    </xdr:from>
    <xdr:to>
      <xdr:col>22</xdr:col>
      <xdr:colOff>254000</xdr:colOff>
      <xdr:row>85</xdr:row>
      <xdr:rowOff>140002</xdr:rowOff>
    </xdr:to>
    <xdr:sp macro="" textlink="">
      <xdr:nvSpPr>
        <xdr:cNvPr id="284" name="円/楕円 283"/>
        <xdr:cNvSpPr/>
      </xdr:nvSpPr>
      <xdr:spPr>
        <a:xfrm>
          <a:off x="15240000" y="1461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124779</xdr:rowOff>
    </xdr:from>
    <xdr:ext cx="762000" cy="259045"/>
    <xdr:sp macro="" textlink="">
      <xdr:nvSpPr>
        <xdr:cNvPr id="285" name="テキスト ボックス 284"/>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3932</xdr:rowOff>
    </xdr:from>
    <xdr:to>
      <xdr:col>21</xdr:col>
      <xdr:colOff>50800</xdr:colOff>
      <xdr:row>85</xdr:row>
      <xdr:rowOff>105532</xdr:rowOff>
    </xdr:to>
    <xdr:sp macro="" textlink="">
      <xdr:nvSpPr>
        <xdr:cNvPr id="286" name="円/楕円 285"/>
        <xdr:cNvSpPr/>
      </xdr:nvSpPr>
      <xdr:spPr>
        <a:xfrm>
          <a:off x="14351000" y="145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90309</xdr:rowOff>
    </xdr:from>
    <xdr:ext cx="762000" cy="259045"/>
    <xdr:sp macro="" textlink="">
      <xdr:nvSpPr>
        <xdr:cNvPr id="287" name="テキスト ボックス 286"/>
        <xdr:cNvSpPr txBox="1"/>
      </xdr:nvSpPr>
      <xdr:spPr>
        <a:xfrm>
          <a:off x="14020800" y="14663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100.7</a:t>
          </a:r>
          <a:endParaRPr kumimoji="1" lang="ja-JP" altLang="en-US" sz="1000" b="1">
            <a:solidFill>
              <a:srgbClr val="FF0000"/>
            </a:solidFill>
            <a:latin typeface="ＭＳ Ｐゴシック"/>
          </a:endParaRPr>
        </a:p>
      </xdr:txBody>
    </xdr:sp>
    <xdr:clientData/>
  </xdr:oneCellAnchor>
  <xdr:twoCellAnchor>
    <xdr:from>
      <xdr:col>19</xdr:col>
      <xdr:colOff>431800</xdr:colOff>
      <xdr:row>90</xdr:row>
      <xdr:rowOff>65918</xdr:rowOff>
    </xdr:from>
    <xdr:to>
      <xdr:col>19</xdr:col>
      <xdr:colOff>533400</xdr:colOff>
      <xdr:row>90</xdr:row>
      <xdr:rowOff>167518</xdr:rowOff>
    </xdr:to>
    <xdr:sp macro="" textlink="">
      <xdr:nvSpPr>
        <xdr:cNvPr id="288" name="円/楕円 287"/>
        <xdr:cNvSpPr/>
      </xdr:nvSpPr>
      <xdr:spPr>
        <a:xfrm>
          <a:off x="13462000" y="1549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152295</xdr:rowOff>
    </xdr:from>
    <xdr:ext cx="762000" cy="259045"/>
    <xdr:sp macro="" textlink="">
      <xdr:nvSpPr>
        <xdr:cNvPr id="289" name="テキスト ボックス 288"/>
        <xdr:cNvSpPr txBox="1"/>
      </xdr:nvSpPr>
      <xdr:spPr>
        <a:xfrm>
          <a:off x="13131800" y="1558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ポイント増加している。人事異動による他会計からの異動及び分母となる人口が減少していることが増加の要因である。</a:t>
          </a:r>
          <a:endParaRPr lang="ja-JP" altLang="ja-JP" sz="1400">
            <a:effectLst/>
          </a:endParaRPr>
        </a:p>
        <a:p>
          <a:r>
            <a:rPr kumimoji="1" lang="ja-JP" altLang="ja-JP" sz="1100">
              <a:solidFill>
                <a:schemeClr val="dk1"/>
              </a:solidFill>
              <a:effectLst/>
              <a:latin typeface="+mn-lt"/>
              <a:ea typeface="+mn-ea"/>
              <a:cs typeface="+mn-cs"/>
            </a:rPr>
            <a:t>職員数については，市独自の定員適正化計画を策定しており，今後も同計画に基づき，適正な定員管理を行う。併せて職員の能力向上のための研修や事務事業の効率化などにより，行政サービスの維持・質の向上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19896</xdr:rowOff>
    </xdr:from>
    <xdr:to>
      <xdr:col>24</xdr:col>
      <xdr:colOff>558800</xdr:colOff>
      <xdr:row>67</xdr:row>
      <xdr:rowOff>77999</xdr:rowOff>
    </xdr:to>
    <xdr:cxnSp macro="">
      <xdr:nvCxnSpPr>
        <xdr:cNvPr id="319" name="直線コネクタ 318"/>
        <xdr:cNvCxnSpPr/>
      </xdr:nvCxnSpPr>
      <xdr:spPr>
        <a:xfrm flipV="1">
          <a:off x="17018000" y="10135446"/>
          <a:ext cx="0" cy="14297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50076</xdr:rowOff>
    </xdr:from>
    <xdr:ext cx="762000" cy="259045"/>
    <xdr:sp macro="" textlink="">
      <xdr:nvSpPr>
        <xdr:cNvPr id="320" name="定員管理の状況最小値テキスト"/>
        <xdr:cNvSpPr txBox="1"/>
      </xdr:nvSpPr>
      <xdr:spPr>
        <a:xfrm>
          <a:off x="17106900" y="11537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11.83</a:t>
          </a:r>
          <a:endParaRPr kumimoji="1" lang="ja-JP" altLang="en-US" sz="1000" b="1">
            <a:latin typeface="ＭＳ Ｐゴシック"/>
          </a:endParaRPr>
        </a:p>
      </xdr:txBody>
    </xdr:sp>
    <xdr:clientData/>
  </xdr:oneCellAnchor>
  <xdr:twoCellAnchor>
    <xdr:from>
      <xdr:col>24</xdr:col>
      <xdr:colOff>469900</xdr:colOff>
      <xdr:row>67</xdr:row>
      <xdr:rowOff>77999</xdr:rowOff>
    </xdr:from>
    <xdr:to>
      <xdr:col>24</xdr:col>
      <xdr:colOff>647700</xdr:colOff>
      <xdr:row>67</xdr:row>
      <xdr:rowOff>77999</xdr:rowOff>
    </xdr:to>
    <xdr:cxnSp macro="">
      <xdr:nvCxnSpPr>
        <xdr:cNvPr id="321" name="直線コネクタ 320"/>
        <xdr:cNvCxnSpPr/>
      </xdr:nvCxnSpPr>
      <xdr:spPr>
        <a:xfrm>
          <a:off x="16929100" y="11565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106273</xdr:rowOff>
    </xdr:from>
    <xdr:ext cx="762000" cy="259045"/>
    <xdr:sp macro="" textlink="">
      <xdr:nvSpPr>
        <xdr:cNvPr id="322" name="定員管理の状況最大値テキスト"/>
        <xdr:cNvSpPr txBox="1"/>
      </xdr:nvSpPr>
      <xdr:spPr>
        <a:xfrm>
          <a:off x="17106900" y="987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59</xdr:row>
      <xdr:rowOff>19896</xdr:rowOff>
    </xdr:from>
    <xdr:to>
      <xdr:col>24</xdr:col>
      <xdr:colOff>647700</xdr:colOff>
      <xdr:row>59</xdr:row>
      <xdr:rowOff>19896</xdr:rowOff>
    </xdr:to>
    <xdr:cxnSp macro="">
      <xdr:nvCxnSpPr>
        <xdr:cNvPr id="323" name="直線コネクタ 322"/>
        <xdr:cNvCxnSpPr/>
      </xdr:nvCxnSpPr>
      <xdr:spPr>
        <a:xfrm>
          <a:off x="16929100" y="1013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165629</xdr:rowOff>
    </xdr:from>
    <xdr:to>
      <xdr:col>24</xdr:col>
      <xdr:colOff>558800</xdr:colOff>
      <xdr:row>62</xdr:row>
      <xdr:rowOff>14288</xdr:rowOff>
    </xdr:to>
    <xdr:cxnSp macro="">
      <xdr:nvCxnSpPr>
        <xdr:cNvPr id="324" name="直線コネクタ 323"/>
        <xdr:cNvCxnSpPr/>
      </xdr:nvCxnSpPr>
      <xdr:spPr>
        <a:xfrm>
          <a:off x="16179800" y="10624079"/>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145432</xdr:rowOff>
    </xdr:from>
    <xdr:ext cx="762000" cy="259045"/>
    <xdr:sp macro="" textlink="">
      <xdr:nvSpPr>
        <xdr:cNvPr id="325" name="定員管理の状況平均値テキスト"/>
        <xdr:cNvSpPr txBox="1"/>
      </xdr:nvSpPr>
      <xdr:spPr>
        <a:xfrm>
          <a:off x="17106900" y="10432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128905</xdr:rowOff>
    </xdr:from>
    <xdr:to>
      <xdr:col>24</xdr:col>
      <xdr:colOff>609600</xdr:colOff>
      <xdr:row>62</xdr:row>
      <xdr:rowOff>59055</xdr:rowOff>
    </xdr:to>
    <xdr:sp macro="" textlink="">
      <xdr:nvSpPr>
        <xdr:cNvPr id="326" name="フローチャート : 判断 325"/>
        <xdr:cNvSpPr/>
      </xdr:nvSpPr>
      <xdr:spPr>
        <a:xfrm>
          <a:off x="169672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145521</xdr:rowOff>
    </xdr:from>
    <xdr:to>
      <xdr:col>23</xdr:col>
      <xdr:colOff>406400</xdr:colOff>
      <xdr:row>61</xdr:row>
      <xdr:rowOff>165629</xdr:rowOff>
    </xdr:to>
    <xdr:cxnSp macro="">
      <xdr:nvCxnSpPr>
        <xdr:cNvPr id="327" name="直線コネクタ 326"/>
        <xdr:cNvCxnSpPr/>
      </xdr:nvCxnSpPr>
      <xdr:spPr>
        <a:xfrm>
          <a:off x="15290800" y="10603971"/>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104775</xdr:rowOff>
    </xdr:from>
    <xdr:to>
      <xdr:col>23</xdr:col>
      <xdr:colOff>457200</xdr:colOff>
      <xdr:row>62</xdr:row>
      <xdr:rowOff>34925</xdr:rowOff>
    </xdr:to>
    <xdr:sp macro="" textlink="">
      <xdr:nvSpPr>
        <xdr:cNvPr id="328" name="フローチャート : 判断 327"/>
        <xdr:cNvSpPr/>
      </xdr:nvSpPr>
      <xdr:spPr>
        <a:xfrm>
          <a:off x="16129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45102</xdr:rowOff>
    </xdr:from>
    <xdr:ext cx="736600" cy="259045"/>
    <xdr:sp macro="" textlink="">
      <xdr:nvSpPr>
        <xdr:cNvPr id="329" name="テキスト ボックス 328"/>
        <xdr:cNvSpPr txBox="1"/>
      </xdr:nvSpPr>
      <xdr:spPr>
        <a:xfrm>
          <a:off x="15798800" y="1033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117369</xdr:rowOff>
    </xdr:from>
    <xdr:to>
      <xdr:col>22</xdr:col>
      <xdr:colOff>203200</xdr:colOff>
      <xdr:row>61</xdr:row>
      <xdr:rowOff>145521</xdr:rowOff>
    </xdr:to>
    <xdr:cxnSp macro="">
      <xdr:nvCxnSpPr>
        <xdr:cNvPr id="330" name="直線コネクタ 329"/>
        <xdr:cNvCxnSpPr/>
      </xdr:nvCxnSpPr>
      <xdr:spPr>
        <a:xfrm>
          <a:off x="14401800" y="10575819"/>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110807</xdr:rowOff>
    </xdr:from>
    <xdr:to>
      <xdr:col>22</xdr:col>
      <xdr:colOff>254000</xdr:colOff>
      <xdr:row>62</xdr:row>
      <xdr:rowOff>40957</xdr:rowOff>
    </xdr:to>
    <xdr:sp macro="" textlink="">
      <xdr:nvSpPr>
        <xdr:cNvPr id="331" name="フローチャート : 判断 330"/>
        <xdr:cNvSpPr/>
      </xdr:nvSpPr>
      <xdr:spPr>
        <a:xfrm>
          <a:off x="15240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25734</xdr:rowOff>
    </xdr:from>
    <xdr:ext cx="762000" cy="259045"/>
    <xdr:sp macro="" textlink="">
      <xdr:nvSpPr>
        <xdr:cNvPr id="332" name="テキスト ボックス 331"/>
        <xdr:cNvSpPr txBox="1"/>
      </xdr:nvSpPr>
      <xdr:spPr>
        <a:xfrm>
          <a:off x="14909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117369</xdr:rowOff>
    </xdr:from>
    <xdr:to>
      <xdr:col>21</xdr:col>
      <xdr:colOff>0</xdr:colOff>
      <xdr:row>61</xdr:row>
      <xdr:rowOff>131445</xdr:rowOff>
    </xdr:to>
    <xdr:cxnSp macro="">
      <xdr:nvCxnSpPr>
        <xdr:cNvPr id="333" name="直線コネクタ 332"/>
        <xdr:cNvCxnSpPr/>
      </xdr:nvCxnSpPr>
      <xdr:spPr>
        <a:xfrm flipV="1">
          <a:off x="13512800" y="10575819"/>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118851</xdr:rowOff>
    </xdr:from>
    <xdr:to>
      <xdr:col>21</xdr:col>
      <xdr:colOff>50800</xdr:colOff>
      <xdr:row>62</xdr:row>
      <xdr:rowOff>49001</xdr:rowOff>
    </xdr:to>
    <xdr:sp macro="" textlink="">
      <xdr:nvSpPr>
        <xdr:cNvPr id="334" name="フローチャート : 判断 333"/>
        <xdr:cNvSpPr/>
      </xdr:nvSpPr>
      <xdr:spPr>
        <a:xfrm>
          <a:off x="14351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33778</xdr:rowOff>
    </xdr:from>
    <xdr:ext cx="762000" cy="259045"/>
    <xdr:sp macro="" textlink="">
      <xdr:nvSpPr>
        <xdr:cNvPr id="335" name="テキスト ボックス 334"/>
        <xdr:cNvSpPr txBox="1"/>
      </xdr:nvSpPr>
      <xdr:spPr>
        <a:xfrm>
          <a:off x="14020800" y="1066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134938</xdr:rowOff>
    </xdr:from>
    <xdr:to>
      <xdr:col>19</xdr:col>
      <xdr:colOff>533400</xdr:colOff>
      <xdr:row>62</xdr:row>
      <xdr:rowOff>65088</xdr:rowOff>
    </xdr:to>
    <xdr:sp macro="" textlink="">
      <xdr:nvSpPr>
        <xdr:cNvPr id="336" name="フローチャート : 判断 335"/>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49865</xdr:rowOff>
    </xdr:from>
    <xdr:ext cx="762000" cy="259045"/>
    <xdr:sp macro="" textlink="">
      <xdr:nvSpPr>
        <xdr:cNvPr id="337" name="テキスト ボックス 336"/>
        <xdr:cNvSpPr txBox="1"/>
      </xdr:nvSpPr>
      <xdr:spPr>
        <a:xfrm>
          <a:off x="13131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134938</xdr:rowOff>
    </xdr:from>
    <xdr:to>
      <xdr:col>24</xdr:col>
      <xdr:colOff>609600</xdr:colOff>
      <xdr:row>62</xdr:row>
      <xdr:rowOff>65088</xdr:rowOff>
    </xdr:to>
    <xdr:sp macro="" textlink="">
      <xdr:nvSpPr>
        <xdr:cNvPr id="343" name="円/楕円 342"/>
        <xdr:cNvSpPr/>
      </xdr:nvSpPr>
      <xdr:spPr>
        <a:xfrm>
          <a:off x="169672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107015</xdr:rowOff>
    </xdr:from>
    <xdr:ext cx="762000" cy="259045"/>
    <xdr:sp macro="" textlink="">
      <xdr:nvSpPr>
        <xdr:cNvPr id="344" name="定員管理の状況該当値テキスト"/>
        <xdr:cNvSpPr txBox="1"/>
      </xdr:nvSpPr>
      <xdr:spPr>
        <a:xfrm>
          <a:off x="17106900" y="1056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114829</xdr:rowOff>
    </xdr:from>
    <xdr:to>
      <xdr:col>23</xdr:col>
      <xdr:colOff>457200</xdr:colOff>
      <xdr:row>62</xdr:row>
      <xdr:rowOff>44979</xdr:rowOff>
    </xdr:to>
    <xdr:sp macro="" textlink="">
      <xdr:nvSpPr>
        <xdr:cNvPr id="345" name="円/楕円 344"/>
        <xdr:cNvSpPr/>
      </xdr:nvSpPr>
      <xdr:spPr>
        <a:xfrm>
          <a:off x="16129000" y="1057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29756</xdr:rowOff>
    </xdr:from>
    <xdr:ext cx="736600" cy="259045"/>
    <xdr:sp macro="" textlink="">
      <xdr:nvSpPr>
        <xdr:cNvPr id="346" name="テキスト ボックス 345"/>
        <xdr:cNvSpPr txBox="1"/>
      </xdr:nvSpPr>
      <xdr:spPr>
        <a:xfrm>
          <a:off x="15798800" y="10659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94721</xdr:rowOff>
    </xdr:from>
    <xdr:to>
      <xdr:col>22</xdr:col>
      <xdr:colOff>254000</xdr:colOff>
      <xdr:row>62</xdr:row>
      <xdr:rowOff>24871</xdr:rowOff>
    </xdr:to>
    <xdr:sp macro="" textlink="">
      <xdr:nvSpPr>
        <xdr:cNvPr id="347" name="円/楕円 346"/>
        <xdr:cNvSpPr/>
      </xdr:nvSpPr>
      <xdr:spPr>
        <a:xfrm>
          <a:off x="15240000" y="1055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35048</xdr:rowOff>
    </xdr:from>
    <xdr:ext cx="762000" cy="259045"/>
    <xdr:sp macro="" textlink="">
      <xdr:nvSpPr>
        <xdr:cNvPr id="348" name="テキスト ボックス 347"/>
        <xdr:cNvSpPr txBox="1"/>
      </xdr:nvSpPr>
      <xdr:spPr>
        <a:xfrm>
          <a:off x="14909800" y="1032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66569</xdr:rowOff>
    </xdr:from>
    <xdr:to>
      <xdr:col>21</xdr:col>
      <xdr:colOff>50800</xdr:colOff>
      <xdr:row>61</xdr:row>
      <xdr:rowOff>168169</xdr:rowOff>
    </xdr:to>
    <xdr:sp macro="" textlink="">
      <xdr:nvSpPr>
        <xdr:cNvPr id="349" name="円/楕円 348"/>
        <xdr:cNvSpPr/>
      </xdr:nvSpPr>
      <xdr:spPr>
        <a:xfrm>
          <a:off x="14351000" y="105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6896</xdr:rowOff>
    </xdr:from>
    <xdr:ext cx="762000" cy="259045"/>
    <xdr:sp macro="" textlink="">
      <xdr:nvSpPr>
        <xdr:cNvPr id="350" name="テキスト ボックス 349"/>
        <xdr:cNvSpPr txBox="1"/>
      </xdr:nvSpPr>
      <xdr:spPr>
        <a:xfrm>
          <a:off x="14020800" y="10293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80645</xdr:rowOff>
    </xdr:from>
    <xdr:to>
      <xdr:col>19</xdr:col>
      <xdr:colOff>533400</xdr:colOff>
      <xdr:row>62</xdr:row>
      <xdr:rowOff>10795</xdr:rowOff>
    </xdr:to>
    <xdr:sp macro="" textlink="">
      <xdr:nvSpPr>
        <xdr:cNvPr id="351" name="円/楕円 350"/>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20972</xdr:rowOff>
    </xdr:from>
    <xdr:ext cx="762000" cy="259045"/>
    <xdr:sp macro="" textlink="">
      <xdr:nvSpPr>
        <xdr:cNvPr id="352" name="テキスト ボックス 351"/>
        <xdr:cNvSpPr txBox="1"/>
      </xdr:nvSpPr>
      <xdr:spPr>
        <a:xfrm>
          <a:off x="13131800" y="1030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前年度に比較して</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ja-JP" sz="1100">
              <a:solidFill>
                <a:schemeClr val="dk1"/>
              </a:solidFill>
              <a:effectLst/>
              <a:latin typeface="+mn-lt"/>
              <a:ea typeface="+mn-ea"/>
              <a:cs typeface="+mn-cs"/>
            </a:rPr>
            <a:t>財政運営適正化計画による借入金の一括償還や継続した市債借入額の制限により着実に改善している。今後も公債費を減少させるために、市債借入額の抑制や一括償還を継続的に実施する。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年度財政運営適正化計画では，</a:t>
          </a:r>
          <a:r>
            <a:rPr kumimoji="1" lang="en-US" altLang="ja-JP" sz="1100">
              <a:solidFill>
                <a:schemeClr val="dk1"/>
              </a:solidFill>
              <a:effectLst/>
              <a:latin typeface="+mn-lt"/>
              <a:ea typeface="+mn-ea"/>
              <a:cs typeface="+mn-cs"/>
            </a:rPr>
            <a:t>6.5</a:t>
          </a:r>
          <a:r>
            <a:rPr kumimoji="1" lang="ja-JP" altLang="en-US" sz="1100">
              <a:solidFill>
                <a:schemeClr val="dk1"/>
              </a:solidFill>
              <a:effectLst/>
              <a:latin typeface="+mn-lt"/>
              <a:ea typeface="+mn-ea"/>
              <a:cs typeface="+mn-cs"/>
            </a:rPr>
            <a:t>％未満を数値目標としており，引き続き数値の維持に努める。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95794</xdr:rowOff>
    </xdr:from>
    <xdr:to>
      <xdr:col>24</xdr:col>
      <xdr:colOff>558800</xdr:colOff>
      <xdr:row>44</xdr:row>
      <xdr:rowOff>75474</xdr:rowOff>
    </xdr:to>
    <xdr:cxnSp macro="">
      <xdr:nvCxnSpPr>
        <xdr:cNvPr id="382" name="直線コネクタ 381"/>
        <xdr:cNvCxnSpPr/>
      </xdr:nvCxnSpPr>
      <xdr:spPr>
        <a:xfrm flipV="1">
          <a:off x="17018000" y="6267994"/>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10721</xdr:rowOff>
    </xdr:from>
    <xdr:ext cx="762000" cy="259045"/>
    <xdr:sp macro="" textlink="">
      <xdr:nvSpPr>
        <xdr:cNvPr id="385" name="公債費負担の状況最大値テキスト"/>
        <xdr:cNvSpPr txBox="1"/>
      </xdr:nvSpPr>
      <xdr:spPr>
        <a:xfrm>
          <a:off x="17106900" y="601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24</xdr:col>
      <xdr:colOff>469900</xdr:colOff>
      <xdr:row>36</xdr:row>
      <xdr:rowOff>95794</xdr:rowOff>
    </xdr:from>
    <xdr:to>
      <xdr:col>24</xdr:col>
      <xdr:colOff>647700</xdr:colOff>
      <xdr:row>36</xdr:row>
      <xdr:rowOff>95794</xdr:rowOff>
    </xdr:to>
    <xdr:cxnSp macro="">
      <xdr:nvCxnSpPr>
        <xdr:cNvPr id="386" name="直線コネクタ 385"/>
        <xdr:cNvCxnSpPr/>
      </xdr:nvCxnSpPr>
      <xdr:spPr>
        <a:xfrm>
          <a:off x="16929100" y="626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9797</xdr:rowOff>
    </xdr:from>
    <xdr:to>
      <xdr:col>24</xdr:col>
      <xdr:colOff>558800</xdr:colOff>
      <xdr:row>40</xdr:row>
      <xdr:rowOff>58057</xdr:rowOff>
    </xdr:to>
    <xdr:cxnSp macro="">
      <xdr:nvCxnSpPr>
        <xdr:cNvPr id="387" name="直線コネクタ 386"/>
        <xdr:cNvCxnSpPr/>
      </xdr:nvCxnSpPr>
      <xdr:spPr>
        <a:xfrm flipV="1">
          <a:off x="16179800" y="6867797"/>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48277</xdr:rowOff>
    </xdr:from>
    <xdr:ext cx="762000" cy="259045"/>
    <xdr:sp macro="" textlink="">
      <xdr:nvSpPr>
        <xdr:cNvPr id="388" name="公債費負担の状況平均値テキスト"/>
        <xdr:cNvSpPr txBox="1"/>
      </xdr:nvSpPr>
      <xdr:spPr>
        <a:xfrm>
          <a:off x="17106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76200</xdr:rowOff>
    </xdr:from>
    <xdr:to>
      <xdr:col>24</xdr:col>
      <xdr:colOff>609600</xdr:colOff>
      <xdr:row>41</xdr:row>
      <xdr:rowOff>6350</xdr:rowOff>
    </xdr:to>
    <xdr:sp macro="" textlink="">
      <xdr:nvSpPr>
        <xdr:cNvPr id="389" name="フローチャート : 判断 388"/>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58057</xdr:rowOff>
    </xdr:from>
    <xdr:to>
      <xdr:col>23</xdr:col>
      <xdr:colOff>406400</xdr:colOff>
      <xdr:row>41</xdr:row>
      <xdr:rowOff>10704</xdr:rowOff>
    </xdr:to>
    <xdr:cxnSp macro="">
      <xdr:nvCxnSpPr>
        <xdr:cNvPr id="390" name="直線コネクタ 389"/>
        <xdr:cNvCxnSpPr/>
      </xdr:nvCxnSpPr>
      <xdr:spPr>
        <a:xfrm flipV="1">
          <a:off x="15290800" y="691605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96883</xdr:rowOff>
    </xdr:from>
    <xdr:to>
      <xdr:col>23</xdr:col>
      <xdr:colOff>457200</xdr:colOff>
      <xdr:row>41</xdr:row>
      <xdr:rowOff>27033</xdr:rowOff>
    </xdr:to>
    <xdr:sp macro="" textlink="">
      <xdr:nvSpPr>
        <xdr:cNvPr id="391" name="フローチャート : 判断 390"/>
        <xdr:cNvSpPr/>
      </xdr:nvSpPr>
      <xdr:spPr>
        <a:xfrm>
          <a:off x="16129000" y="695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11810</xdr:rowOff>
    </xdr:from>
    <xdr:ext cx="736600" cy="259045"/>
    <xdr:sp macro="" textlink="">
      <xdr:nvSpPr>
        <xdr:cNvPr id="392" name="テキスト ボックス 391"/>
        <xdr:cNvSpPr txBox="1"/>
      </xdr:nvSpPr>
      <xdr:spPr>
        <a:xfrm>
          <a:off x="15798800" y="7041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10704</xdr:rowOff>
    </xdr:from>
    <xdr:to>
      <xdr:col>22</xdr:col>
      <xdr:colOff>203200</xdr:colOff>
      <xdr:row>41</xdr:row>
      <xdr:rowOff>127907</xdr:rowOff>
    </xdr:to>
    <xdr:cxnSp macro="">
      <xdr:nvCxnSpPr>
        <xdr:cNvPr id="393" name="直線コネクタ 392"/>
        <xdr:cNvCxnSpPr/>
      </xdr:nvCxnSpPr>
      <xdr:spPr>
        <a:xfrm flipV="1">
          <a:off x="14401800" y="7040154"/>
          <a:ext cx="8890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165826</xdr:rowOff>
    </xdr:from>
    <xdr:to>
      <xdr:col>22</xdr:col>
      <xdr:colOff>254000</xdr:colOff>
      <xdr:row>41</xdr:row>
      <xdr:rowOff>95976</xdr:rowOff>
    </xdr:to>
    <xdr:sp macro="" textlink="">
      <xdr:nvSpPr>
        <xdr:cNvPr id="394" name="フローチャート : 判断 393"/>
        <xdr:cNvSpPr/>
      </xdr:nvSpPr>
      <xdr:spPr>
        <a:xfrm>
          <a:off x="15240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80753</xdr:rowOff>
    </xdr:from>
    <xdr:ext cx="762000" cy="259045"/>
    <xdr:sp macro="" textlink="">
      <xdr:nvSpPr>
        <xdr:cNvPr id="395" name="テキスト ボックス 394"/>
        <xdr:cNvSpPr txBox="1"/>
      </xdr:nvSpPr>
      <xdr:spPr>
        <a:xfrm>
          <a:off x="14909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127907</xdr:rowOff>
    </xdr:from>
    <xdr:to>
      <xdr:col>21</xdr:col>
      <xdr:colOff>0</xdr:colOff>
      <xdr:row>42</xdr:row>
      <xdr:rowOff>80554</xdr:rowOff>
    </xdr:to>
    <xdr:cxnSp macro="">
      <xdr:nvCxnSpPr>
        <xdr:cNvPr id="396" name="直線コネクタ 395"/>
        <xdr:cNvCxnSpPr/>
      </xdr:nvCxnSpPr>
      <xdr:spPr>
        <a:xfrm flipV="1">
          <a:off x="13512800" y="7157357"/>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49530</xdr:rowOff>
    </xdr:from>
    <xdr:to>
      <xdr:col>21</xdr:col>
      <xdr:colOff>50800</xdr:colOff>
      <xdr:row>41</xdr:row>
      <xdr:rowOff>151130</xdr:rowOff>
    </xdr:to>
    <xdr:sp macro="" textlink="">
      <xdr:nvSpPr>
        <xdr:cNvPr id="397" name="フローチャート : 判断 396"/>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161307</xdr:rowOff>
    </xdr:from>
    <xdr:ext cx="762000" cy="259045"/>
    <xdr:sp macro="" textlink="">
      <xdr:nvSpPr>
        <xdr:cNvPr id="398" name="テキスト ボックス 397"/>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97790</xdr:rowOff>
    </xdr:from>
    <xdr:to>
      <xdr:col>19</xdr:col>
      <xdr:colOff>533400</xdr:colOff>
      <xdr:row>42</xdr:row>
      <xdr:rowOff>27940</xdr:rowOff>
    </xdr:to>
    <xdr:sp macro="" textlink="">
      <xdr:nvSpPr>
        <xdr:cNvPr id="399" name="フローチャート : 判断 398"/>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38117</xdr:rowOff>
    </xdr:from>
    <xdr:ext cx="762000" cy="259045"/>
    <xdr:sp macro="" textlink="">
      <xdr:nvSpPr>
        <xdr:cNvPr id="400" name="テキスト ボックス 399"/>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130447</xdr:rowOff>
    </xdr:from>
    <xdr:to>
      <xdr:col>24</xdr:col>
      <xdr:colOff>609600</xdr:colOff>
      <xdr:row>40</xdr:row>
      <xdr:rowOff>60597</xdr:rowOff>
    </xdr:to>
    <xdr:sp macro="" textlink="">
      <xdr:nvSpPr>
        <xdr:cNvPr id="406" name="円/楕円 405"/>
        <xdr:cNvSpPr/>
      </xdr:nvSpPr>
      <xdr:spPr>
        <a:xfrm>
          <a:off x="16967200" y="68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146974</xdr:rowOff>
    </xdr:from>
    <xdr:ext cx="762000" cy="259045"/>
    <xdr:sp macro="" textlink="">
      <xdr:nvSpPr>
        <xdr:cNvPr id="407" name="公債費負担の状況該当値テキスト"/>
        <xdr:cNvSpPr txBox="1"/>
      </xdr:nvSpPr>
      <xdr:spPr>
        <a:xfrm>
          <a:off x="17106900" y="666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7257</xdr:rowOff>
    </xdr:from>
    <xdr:to>
      <xdr:col>23</xdr:col>
      <xdr:colOff>457200</xdr:colOff>
      <xdr:row>40</xdr:row>
      <xdr:rowOff>108857</xdr:rowOff>
    </xdr:to>
    <xdr:sp macro="" textlink="">
      <xdr:nvSpPr>
        <xdr:cNvPr id="408" name="円/楕円 407"/>
        <xdr:cNvSpPr/>
      </xdr:nvSpPr>
      <xdr:spPr>
        <a:xfrm>
          <a:off x="16129000" y="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119034</xdr:rowOff>
    </xdr:from>
    <xdr:ext cx="736600" cy="259045"/>
    <xdr:sp macro="" textlink="">
      <xdr:nvSpPr>
        <xdr:cNvPr id="409" name="テキスト ボックス 408"/>
        <xdr:cNvSpPr txBox="1"/>
      </xdr:nvSpPr>
      <xdr:spPr>
        <a:xfrm>
          <a:off x="15798800" y="663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131354</xdr:rowOff>
    </xdr:from>
    <xdr:to>
      <xdr:col>22</xdr:col>
      <xdr:colOff>254000</xdr:colOff>
      <xdr:row>41</xdr:row>
      <xdr:rowOff>61504</xdr:rowOff>
    </xdr:to>
    <xdr:sp macro="" textlink="">
      <xdr:nvSpPr>
        <xdr:cNvPr id="410" name="円/楕円 409"/>
        <xdr:cNvSpPr/>
      </xdr:nvSpPr>
      <xdr:spPr>
        <a:xfrm>
          <a:off x="15240000" y="698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71681</xdr:rowOff>
    </xdr:from>
    <xdr:ext cx="762000" cy="259045"/>
    <xdr:sp macro="" textlink="">
      <xdr:nvSpPr>
        <xdr:cNvPr id="411" name="テキスト ボックス 410"/>
        <xdr:cNvSpPr txBox="1"/>
      </xdr:nvSpPr>
      <xdr:spPr>
        <a:xfrm>
          <a:off x="14909800" y="6758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77107</xdr:rowOff>
    </xdr:from>
    <xdr:to>
      <xdr:col>21</xdr:col>
      <xdr:colOff>50800</xdr:colOff>
      <xdr:row>42</xdr:row>
      <xdr:rowOff>7257</xdr:rowOff>
    </xdr:to>
    <xdr:sp macro="" textlink="">
      <xdr:nvSpPr>
        <xdr:cNvPr id="412" name="円/楕円 411"/>
        <xdr:cNvSpPr/>
      </xdr:nvSpPr>
      <xdr:spPr>
        <a:xfrm>
          <a:off x="14351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163484</xdr:rowOff>
    </xdr:from>
    <xdr:ext cx="762000" cy="259045"/>
    <xdr:sp macro="" textlink="">
      <xdr:nvSpPr>
        <xdr:cNvPr id="413" name="テキスト ボックス 412"/>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29754</xdr:rowOff>
    </xdr:from>
    <xdr:to>
      <xdr:col>19</xdr:col>
      <xdr:colOff>533400</xdr:colOff>
      <xdr:row>42</xdr:row>
      <xdr:rowOff>131354</xdr:rowOff>
    </xdr:to>
    <xdr:sp macro="" textlink="">
      <xdr:nvSpPr>
        <xdr:cNvPr id="414" name="円/楕円 413"/>
        <xdr:cNvSpPr/>
      </xdr:nvSpPr>
      <xdr:spPr>
        <a:xfrm>
          <a:off x="13462000" y="723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116131</xdr:rowOff>
    </xdr:from>
    <xdr:ext cx="762000" cy="259045"/>
    <xdr:sp macro="" textlink="">
      <xdr:nvSpPr>
        <xdr:cNvPr id="415" name="テキスト ボックス 414"/>
        <xdr:cNvSpPr txBox="1"/>
      </xdr:nvSpPr>
      <xdr:spPr>
        <a:xfrm>
          <a:off x="13131800" y="7317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前年度に比較して</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分子については，地方債借入額が増加し地方債現在高が増加したため，土地開発公社の健全化による設立法人の負債額等負担見込額の減少分が相殺されている。 また，財政調整基金の減少等により充当可能財源が減少したため，分子全体では増加している。分母については，標準財政規模が小さくなっており増加している。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今後も，大規模なハード事業が続くため，市債借入額が増加傾向になると見込まれるが，比率が上昇することのないように，借入金の一括償還など債務を増やさない取り組みを継続して実施する必要がある。</a:t>
          </a:r>
          <a:r>
            <a:rPr lang="ja-JP" altLang="en-US" sz="1400">
              <a:effectLst/>
            </a:rPr>
            <a:t> </a:t>
          </a:r>
        </a:p>
        <a:p>
          <a:endParaRPr lang="ja-JP" altLang="en-US"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162390</xdr:rowOff>
    </xdr:to>
    <xdr:cxnSp macro="">
      <xdr:nvCxnSpPr>
        <xdr:cNvPr id="444" name="直線コネクタ 443"/>
        <xdr:cNvCxnSpPr/>
      </xdr:nvCxnSpPr>
      <xdr:spPr>
        <a:xfrm flipV="1">
          <a:off x="17018000" y="2370667"/>
          <a:ext cx="0" cy="1563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134467</xdr:rowOff>
    </xdr:from>
    <xdr:ext cx="762000" cy="259045"/>
    <xdr:sp macro="" textlink="">
      <xdr:nvSpPr>
        <xdr:cNvPr id="445" name="将来負担の状況最小値テキスト"/>
        <xdr:cNvSpPr txBox="1"/>
      </xdr:nvSpPr>
      <xdr:spPr>
        <a:xfrm>
          <a:off x="17106900" y="39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194.4</a:t>
          </a:r>
          <a:endParaRPr kumimoji="1" lang="ja-JP" altLang="en-US" sz="1000" b="1">
            <a:latin typeface="ＭＳ Ｐゴシック"/>
          </a:endParaRPr>
        </a:p>
      </xdr:txBody>
    </xdr:sp>
    <xdr:clientData/>
  </xdr:oneCellAnchor>
  <xdr:twoCellAnchor>
    <xdr:from>
      <xdr:col>24</xdr:col>
      <xdr:colOff>469900</xdr:colOff>
      <xdr:row>22</xdr:row>
      <xdr:rowOff>162390</xdr:rowOff>
    </xdr:from>
    <xdr:to>
      <xdr:col>24</xdr:col>
      <xdr:colOff>647700</xdr:colOff>
      <xdr:row>22</xdr:row>
      <xdr:rowOff>162390</xdr:rowOff>
    </xdr:to>
    <xdr:cxnSp macro="">
      <xdr:nvCxnSpPr>
        <xdr:cNvPr id="446" name="直線コネクタ 445"/>
        <xdr:cNvCxnSpPr/>
      </xdr:nvCxnSpPr>
      <xdr:spPr>
        <a:xfrm>
          <a:off x="16929100" y="39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151892</xdr:rowOff>
    </xdr:from>
    <xdr:to>
      <xdr:col>24</xdr:col>
      <xdr:colOff>558800</xdr:colOff>
      <xdr:row>16</xdr:row>
      <xdr:rowOff>170392</xdr:rowOff>
    </xdr:to>
    <xdr:cxnSp macro="">
      <xdr:nvCxnSpPr>
        <xdr:cNvPr id="449" name="直線コネクタ 448"/>
        <xdr:cNvCxnSpPr/>
      </xdr:nvCxnSpPr>
      <xdr:spPr>
        <a:xfrm>
          <a:off x="16179800" y="2895092"/>
          <a:ext cx="8382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30878</xdr:rowOff>
    </xdr:from>
    <xdr:ext cx="762000" cy="259045"/>
    <xdr:sp macro="" textlink="">
      <xdr:nvSpPr>
        <xdr:cNvPr id="450" name="将来負担の状況平均値テキスト"/>
        <xdr:cNvSpPr txBox="1"/>
      </xdr:nvSpPr>
      <xdr:spPr>
        <a:xfrm>
          <a:off x="17106900" y="24311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33.1</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14351</xdr:rowOff>
    </xdr:from>
    <xdr:to>
      <xdr:col>24</xdr:col>
      <xdr:colOff>609600</xdr:colOff>
      <xdr:row>15</xdr:row>
      <xdr:rowOff>115951</xdr:rowOff>
    </xdr:to>
    <xdr:sp macro="" textlink="">
      <xdr:nvSpPr>
        <xdr:cNvPr id="451" name="フローチャート : 判断 450"/>
        <xdr:cNvSpPr/>
      </xdr:nvSpPr>
      <xdr:spPr>
        <a:xfrm>
          <a:off x="169672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151892</xdr:rowOff>
    </xdr:from>
    <xdr:to>
      <xdr:col>23</xdr:col>
      <xdr:colOff>406400</xdr:colOff>
      <xdr:row>17</xdr:row>
      <xdr:rowOff>87418</xdr:rowOff>
    </xdr:to>
    <xdr:cxnSp macro="">
      <xdr:nvCxnSpPr>
        <xdr:cNvPr id="452" name="直線コネクタ 451"/>
        <xdr:cNvCxnSpPr/>
      </xdr:nvCxnSpPr>
      <xdr:spPr>
        <a:xfrm flipV="1">
          <a:off x="15290800" y="2895092"/>
          <a:ext cx="889000" cy="10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48133</xdr:rowOff>
    </xdr:from>
    <xdr:to>
      <xdr:col>23</xdr:col>
      <xdr:colOff>457200</xdr:colOff>
      <xdr:row>15</xdr:row>
      <xdr:rowOff>149733</xdr:rowOff>
    </xdr:to>
    <xdr:sp macro="" textlink="">
      <xdr:nvSpPr>
        <xdr:cNvPr id="453" name="フローチャート : 判断 452"/>
        <xdr:cNvSpPr/>
      </xdr:nvSpPr>
      <xdr:spPr>
        <a:xfrm>
          <a:off x="16129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159910</xdr:rowOff>
    </xdr:from>
    <xdr:ext cx="736600" cy="259045"/>
    <xdr:sp macro="" textlink="">
      <xdr:nvSpPr>
        <xdr:cNvPr id="454" name="テキスト ボックス 453"/>
        <xdr:cNvSpPr txBox="1"/>
      </xdr:nvSpPr>
      <xdr:spPr>
        <a:xfrm>
          <a:off x="15798800" y="2388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87418</xdr:rowOff>
    </xdr:from>
    <xdr:to>
      <xdr:col>22</xdr:col>
      <xdr:colOff>203200</xdr:colOff>
      <xdr:row>17</xdr:row>
      <xdr:rowOff>114766</xdr:rowOff>
    </xdr:to>
    <xdr:cxnSp macro="">
      <xdr:nvCxnSpPr>
        <xdr:cNvPr id="455" name="直線コネクタ 454"/>
        <xdr:cNvCxnSpPr/>
      </xdr:nvCxnSpPr>
      <xdr:spPr>
        <a:xfrm flipV="1">
          <a:off x="14401800" y="3002068"/>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117306</xdr:rowOff>
    </xdr:from>
    <xdr:to>
      <xdr:col>22</xdr:col>
      <xdr:colOff>254000</xdr:colOff>
      <xdr:row>16</xdr:row>
      <xdr:rowOff>47456</xdr:rowOff>
    </xdr:to>
    <xdr:sp macro="" textlink="">
      <xdr:nvSpPr>
        <xdr:cNvPr id="456" name="フローチャート : 判断 455"/>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57" name="テキスト ボックス 456"/>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114766</xdr:rowOff>
    </xdr:from>
    <xdr:to>
      <xdr:col>21</xdr:col>
      <xdr:colOff>0</xdr:colOff>
      <xdr:row>17</xdr:row>
      <xdr:rowOff>134070</xdr:rowOff>
    </xdr:to>
    <xdr:cxnSp macro="">
      <xdr:nvCxnSpPr>
        <xdr:cNvPr id="458" name="直線コネクタ 457"/>
        <xdr:cNvCxnSpPr/>
      </xdr:nvCxnSpPr>
      <xdr:spPr>
        <a:xfrm flipV="1">
          <a:off x="13512800" y="30294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152696</xdr:rowOff>
    </xdr:from>
    <xdr:to>
      <xdr:col>21</xdr:col>
      <xdr:colOff>50800</xdr:colOff>
      <xdr:row>16</xdr:row>
      <xdr:rowOff>82846</xdr:rowOff>
    </xdr:to>
    <xdr:sp macro="" textlink="">
      <xdr:nvSpPr>
        <xdr:cNvPr id="459" name="フローチャート : 判断 458"/>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60" name="テキスト ボックス 459"/>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61" name="フローチャート : 判断 460"/>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62" name="テキスト ボックス 461"/>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16</xdr:row>
      <xdr:rowOff>119592</xdr:rowOff>
    </xdr:from>
    <xdr:to>
      <xdr:col>24</xdr:col>
      <xdr:colOff>609600</xdr:colOff>
      <xdr:row>17</xdr:row>
      <xdr:rowOff>49742</xdr:rowOff>
    </xdr:to>
    <xdr:sp macro="" textlink="">
      <xdr:nvSpPr>
        <xdr:cNvPr id="468" name="円/楕円 467"/>
        <xdr:cNvSpPr/>
      </xdr:nvSpPr>
      <xdr:spPr>
        <a:xfrm>
          <a:off x="16967200" y="286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16</xdr:row>
      <xdr:rowOff>91669</xdr:rowOff>
    </xdr:from>
    <xdr:ext cx="762000" cy="259045"/>
    <xdr:sp macro="" textlink="">
      <xdr:nvSpPr>
        <xdr:cNvPr id="469" name="将来負担の状況該当値テキスト"/>
        <xdr:cNvSpPr txBox="1"/>
      </xdr:nvSpPr>
      <xdr:spPr>
        <a:xfrm>
          <a:off x="17106900" y="283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101092</xdr:rowOff>
    </xdr:from>
    <xdr:to>
      <xdr:col>23</xdr:col>
      <xdr:colOff>457200</xdr:colOff>
      <xdr:row>17</xdr:row>
      <xdr:rowOff>31242</xdr:rowOff>
    </xdr:to>
    <xdr:sp macro="" textlink="">
      <xdr:nvSpPr>
        <xdr:cNvPr id="470" name="円/楕円 469"/>
        <xdr:cNvSpPr/>
      </xdr:nvSpPr>
      <xdr:spPr>
        <a:xfrm>
          <a:off x="16129000" y="284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16019</xdr:rowOff>
    </xdr:from>
    <xdr:ext cx="736600" cy="259045"/>
    <xdr:sp macro="" textlink="">
      <xdr:nvSpPr>
        <xdr:cNvPr id="471" name="テキスト ボックス 470"/>
        <xdr:cNvSpPr txBox="1"/>
      </xdr:nvSpPr>
      <xdr:spPr>
        <a:xfrm>
          <a:off x="15798800" y="2930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36618</xdr:rowOff>
    </xdr:from>
    <xdr:to>
      <xdr:col>22</xdr:col>
      <xdr:colOff>254000</xdr:colOff>
      <xdr:row>17</xdr:row>
      <xdr:rowOff>138218</xdr:rowOff>
    </xdr:to>
    <xdr:sp macro="" textlink="">
      <xdr:nvSpPr>
        <xdr:cNvPr id="472" name="円/楕円 471"/>
        <xdr:cNvSpPr/>
      </xdr:nvSpPr>
      <xdr:spPr>
        <a:xfrm>
          <a:off x="15240000" y="29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122995</xdr:rowOff>
    </xdr:from>
    <xdr:ext cx="762000" cy="259045"/>
    <xdr:sp macro="" textlink="">
      <xdr:nvSpPr>
        <xdr:cNvPr id="473" name="テキスト ボックス 472"/>
        <xdr:cNvSpPr txBox="1"/>
      </xdr:nvSpPr>
      <xdr:spPr>
        <a:xfrm>
          <a:off x="14909800" y="303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63966</xdr:rowOff>
    </xdr:from>
    <xdr:to>
      <xdr:col>21</xdr:col>
      <xdr:colOff>50800</xdr:colOff>
      <xdr:row>17</xdr:row>
      <xdr:rowOff>165566</xdr:rowOff>
    </xdr:to>
    <xdr:sp macro="" textlink="">
      <xdr:nvSpPr>
        <xdr:cNvPr id="474" name="円/楕円 473"/>
        <xdr:cNvSpPr/>
      </xdr:nvSpPr>
      <xdr:spPr>
        <a:xfrm>
          <a:off x="14351000" y="2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150343</xdr:rowOff>
    </xdr:from>
    <xdr:ext cx="762000" cy="259045"/>
    <xdr:sp macro="" textlink="">
      <xdr:nvSpPr>
        <xdr:cNvPr id="475" name="テキスト ボックス 474"/>
        <xdr:cNvSpPr txBox="1"/>
      </xdr:nvSpPr>
      <xdr:spPr>
        <a:xfrm>
          <a:off x="14020800" y="3064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83270</xdr:rowOff>
    </xdr:from>
    <xdr:to>
      <xdr:col>19</xdr:col>
      <xdr:colOff>533400</xdr:colOff>
      <xdr:row>18</xdr:row>
      <xdr:rowOff>13420</xdr:rowOff>
    </xdr:to>
    <xdr:sp macro="" textlink="">
      <xdr:nvSpPr>
        <xdr:cNvPr id="476" name="円/楕円 475"/>
        <xdr:cNvSpPr/>
      </xdr:nvSpPr>
      <xdr:spPr>
        <a:xfrm>
          <a:off x="13462000" y="299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169647</xdr:rowOff>
    </xdr:from>
    <xdr:ext cx="762000" cy="259045"/>
    <xdr:sp macro="" textlink="">
      <xdr:nvSpPr>
        <xdr:cNvPr id="477" name="テキスト ボックス 476"/>
        <xdr:cNvSpPr txBox="1"/>
      </xdr:nvSpPr>
      <xdr:spPr>
        <a:xfrm>
          <a:off x="13131800" y="308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50,346
49,951
136.39
24,303,371
23,793,587
330,191
13,212,686
23,002,873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67.5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すると低い水準で推移してきたが，退職金の増と類似団体の改善傾向によりほぼ同水準となった。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給料表の独自見直しを行うなど給与水準の適正化に努めているが，今後も引き続き給料表の見直し等を行い，人件費や人件費に準ずる費用全体について抑制していく必要がある。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41</xdr:row>
      <xdr:rowOff>146050</xdr:rowOff>
    </xdr:to>
    <xdr:cxnSp macro="">
      <xdr:nvCxnSpPr>
        <xdr:cNvPr id="61" name="直線コネクタ 60"/>
        <xdr:cNvCxnSpPr/>
      </xdr:nvCxnSpPr>
      <xdr:spPr>
        <a:xfrm flipV="1">
          <a:off x="4826000" y="57429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35.0</a:t>
          </a:r>
          <a:endParaRPr kumimoji="1" lang="ja-JP" altLang="en-US" sz="1000" b="1">
            <a:latin typeface="ＭＳ Ｐゴシック"/>
          </a:endParaRPr>
        </a:p>
      </xdr:txBody>
    </xdr:sp>
    <xdr:clientData/>
  </xdr:oneCellAnchor>
  <xdr:twoCellAnchor>
    <xdr:from>
      <xdr:col>6</xdr:col>
      <xdr:colOff>612775</xdr:colOff>
      <xdr:row>41</xdr:row>
      <xdr:rowOff>146050</xdr:rowOff>
    </xdr:from>
    <xdr:to>
      <xdr:col>7</xdr:col>
      <xdr:colOff>104775</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92710</xdr:rowOff>
    </xdr:from>
    <xdr:to>
      <xdr:col>7</xdr:col>
      <xdr:colOff>15875</xdr:colOff>
      <xdr:row>36</xdr:row>
      <xdr:rowOff>35560</xdr:rowOff>
    </xdr:to>
    <xdr:cxnSp macro="">
      <xdr:nvCxnSpPr>
        <xdr:cNvPr id="66" name="直線コネクタ 65"/>
        <xdr:cNvCxnSpPr/>
      </xdr:nvCxnSpPr>
      <xdr:spPr>
        <a:xfrm>
          <a:off x="3987800" y="60934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10177</xdr:rowOff>
    </xdr:from>
    <xdr:ext cx="762000" cy="259045"/>
    <xdr:sp macro="" textlink="">
      <xdr:nvSpPr>
        <xdr:cNvPr id="67" name="人件費平均値テキスト"/>
        <xdr:cNvSpPr txBox="1"/>
      </xdr:nvSpPr>
      <xdr:spPr>
        <a:xfrm>
          <a:off x="4914900" y="618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38100</xdr:rowOff>
    </xdr:from>
    <xdr:to>
      <xdr:col>7</xdr:col>
      <xdr:colOff>66675</xdr:colOff>
      <xdr:row>36</xdr:row>
      <xdr:rowOff>139700</xdr:rowOff>
    </xdr:to>
    <xdr:sp macro="" textlink="">
      <xdr:nvSpPr>
        <xdr:cNvPr id="68" name="フローチャート : 判断 67"/>
        <xdr:cNvSpPr/>
      </xdr:nvSpPr>
      <xdr:spPr>
        <a:xfrm>
          <a:off x="4775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35</xdr:row>
      <xdr:rowOff>92710</xdr:rowOff>
    </xdr:to>
    <xdr:cxnSp macro="">
      <xdr:nvCxnSpPr>
        <xdr:cNvPr id="69" name="直線コネクタ 68"/>
        <xdr:cNvCxnSpPr/>
      </xdr:nvCxnSpPr>
      <xdr:spPr>
        <a:xfrm>
          <a:off x="3098800" y="60782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15240</xdr:rowOff>
    </xdr:from>
    <xdr:to>
      <xdr:col>5</xdr:col>
      <xdr:colOff>600075</xdr:colOff>
      <xdr:row>36</xdr:row>
      <xdr:rowOff>116840</xdr:rowOff>
    </xdr:to>
    <xdr:sp macro="" textlink="">
      <xdr:nvSpPr>
        <xdr:cNvPr id="70" name="フローチャート :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46990</xdr:rowOff>
    </xdr:from>
    <xdr:to>
      <xdr:col>4</xdr:col>
      <xdr:colOff>346075</xdr:colOff>
      <xdr:row>35</xdr:row>
      <xdr:rowOff>77470</xdr:rowOff>
    </xdr:to>
    <xdr:cxnSp macro="">
      <xdr:nvCxnSpPr>
        <xdr:cNvPr id="72" name="直線コネクタ 71"/>
        <xdr:cNvCxnSpPr/>
      </xdr:nvCxnSpPr>
      <xdr:spPr>
        <a:xfrm>
          <a:off x="2209800" y="604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46990</xdr:rowOff>
    </xdr:from>
    <xdr:to>
      <xdr:col>3</xdr:col>
      <xdr:colOff>142875</xdr:colOff>
      <xdr:row>36</xdr:row>
      <xdr:rowOff>12700</xdr:rowOff>
    </xdr:to>
    <xdr:cxnSp macro="">
      <xdr:nvCxnSpPr>
        <xdr:cNvPr id="75" name="直線コネクタ 74"/>
        <xdr:cNvCxnSpPr/>
      </xdr:nvCxnSpPr>
      <xdr:spPr>
        <a:xfrm flipV="1">
          <a:off x="1320800" y="60477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156210</xdr:rowOff>
    </xdr:from>
    <xdr:to>
      <xdr:col>7</xdr:col>
      <xdr:colOff>66675</xdr:colOff>
      <xdr:row>36</xdr:row>
      <xdr:rowOff>86360</xdr:rowOff>
    </xdr:to>
    <xdr:sp macro="" textlink="">
      <xdr:nvSpPr>
        <xdr:cNvPr id="85" name="円/楕円 84"/>
        <xdr:cNvSpPr/>
      </xdr:nvSpPr>
      <xdr:spPr>
        <a:xfrm>
          <a:off x="4775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1287</xdr:rowOff>
    </xdr:from>
    <xdr:ext cx="762000" cy="259045"/>
    <xdr:sp macro="" textlink="">
      <xdr:nvSpPr>
        <xdr:cNvPr id="86" name="人件費該当値テキスト"/>
        <xdr:cNvSpPr txBox="1"/>
      </xdr:nvSpPr>
      <xdr:spPr>
        <a:xfrm>
          <a:off x="4914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41910</xdr:rowOff>
    </xdr:from>
    <xdr:to>
      <xdr:col>5</xdr:col>
      <xdr:colOff>600075</xdr:colOff>
      <xdr:row>35</xdr:row>
      <xdr:rowOff>143510</xdr:rowOff>
    </xdr:to>
    <xdr:sp macro="" textlink="">
      <xdr:nvSpPr>
        <xdr:cNvPr id="87" name="円/楕円 86"/>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153687</xdr:rowOff>
    </xdr:from>
    <xdr:ext cx="736600" cy="259045"/>
    <xdr:sp macro="" textlink="">
      <xdr:nvSpPr>
        <xdr:cNvPr id="88" name="テキスト ボックス 87"/>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26670</xdr:rowOff>
    </xdr:from>
    <xdr:to>
      <xdr:col>4</xdr:col>
      <xdr:colOff>396875</xdr:colOff>
      <xdr:row>35</xdr:row>
      <xdr:rowOff>128270</xdr:rowOff>
    </xdr:to>
    <xdr:sp macro="" textlink="">
      <xdr:nvSpPr>
        <xdr:cNvPr id="89" name="円/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167640</xdr:rowOff>
    </xdr:from>
    <xdr:to>
      <xdr:col>3</xdr:col>
      <xdr:colOff>193675</xdr:colOff>
      <xdr:row>35</xdr:row>
      <xdr:rowOff>97790</xdr:rowOff>
    </xdr:to>
    <xdr:sp macro="" textlink="">
      <xdr:nvSpPr>
        <xdr:cNvPr id="91" name="円/楕円 90"/>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107967</xdr:rowOff>
    </xdr:from>
    <xdr:ext cx="762000" cy="259045"/>
    <xdr:sp macro="" textlink="">
      <xdr:nvSpPr>
        <xdr:cNvPr id="92" name="テキスト ボックス 91"/>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133350</xdr:rowOff>
    </xdr:from>
    <xdr:to>
      <xdr:col>1</xdr:col>
      <xdr:colOff>676275</xdr:colOff>
      <xdr:row>36</xdr:row>
      <xdr:rowOff>63500</xdr:rowOff>
    </xdr:to>
    <xdr:sp macro="" textlink="">
      <xdr:nvSpPr>
        <xdr:cNvPr id="93" name="円/楕円 92"/>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73677</xdr:rowOff>
    </xdr:from>
    <xdr:ext cx="762000" cy="259045"/>
    <xdr:sp macro="" textlink="">
      <xdr:nvSpPr>
        <xdr:cNvPr id="94" name="テキスト ボックス 93"/>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類似団体平均と比較しても低い水準となっているが，臨時職員等賃金の増や分別収集委託料の皆増等により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％増となっている。</a:t>
          </a:r>
          <a:endParaRPr lang="ja-JP" altLang="ja-JP" sz="1400">
            <a:effectLst/>
          </a:endParaRPr>
        </a:p>
        <a:p>
          <a:r>
            <a:rPr kumimoji="1" lang="ja-JP" altLang="ja-JP" sz="1100">
              <a:solidFill>
                <a:schemeClr val="dk1"/>
              </a:solidFill>
              <a:effectLst/>
              <a:latin typeface="+mn-lt"/>
              <a:ea typeface="+mn-ea"/>
              <a:cs typeface="+mn-cs"/>
            </a:rPr>
            <a:t>事務事業の効率化を図るため、職員配置の見直しや、業務の外部委託が増えているが、今後も事務効率化の取組みを続け、内部管理経費の削減等に努める。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43180</xdr:rowOff>
    </xdr:from>
    <xdr:to>
      <xdr:col>24</xdr:col>
      <xdr:colOff>31750</xdr:colOff>
      <xdr:row>22</xdr:row>
      <xdr:rowOff>66040</xdr:rowOff>
    </xdr:to>
    <xdr:cxnSp macro="">
      <xdr:nvCxnSpPr>
        <xdr:cNvPr id="122" name="直線コネクタ 121"/>
        <xdr:cNvCxnSpPr/>
      </xdr:nvCxnSpPr>
      <xdr:spPr>
        <a:xfrm flipV="1">
          <a:off x="16510000" y="244348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129557</xdr:rowOff>
    </xdr:from>
    <xdr:ext cx="762000" cy="259045"/>
    <xdr:sp macro="" textlink="">
      <xdr:nvSpPr>
        <xdr:cNvPr id="125"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23</xdr:col>
      <xdr:colOff>628650</xdr:colOff>
      <xdr:row>14</xdr:row>
      <xdr:rowOff>43180</xdr:rowOff>
    </xdr:from>
    <xdr:to>
      <xdr:col>24</xdr:col>
      <xdr:colOff>120650</xdr:colOff>
      <xdr:row>14</xdr:row>
      <xdr:rowOff>43180</xdr:rowOff>
    </xdr:to>
    <xdr:cxnSp macro="">
      <xdr:nvCxnSpPr>
        <xdr:cNvPr id="126" name="直線コネクタ 125"/>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134620</xdr:rowOff>
    </xdr:from>
    <xdr:to>
      <xdr:col>24</xdr:col>
      <xdr:colOff>31750</xdr:colOff>
      <xdr:row>17</xdr:row>
      <xdr:rowOff>16510</xdr:rowOff>
    </xdr:to>
    <xdr:cxnSp macro="">
      <xdr:nvCxnSpPr>
        <xdr:cNvPr id="127" name="直線コネクタ 126"/>
        <xdr:cNvCxnSpPr/>
      </xdr:nvCxnSpPr>
      <xdr:spPr>
        <a:xfrm>
          <a:off x="15671800" y="287782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59707</xdr:rowOff>
    </xdr:from>
    <xdr:ext cx="762000" cy="259045"/>
    <xdr:sp macro="" textlink="">
      <xdr:nvSpPr>
        <xdr:cNvPr id="128" name="物件費平均値テキスト"/>
        <xdr:cNvSpPr txBox="1"/>
      </xdr:nvSpPr>
      <xdr:spPr>
        <a:xfrm>
          <a:off x="16598900" y="297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87630</xdr:rowOff>
    </xdr:from>
    <xdr:to>
      <xdr:col>24</xdr:col>
      <xdr:colOff>82550</xdr:colOff>
      <xdr:row>18</xdr:row>
      <xdr:rowOff>17780</xdr:rowOff>
    </xdr:to>
    <xdr:sp macro="" textlink="">
      <xdr:nvSpPr>
        <xdr:cNvPr id="129" name="フローチャート : 判断 128"/>
        <xdr:cNvSpPr/>
      </xdr:nvSpPr>
      <xdr:spPr>
        <a:xfrm>
          <a:off x="164592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127000</xdr:rowOff>
    </xdr:from>
    <xdr:to>
      <xdr:col>22</xdr:col>
      <xdr:colOff>565150</xdr:colOff>
      <xdr:row>16</xdr:row>
      <xdr:rowOff>134620</xdr:rowOff>
    </xdr:to>
    <xdr:cxnSp macro="">
      <xdr:nvCxnSpPr>
        <xdr:cNvPr id="130" name="直線コネクタ 129"/>
        <xdr:cNvCxnSpPr/>
      </xdr:nvCxnSpPr>
      <xdr:spPr>
        <a:xfrm>
          <a:off x="14782800" y="2870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49530</xdr:rowOff>
    </xdr:from>
    <xdr:to>
      <xdr:col>22</xdr:col>
      <xdr:colOff>615950</xdr:colOff>
      <xdr:row>17</xdr:row>
      <xdr:rowOff>151130</xdr:rowOff>
    </xdr:to>
    <xdr:sp macro="" textlink="">
      <xdr:nvSpPr>
        <xdr:cNvPr id="131" name="フローチャート : 判断 130"/>
        <xdr:cNvSpPr/>
      </xdr:nvSpPr>
      <xdr:spPr>
        <a:xfrm>
          <a:off x="15621000" y="296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32" name="テキスト ボックス 131"/>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127000</xdr:rowOff>
    </xdr:from>
    <xdr:to>
      <xdr:col>21</xdr:col>
      <xdr:colOff>361950</xdr:colOff>
      <xdr:row>16</xdr:row>
      <xdr:rowOff>127000</xdr:rowOff>
    </xdr:to>
    <xdr:cxnSp macro="">
      <xdr:nvCxnSpPr>
        <xdr:cNvPr id="133" name="直線コネクタ 132"/>
        <xdr:cNvCxnSpPr/>
      </xdr:nvCxnSpPr>
      <xdr:spPr>
        <a:xfrm>
          <a:off x="13893800" y="287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160020</xdr:rowOff>
    </xdr:from>
    <xdr:to>
      <xdr:col>21</xdr:col>
      <xdr:colOff>412750</xdr:colOff>
      <xdr:row>17</xdr:row>
      <xdr:rowOff>90170</xdr:rowOff>
    </xdr:to>
    <xdr:sp macro="" textlink="">
      <xdr:nvSpPr>
        <xdr:cNvPr id="134" name="フローチャート : 判断 133"/>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35" name="テキスト ボックス 134"/>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73660</xdr:rowOff>
    </xdr:from>
    <xdr:to>
      <xdr:col>20</xdr:col>
      <xdr:colOff>158750</xdr:colOff>
      <xdr:row>16</xdr:row>
      <xdr:rowOff>127000</xdr:rowOff>
    </xdr:to>
    <xdr:cxnSp macro="">
      <xdr:nvCxnSpPr>
        <xdr:cNvPr id="136" name="直線コネクタ 135"/>
        <xdr:cNvCxnSpPr/>
      </xdr:nvCxnSpPr>
      <xdr:spPr>
        <a:xfrm>
          <a:off x="13004800" y="28168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106680</xdr:rowOff>
    </xdr:from>
    <xdr:to>
      <xdr:col>20</xdr:col>
      <xdr:colOff>209550</xdr:colOff>
      <xdr:row>17</xdr:row>
      <xdr:rowOff>36830</xdr:rowOff>
    </xdr:to>
    <xdr:sp macro="" textlink="">
      <xdr:nvSpPr>
        <xdr:cNvPr id="137" name="フローチャート : 判断 136"/>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21607</xdr:rowOff>
    </xdr:from>
    <xdr:ext cx="762000" cy="259045"/>
    <xdr:sp macro="" textlink="">
      <xdr:nvSpPr>
        <xdr:cNvPr id="138" name="テキスト ボックス 137"/>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76200</xdr:rowOff>
    </xdr:from>
    <xdr:to>
      <xdr:col>19</xdr:col>
      <xdr:colOff>6350</xdr:colOff>
      <xdr:row>17</xdr:row>
      <xdr:rowOff>6350</xdr:rowOff>
    </xdr:to>
    <xdr:sp macro="" textlink="">
      <xdr:nvSpPr>
        <xdr:cNvPr id="139" name="フローチャート : 判断 138"/>
        <xdr:cNvSpPr/>
      </xdr:nvSpPr>
      <xdr:spPr>
        <a:xfrm>
          <a:off x="12954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162577</xdr:rowOff>
    </xdr:from>
    <xdr:ext cx="762000" cy="259045"/>
    <xdr:sp macro="" textlink="">
      <xdr:nvSpPr>
        <xdr:cNvPr id="140" name="テキスト ボックス 139"/>
        <xdr:cNvSpPr txBox="1"/>
      </xdr:nvSpPr>
      <xdr:spPr>
        <a:xfrm>
          <a:off x="12623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137160</xdr:rowOff>
    </xdr:from>
    <xdr:to>
      <xdr:col>24</xdr:col>
      <xdr:colOff>82550</xdr:colOff>
      <xdr:row>17</xdr:row>
      <xdr:rowOff>67310</xdr:rowOff>
    </xdr:to>
    <xdr:sp macro="" textlink="">
      <xdr:nvSpPr>
        <xdr:cNvPr id="146" name="円/楕円 145"/>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153687</xdr:rowOff>
    </xdr:from>
    <xdr:ext cx="762000" cy="259045"/>
    <xdr:sp macro="" textlink="">
      <xdr:nvSpPr>
        <xdr:cNvPr id="147" name="物件費該当値テキスト"/>
        <xdr:cNvSpPr txBox="1"/>
      </xdr:nvSpPr>
      <xdr:spPr>
        <a:xfrm>
          <a:off x="165989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83820</xdr:rowOff>
    </xdr:from>
    <xdr:to>
      <xdr:col>22</xdr:col>
      <xdr:colOff>615950</xdr:colOff>
      <xdr:row>17</xdr:row>
      <xdr:rowOff>13970</xdr:rowOff>
    </xdr:to>
    <xdr:sp macro="" textlink="">
      <xdr:nvSpPr>
        <xdr:cNvPr id="148" name="円/楕円 147"/>
        <xdr:cNvSpPr/>
      </xdr:nvSpPr>
      <xdr:spPr>
        <a:xfrm>
          <a:off x="15621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24147</xdr:rowOff>
    </xdr:from>
    <xdr:ext cx="736600" cy="259045"/>
    <xdr:sp macro="" textlink="">
      <xdr:nvSpPr>
        <xdr:cNvPr id="149" name="テキスト ボックス 148"/>
        <xdr:cNvSpPr txBox="1"/>
      </xdr:nvSpPr>
      <xdr:spPr>
        <a:xfrm>
          <a:off x="15290800" y="2595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76200</xdr:rowOff>
    </xdr:from>
    <xdr:to>
      <xdr:col>21</xdr:col>
      <xdr:colOff>412750</xdr:colOff>
      <xdr:row>17</xdr:row>
      <xdr:rowOff>6350</xdr:rowOff>
    </xdr:to>
    <xdr:sp macro="" textlink="">
      <xdr:nvSpPr>
        <xdr:cNvPr id="150" name="円/楕円 149"/>
        <xdr:cNvSpPr/>
      </xdr:nvSpPr>
      <xdr:spPr>
        <a:xfrm>
          <a:off x="14732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16527</xdr:rowOff>
    </xdr:from>
    <xdr:ext cx="762000" cy="259045"/>
    <xdr:sp macro="" textlink="">
      <xdr:nvSpPr>
        <xdr:cNvPr id="151" name="テキスト ボックス 150"/>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76200</xdr:rowOff>
    </xdr:from>
    <xdr:to>
      <xdr:col>20</xdr:col>
      <xdr:colOff>209550</xdr:colOff>
      <xdr:row>17</xdr:row>
      <xdr:rowOff>6350</xdr:rowOff>
    </xdr:to>
    <xdr:sp macro="" textlink="">
      <xdr:nvSpPr>
        <xdr:cNvPr id="152" name="円/楕円 151"/>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16527</xdr:rowOff>
    </xdr:from>
    <xdr:ext cx="762000" cy="259045"/>
    <xdr:sp macro="" textlink="">
      <xdr:nvSpPr>
        <xdr:cNvPr id="153" name="テキスト ボックス 152"/>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22860</xdr:rowOff>
    </xdr:from>
    <xdr:to>
      <xdr:col>19</xdr:col>
      <xdr:colOff>6350</xdr:colOff>
      <xdr:row>16</xdr:row>
      <xdr:rowOff>124460</xdr:rowOff>
    </xdr:to>
    <xdr:sp macro="" textlink="">
      <xdr:nvSpPr>
        <xdr:cNvPr id="154" name="円/楕円 153"/>
        <xdr:cNvSpPr/>
      </xdr:nvSpPr>
      <xdr:spPr>
        <a:xfrm>
          <a:off x="12954000" y="276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134637</xdr:rowOff>
    </xdr:from>
    <xdr:ext cx="762000" cy="259045"/>
    <xdr:sp macro="" textlink="">
      <xdr:nvSpPr>
        <xdr:cNvPr id="155" name="テキスト ボックス 154"/>
        <xdr:cNvSpPr txBox="1"/>
      </xdr:nvSpPr>
      <xdr:spPr>
        <a:xfrm>
          <a:off x="12623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類似団体平均と比較すると、低い水準となっているが、社会保障経費は増加傾向にある。障害福祉サービスや私立保育所委託料等の増により</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％の増となっている。福祉の低下を招いてはいけないが、生活保護等の資格審査等は適切に実施し、適正な給付に努める。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34472</xdr:rowOff>
    </xdr:from>
    <xdr:to>
      <xdr:col>7</xdr:col>
      <xdr:colOff>15875</xdr:colOff>
      <xdr:row>61</xdr:row>
      <xdr:rowOff>91622</xdr:rowOff>
    </xdr:to>
    <xdr:cxnSp macro="">
      <xdr:nvCxnSpPr>
        <xdr:cNvPr id="185" name="直線コネクタ 184"/>
        <xdr:cNvCxnSpPr/>
      </xdr:nvCxnSpPr>
      <xdr:spPr>
        <a:xfrm flipV="1">
          <a:off x="4826000" y="8949872"/>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63699</xdr:rowOff>
    </xdr:from>
    <xdr:ext cx="762000" cy="259045"/>
    <xdr:sp macro="" textlink="">
      <xdr:nvSpPr>
        <xdr:cNvPr id="186"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6</xdr:col>
      <xdr:colOff>612775</xdr:colOff>
      <xdr:row>61</xdr:row>
      <xdr:rowOff>91622</xdr:rowOff>
    </xdr:from>
    <xdr:to>
      <xdr:col>7</xdr:col>
      <xdr:colOff>104775</xdr:colOff>
      <xdr:row>61</xdr:row>
      <xdr:rowOff>91622</xdr:rowOff>
    </xdr:to>
    <xdr:cxnSp macro="">
      <xdr:nvCxnSpPr>
        <xdr:cNvPr id="187" name="直線コネクタ 186"/>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120849</xdr:rowOff>
    </xdr:from>
    <xdr:ext cx="762000" cy="259045"/>
    <xdr:sp macro="" textlink="">
      <xdr:nvSpPr>
        <xdr:cNvPr id="188" name="扶助費最大値テキスト"/>
        <xdr:cNvSpPr txBox="1"/>
      </xdr:nvSpPr>
      <xdr:spPr>
        <a:xfrm>
          <a:off x="4914900" y="86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6</xdr:col>
      <xdr:colOff>612775</xdr:colOff>
      <xdr:row>52</xdr:row>
      <xdr:rowOff>34472</xdr:rowOff>
    </xdr:from>
    <xdr:to>
      <xdr:col>7</xdr:col>
      <xdr:colOff>104775</xdr:colOff>
      <xdr:row>52</xdr:row>
      <xdr:rowOff>34472</xdr:rowOff>
    </xdr:to>
    <xdr:cxnSp macro="">
      <xdr:nvCxnSpPr>
        <xdr:cNvPr id="189" name="直線コネクタ 188"/>
        <xdr:cNvCxnSpPr/>
      </xdr:nvCxnSpPr>
      <xdr:spPr>
        <a:xfrm>
          <a:off x="4737100" y="894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94343</xdr:rowOff>
    </xdr:from>
    <xdr:to>
      <xdr:col>7</xdr:col>
      <xdr:colOff>15875</xdr:colOff>
      <xdr:row>54</xdr:row>
      <xdr:rowOff>116115</xdr:rowOff>
    </xdr:to>
    <xdr:cxnSp macro="">
      <xdr:nvCxnSpPr>
        <xdr:cNvPr id="190" name="直線コネクタ 189"/>
        <xdr:cNvCxnSpPr/>
      </xdr:nvCxnSpPr>
      <xdr:spPr>
        <a:xfrm>
          <a:off x="3987800" y="93526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168020</xdr:rowOff>
    </xdr:from>
    <xdr:ext cx="762000" cy="259045"/>
    <xdr:sp macro="" textlink="">
      <xdr:nvSpPr>
        <xdr:cNvPr id="191"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24493</xdr:rowOff>
    </xdr:from>
    <xdr:to>
      <xdr:col>7</xdr:col>
      <xdr:colOff>66675</xdr:colOff>
      <xdr:row>55</xdr:row>
      <xdr:rowOff>126093</xdr:rowOff>
    </xdr:to>
    <xdr:sp macro="" textlink="">
      <xdr:nvSpPr>
        <xdr:cNvPr id="192" name="フローチャート : 判断 191"/>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39915</xdr:rowOff>
    </xdr:from>
    <xdr:to>
      <xdr:col>5</xdr:col>
      <xdr:colOff>549275</xdr:colOff>
      <xdr:row>54</xdr:row>
      <xdr:rowOff>94343</xdr:rowOff>
    </xdr:to>
    <xdr:cxnSp macro="">
      <xdr:nvCxnSpPr>
        <xdr:cNvPr id="193" name="直線コネクタ 192"/>
        <xdr:cNvCxnSpPr/>
      </xdr:nvCxnSpPr>
      <xdr:spPr>
        <a:xfrm>
          <a:off x="3098800" y="92982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4" name="フローチャート : 判断 193"/>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5" name="テキスト ボックス 194"/>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167822</xdr:rowOff>
    </xdr:from>
    <xdr:to>
      <xdr:col>4</xdr:col>
      <xdr:colOff>346075</xdr:colOff>
      <xdr:row>54</xdr:row>
      <xdr:rowOff>39915</xdr:rowOff>
    </xdr:to>
    <xdr:cxnSp macro="">
      <xdr:nvCxnSpPr>
        <xdr:cNvPr id="196" name="直線コネクタ 195"/>
        <xdr:cNvCxnSpPr/>
      </xdr:nvCxnSpPr>
      <xdr:spPr>
        <a:xfrm>
          <a:off x="2209800" y="92546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113393</xdr:rowOff>
    </xdr:from>
    <xdr:to>
      <xdr:col>3</xdr:col>
      <xdr:colOff>142875</xdr:colOff>
      <xdr:row>53</xdr:row>
      <xdr:rowOff>167822</xdr:rowOff>
    </xdr:to>
    <xdr:cxnSp macro="">
      <xdr:nvCxnSpPr>
        <xdr:cNvPr id="199" name="直線コネクタ 198"/>
        <xdr:cNvCxnSpPr/>
      </xdr:nvCxnSpPr>
      <xdr:spPr>
        <a:xfrm>
          <a:off x="1320800" y="92002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119743</xdr:rowOff>
    </xdr:from>
    <xdr:to>
      <xdr:col>3</xdr:col>
      <xdr:colOff>193675</xdr:colOff>
      <xdr:row>55</xdr:row>
      <xdr:rowOff>49893</xdr:rowOff>
    </xdr:to>
    <xdr:sp macro="" textlink="">
      <xdr:nvSpPr>
        <xdr:cNvPr id="200" name="フローチャート : 判断 199"/>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34670</xdr:rowOff>
    </xdr:from>
    <xdr:ext cx="762000" cy="259045"/>
    <xdr:sp macro="" textlink="">
      <xdr:nvSpPr>
        <xdr:cNvPr id="201" name="テキスト ボックス 200"/>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97972</xdr:rowOff>
    </xdr:from>
    <xdr:to>
      <xdr:col>1</xdr:col>
      <xdr:colOff>676275</xdr:colOff>
      <xdr:row>55</xdr:row>
      <xdr:rowOff>28122</xdr:rowOff>
    </xdr:to>
    <xdr:sp macro="" textlink="">
      <xdr:nvSpPr>
        <xdr:cNvPr id="202" name="フローチャート : 判断 201"/>
        <xdr:cNvSpPr/>
      </xdr:nvSpPr>
      <xdr:spPr>
        <a:xfrm>
          <a:off x="1270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12899</xdr:rowOff>
    </xdr:from>
    <xdr:ext cx="762000" cy="259045"/>
    <xdr:sp macro="" textlink="">
      <xdr:nvSpPr>
        <xdr:cNvPr id="203" name="テキスト ボックス 202"/>
        <xdr:cNvSpPr txBox="1"/>
      </xdr:nvSpPr>
      <xdr:spPr>
        <a:xfrm>
          <a:off x="939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65315</xdr:rowOff>
    </xdr:from>
    <xdr:to>
      <xdr:col>7</xdr:col>
      <xdr:colOff>66675</xdr:colOff>
      <xdr:row>54</xdr:row>
      <xdr:rowOff>166915</xdr:rowOff>
    </xdr:to>
    <xdr:sp macro="" textlink="">
      <xdr:nvSpPr>
        <xdr:cNvPr id="209" name="円/楕円 208"/>
        <xdr:cNvSpPr/>
      </xdr:nvSpPr>
      <xdr:spPr>
        <a:xfrm>
          <a:off x="47752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81842</xdr:rowOff>
    </xdr:from>
    <xdr:ext cx="762000" cy="259045"/>
    <xdr:sp macro="" textlink="">
      <xdr:nvSpPr>
        <xdr:cNvPr id="210" name="扶助費該当値テキスト"/>
        <xdr:cNvSpPr txBox="1"/>
      </xdr:nvSpPr>
      <xdr:spPr>
        <a:xfrm>
          <a:off x="49149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43543</xdr:rowOff>
    </xdr:from>
    <xdr:to>
      <xdr:col>5</xdr:col>
      <xdr:colOff>600075</xdr:colOff>
      <xdr:row>54</xdr:row>
      <xdr:rowOff>145143</xdr:rowOff>
    </xdr:to>
    <xdr:sp macro="" textlink="">
      <xdr:nvSpPr>
        <xdr:cNvPr id="211" name="円/楕円 210"/>
        <xdr:cNvSpPr/>
      </xdr:nvSpPr>
      <xdr:spPr>
        <a:xfrm>
          <a:off x="3937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155320</xdr:rowOff>
    </xdr:from>
    <xdr:ext cx="736600" cy="259045"/>
    <xdr:sp macro="" textlink="">
      <xdr:nvSpPr>
        <xdr:cNvPr id="212" name="テキスト ボックス 211"/>
        <xdr:cNvSpPr txBox="1"/>
      </xdr:nvSpPr>
      <xdr:spPr>
        <a:xfrm>
          <a:off x="3606800" y="907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160565</xdr:rowOff>
    </xdr:from>
    <xdr:to>
      <xdr:col>4</xdr:col>
      <xdr:colOff>396875</xdr:colOff>
      <xdr:row>54</xdr:row>
      <xdr:rowOff>90715</xdr:rowOff>
    </xdr:to>
    <xdr:sp macro="" textlink="">
      <xdr:nvSpPr>
        <xdr:cNvPr id="213" name="円/楕円 212"/>
        <xdr:cNvSpPr/>
      </xdr:nvSpPr>
      <xdr:spPr>
        <a:xfrm>
          <a:off x="3048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100892</xdr:rowOff>
    </xdr:from>
    <xdr:ext cx="762000" cy="259045"/>
    <xdr:sp macro="" textlink="">
      <xdr:nvSpPr>
        <xdr:cNvPr id="214" name="テキスト ボックス 213"/>
        <xdr:cNvSpPr txBox="1"/>
      </xdr:nvSpPr>
      <xdr:spPr>
        <a:xfrm>
          <a:off x="2717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117022</xdr:rowOff>
    </xdr:from>
    <xdr:to>
      <xdr:col>3</xdr:col>
      <xdr:colOff>193675</xdr:colOff>
      <xdr:row>54</xdr:row>
      <xdr:rowOff>47172</xdr:rowOff>
    </xdr:to>
    <xdr:sp macro="" textlink="">
      <xdr:nvSpPr>
        <xdr:cNvPr id="215" name="円/楕円 214"/>
        <xdr:cNvSpPr/>
      </xdr:nvSpPr>
      <xdr:spPr>
        <a:xfrm>
          <a:off x="2159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57349</xdr:rowOff>
    </xdr:from>
    <xdr:ext cx="762000" cy="259045"/>
    <xdr:sp macro="" textlink="">
      <xdr:nvSpPr>
        <xdr:cNvPr id="216" name="テキスト ボックス 215"/>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62593</xdr:rowOff>
    </xdr:from>
    <xdr:to>
      <xdr:col>1</xdr:col>
      <xdr:colOff>676275</xdr:colOff>
      <xdr:row>53</xdr:row>
      <xdr:rowOff>164193</xdr:rowOff>
    </xdr:to>
    <xdr:sp macro="" textlink="">
      <xdr:nvSpPr>
        <xdr:cNvPr id="217" name="円/楕円 216"/>
        <xdr:cNvSpPr/>
      </xdr:nvSpPr>
      <xdr:spPr>
        <a:xfrm>
          <a:off x="1270000" y="914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2920</xdr:rowOff>
    </xdr:from>
    <xdr:ext cx="762000" cy="259045"/>
    <xdr:sp macro="" textlink="">
      <xdr:nvSpPr>
        <xdr:cNvPr id="218" name="テキスト ボックス 217"/>
        <xdr:cNvSpPr txBox="1"/>
      </xdr:nvSpPr>
      <xdr:spPr>
        <a:xfrm>
          <a:off x="939800" y="891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のうち、その他に係る割合が類似団体を大きく上回っているのは、特別会計等への繰出金が主な要因となっている。大きなものは下水道事業であるが、介護保険事業や後期高齢者医療事業への繰出額も給付費の増加により、年々増加傾向にある。下水道事業については、経費の節減に努めるとともに料金改定についても検討する必要がある。また国民健康保険税や介護保険料についても、一般会計の負担が過大にならないように、適正額を常に検討していく必要があ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154215</xdr:rowOff>
    </xdr:from>
    <xdr:to>
      <xdr:col>24</xdr:col>
      <xdr:colOff>31750</xdr:colOff>
      <xdr:row>62</xdr:row>
      <xdr:rowOff>72572</xdr:rowOff>
    </xdr:to>
    <xdr:cxnSp macro="">
      <xdr:nvCxnSpPr>
        <xdr:cNvPr id="248" name="直線コネクタ 247"/>
        <xdr:cNvCxnSpPr/>
      </xdr:nvCxnSpPr>
      <xdr:spPr>
        <a:xfrm flipV="1">
          <a:off x="16510000" y="9069615"/>
          <a:ext cx="0" cy="163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44649</xdr:rowOff>
    </xdr:from>
    <xdr:ext cx="762000" cy="259045"/>
    <xdr:sp macro="" textlink="">
      <xdr:nvSpPr>
        <xdr:cNvPr id="249" name="その他最小値テキスト"/>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72572</xdr:rowOff>
    </xdr:from>
    <xdr:to>
      <xdr:col>24</xdr:col>
      <xdr:colOff>120650</xdr:colOff>
      <xdr:row>62</xdr:row>
      <xdr:rowOff>72572</xdr:rowOff>
    </xdr:to>
    <xdr:cxnSp macro="">
      <xdr:nvCxnSpPr>
        <xdr:cNvPr id="250" name="直線コネクタ 249"/>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69142</xdr:rowOff>
    </xdr:from>
    <xdr:ext cx="762000" cy="259045"/>
    <xdr:sp macro="" textlink="">
      <xdr:nvSpPr>
        <xdr:cNvPr id="251" name="その他最大値テキスト"/>
        <xdr:cNvSpPr txBox="1"/>
      </xdr:nvSpPr>
      <xdr:spPr>
        <a:xfrm>
          <a:off x="16598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52</xdr:row>
      <xdr:rowOff>154215</xdr:rowOff>
    </xdr:from>
    <xdr:to>
      <xdr:col>24</xdr:col>
      <xdr:colOff>120650</xdr:colOff>
      <xdr:row>52</xdr:row>
      <xdr:rowOff>154215</xdr:rowOff>
    </xdr:to>
    <xdr:cxnSp macro="">
      <xdr:nvCxnSpPr>
        <xdr:cNvPr id="252" name="直線コネクタ 251"/>
        <xdr:cNvCxnSpPr/>
      </xdr:nvCxnSpPr>
      <xdr:spPr>
        <a:xfrm>
          <a:off x="16421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58965</xdr:rowOff>
    </xdr:from>
    <xdr:to>
      <xdr:col>24</xdr:col>
      <xdr:colOff>31750</xdr:colOff>
      <xdr:row>61</xdr:row>
      <xdr:rowOff>135165</xdr:rowOff>
    </xdr:to>
    <xdr:cxnSp macro="">
      <xdr:nvCxnSpPr>
        <xdr:cNvPr id="253" name="直線コネクタ 252"/>
        <xdr:cNvCxnSpPr/>
      </xdr:nvCxnSpPr>
      <xdr:spPr>
        <a:xfrm>
          <a:off x="15671800" y="10517415"/>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144434</xdr:rowOff>
    </xdr:from>
    <xdr:ext cx="762000" cy="259045"/>
    <xdr:sp macro="" textlink="">
      <xdr:nvSpPr>
        <xdr:cNvPr id="254" name="その他平均値テキスト"/>
        <xdr:cNvSpPr txBox="1"/>
      </xdr:nvSpPr>
      <xdr:spPr>
        <a:xfrm>
          <a:off x="16598900" y="974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127907</xdr:rowOff>
    </xdr:from>
    <xdr:to>
      <xdr:col>24</xdr:col>
      <xdr:colOff>82550</xdr:colOff>
      <xdr:row>58</xdr:row>
      <xdr:rowOff>58057</xdr:rowOff>
    </xdr:to>
    <xdr:sp macro="" textlink="">
      <xdr:nvSpPr>
        <xdr:cNvPr id="255" name="フローチャート : 判断 254"/>
        <xdr:cNvSpPr/>
      </xdr:nvSpPr>
      <xdr:spPr>
        <a:xfrm>
          <a:off x="164592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58965</xdr:rowOff>
    </xdr:from>
    <xdr:to>
      <xdr:col>22</xdr:col>
      <xdr:colOff>565150</xdr:colOff>
      <xdr:row>61</xdr:row>
      <xdr:rowOff>113393</xdr:rowOff>
    </xdr:to>
    <xdr:cxnSp macro="">
      <xdr:nvCxnSpPr>
        <xdr:cNvPr id="256" name="直線コネクタ 255"/>
        <xdr:cNvCxnSpPr/>
      </xdr:nvCxnSpPr>
      <xdr:spPr>
        <a:xfrm flipV="1">
          <a:off x="14782800" y="10517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51707</xdr:rowOff>
    </xdr:from>
    <xdr:to>
      <xdr:col>22</xdr:col>
      <xdr:colOff>615950</xdr:colOff>
      <xdr:row>57</xdr:row>
      <xdr:rowOff>153307</xdr:rowOff>
    </xdr:to>
    <xdr:sp macro="" textlink="">
      <xdr:nvSpPr>
        <xdr:cNvPr id="257" name="フローチャート : 判断 256"/>
        <xdr:cNvSpPr/>
      </xdr:nvSpPr>
      <xdr:spPr>
        <a:xfrm>
          <a:off x="15621000" y="982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163484</xdr:rowOff>
    </xdr:from>
    <xdr:ext cx="736600" cy="259045"/>
    <xdr:sp macro="" textlink="">
      <xdr:nvSpPr>
        <xdr:cNvPr id="258" name="テキスト ボックス 257"/>
        <xdr:cNvSpPr txBox="1"/>
      </xdr:nvSpPr>
      <xdr:spPr>
        <a:xfrm>
          <a:off x="15290800" y="959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48078</xdr:rowOff>
    </xdr:from>
    <xdr:to>
      <xdr:col>21</xdr:col>
      <xdr:colOff>361950</xdr:colOff>
      <xdr:row>61</xdr:row>
      <xdr:rowOff>113393</xdr:rowOff>
    </xdr:to>
    <xdr:cxnSp macro="">
      <xdr:nvCxnSpPr>
        <xdr:cNvPr id="259" name="直線コネクタ 258"/>
        <xdr:cNvCxnSpPr/>
      </xdr:nvCxnSpPr>
      <xdr:spPr>
        <a:xfrm>
          <a:off x="13893800" y="105065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95250</xdr:rowOff>
    </xdr:from>
    <xdr:to>
      <xdr:col>21</xdr:col>
      <xdr:colOff>412750</xdr:colOff>
      <xdr:row>58</xdr:row>
      <xdr:rowOff>25400</xdr:rowOff>
    </xdr:to>
    <xdr:sp macro="" textlink="">
      <xdr:nvSpPr>
        <xdr:cNvPr id="260" name="フローチャート : 判断 259"/>
        <xdr:cNvSpPr/>
      </xdr:nvSpPr>
      <xdr:spPr>
        <a:xfrm>
          <a:off x="14732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35577</xdr:rowOff>
    </xdr:from>
    <xdr:ext cx="762000" cy="259045"/>
    <xdr:sp macro="" textlink="">
      <xdr:nvSpPr>
        <xdr:cNvPr id="261" name="テキスト ボックス 260"/>
        <xdr:cNvSpPr txBox="1"/>
      </xdr:nvSpPr>
      <xdr:spPr>
        <a:xfrm>
          <a:off x="14401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143328</xdr:rowOff>
    </xdr:from>
    <xdr:to>
      <xdr:col>20</xdr:col>
      <xdr:colOff>158750</xdr:colOff>
      <xdr:row>61</xdr:row>
      <xdr:rowOff>48078</xdr:rowOff>
    </xdr:to>
    <xdr:cxnSp macro="">
      <xdr:nvCxnSpPr>
        <xdr:cNvPr id="262" name="直線コネクタ 261"/>
        <xdr:cNvCxnSpPr/>
      </xdr:nvCxnSpPr>
      <xdr:spPr>
        <a:xfrm>
          <a:off x="13004800" y="10430328"/>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73478</xdr:rowOff>
    </xdr:from>
    <xdr:to>
      <xdr:col>20</xdr:col>
      <xdr:colOff>209550</xdr:colOff>
      <xdr:row>58</xdr:row>
      <xdr:rowOff>3628</xdr:rowOff>
    </xdr:to>
    <xdr:sp macro="" textlink="">
      <xdr:nvSpPr>
        <xdr:cNvPr id="263" name="フローチャート : 判断 262"/>
        <xdr:cNvSpPr/>
      </xdr:nvSpPr>
      <xdr:spPr>
        <a:xfrm>
          <a:off x="13843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13805</xdr:rowOff>
    </xdr:from>
    <xdr:ext cx="762000" cy="259045"/>
    <xdr:sp macro="" textlink="">
      <xdr:nvSpPr>
        <xdr:cNvPr id="264" name="テキスト ボックス 263"/>
        <xdr:cNvSpPr txBox="1"/>
      </xdr:nvSpPr>
      <xdr:spPr>
        <a:xfrm>
          <a:off x="13512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73478</xdr:rowOff>
    </xdr:from>
    <xdr:to>
      <xdr:col>19</xdr:col>
      <xdr:colOff>6350</xdr:colOff>
      <xdr:row>58</xdr:row>
      <xdr:rowOff>3628</xdr:rowOff>
    </xdr:to>
    <xdr:sp macro="" textlink="">
      <xdr:nvSpPr>
        <xdr:cNvPr id="265" name="フローチャート : 判断 264"/>
        <xdr:cNvSpPr/>
      </xdr:nvSpPr>
      <xdr:spPr>
        <a:xfrm>
          <a:off x="12954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13805</xdr:rowOff>
    </xdr:from>
    <xdr:ext cx="762000" cy="259045"/>
    <xdr:sp macro="" textlink="">
      <xdr:nvSpPr>
        <xdr:cNvPr id="266" name="テキスト ボックス 265"/>
        <xdr:cNvSpPr txBox="1"/>
      </xdr:nvSpPr>
      <xdr:spPr>
        <a:xfrm>
          <a:off x="12623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84365</xdr:rowOff>
    </xdr:from>
    <xdr:to>
      <xdr:col>24</xdr:col>
      <xdr:colOff>82550</xdr:colOff>
      <xdr:row>62</xdr:row>
      <xdr:rowOff>14515</xdr:rowOff>
    </xdr:to>
    <xdr:sp macro="" textlink="">
      <xdr:nvSpPr>
        <xdr:cNvPr id="272" name="円/楕円 271"/>
        <xdr:cNvSpPr/>
      </xdr:nvSpPr>
      <xdr:spPr>
        <a:xfrm>
          <a:off x="164592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164392</xdr:rowOff>
    </xdr:from>
    <xdr:ext cx="762000" cy="259045"/>
    <xdr:sp macro="" textlink="">
      <xdr:nvSpPr>
        <xdr:cNvPr id="273" name="その他該当値テキスト"/>
        <xdr:cNvSpPr txBox="1"/>
      </xdr:nvSpPr>
      <xdr:spPr>
        <a:xfrm>
          <a:off x="16598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8165</xdr:rowOff>
    </xdr:from>
    <xdr:to>
      <xdr:col>22</xdr:col>
      <xdr:colOff>615950</xdr:colOff>
      <xdr:row>61</xdr:row>
      <xdr:rowOff>109765</xdr:rowOff>
    </xdr:to>
    <xdr:sp macro="" textlink="">
      <xdr:nvSpPr>
        <xdr:cNvPr id="274" name="円/楕円 273"/>
        <xdr:cNvSpPr/>
      </xdr:nvSpPr>
      <xdr:spPr>
        <a:xfrm>
          <a:off x="15621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94542</xdr:rowOff>
    </xdr:from>
    <xdr:ext cx="736600" cy="259045"/>
    <xdr:sp macro="" textlink="">
      <xdr:nvSpPr>
        <xdr:cNvPr id="275" name="テキスト ボックス 274"/>
        <xdr:cNvSpPr txBox="1"/>
      </xdr:nvSpPr>
      <xdr:spPr>
        <a:xfrm>
          <a:off x="15290800" y="1055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21</xdr:col>
      <xdr:colOff>311150</xdr:colOff>
      <xdr:row>61</xdr:row>
      <xdr:rowOff>62593</xdr:rowOff>
    </xdr:from>
    <xdr:to>
      <xdr:col>21</xdr:col>
      <xdr:colOff>412750</xdr:colOff>
      <xdr:row>61</xdr:row>
      <xdr:rowOff>164193</xdr:rowOff>
    </xdr:to>
    <xdr:sp macro="" textlink="">
      <xdr:nvSpPr>
        <xdr:cNvPr id="276" name="円/楕円 275"/>
        <xdr:cNvSpPr/>
      </xdr:nvSpPr>
      <xdr:spPr>
        <a:xfrm>
          <a:off x="14732000" y="1052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148970</xdr:rowOff>
    </xdr:from>
    <xdr:ext cx="762000" cy="259045"/>
    <xdr:sp macro="" textlink="">
      <xdr:nvSpPr>
        <xdr:cNvPr id="277" name="テキスト ボックス 276"/>
        <xdr:cNvSpPr txBox="1"/>
      </xdr:nvSpPr>
      <xdr:spPr>
        <a:xfrm>
          <a:off x="14401800" y="1060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168728</xdr:rowOff>
    </xdr:from>
    <xdr:to>
      <xdr:col>20</xdr:col>
      <xdr:colOff>209550</xdr:colOff>
      <xdr:row>61</xdr:row>
      <xdr:rowOff>98878</xdr:rowOff>
    </xdr:to>
    <xdr:sp macro="" textlink="">
      <xdr:nvSpPr>
        <xdr:cNvPr id="278" name="円/楕円 277"/>
        <xdr:cNvSpPr/>
      </xdr:nvSpPr>
      <xdr:spPr>
        <a:xfrm>
          <a:off x="13843000" y="1045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83655</xdr:rowOff>
    </xdr:from>
    <xdr:ext cx="762000" cy="259045"/>
    <xdr:sp macro="" textlink="">
      <xdr:nvSpPr>
        <xdr:cNvPr id="279" name="テキスト ボックス 278"/>
        <xdr:cNvSpPr txBox="1"/>
      </xdr:nvSpPr>
      <xdr:spPr>
        <a:xfrm>
          <a:off x="13512800" y="105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92528</xdr:rowOff>
    </xdr:from>
    <xdr:to>
      <xdr:col>19</xdr:col>
      <xdr:colOff>6350</xdr:colOff>
      <xdr:row>61</xdr:row>
      <xdr:rowOff>22678</xdr:rowOff>
    </xdr:to>
    <xdr:sp macro="" textlink="">
      <xdr:nvSpPr>
        <xdr:cNvPr id="280" name="円/楕円 279"/>
        <xdr:cNvSpPr/>
      </xdr:nvSpPr>
      <xdr:spPr>
        <a:xfrm>
          <a:off x="129540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7455</xdr:rowOff>
    </xdr:from>
    <xdr:ext cx="762000" cy="259045"/>
    <xdr:sp macro="" textlink="">
      <xdr:nvSpPr>
        <xdr:cNvPr id="281" name="テキスト ボックス 280"/>
        <xdr:cNvSpPr txBox="1"/>
      </xdr:nvSpPr>
      <xdr:spPr>
        <a:xfrm>
          <a:off x="12623800" y="1046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本文"/>
            </a:rPr>
            <a:t>一部事務組合負担金の増が要因となり，</a:t>
          </a:r>
          <a:r>
            <a:rPr kumimoji="1" lang="en-US" altLang="ja-JP" sz="1100">
              <a:latin typeface="ＭＳ Ｐゴシック 本文"/>
            </a:rPr>
            <a:t>0.5</a:t>
          </a:r>
          <a:r>
            <a:rPr kumimoji="1" lang="ja-JP" altLang="en-US" sz="1100">
              <a:latin typeface="ＭＳ Ｐゴシック 本文"/>
            </a:rPr>
            <a:t>％の増となっている。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6" name="直線コネクタ 295"/>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7" name="テキスト ボックス 296"/>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0" name="直線コネクタ 299"/>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1" name="テキスト ボックス 300"/>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127000</xdr:rowOff>
    </xdr:from>
    <xdr:to>
      <xdr:col>24</xdr:col>
      <xdr:colOff>31750</xdr:colOff>
      <xdr:row>41</xdr:row>
      <xdr:rowOff>69850</xdr:rowOff>
    </xdr:to>
    <xdr:cxnSp macro="">
      <xdr:nvCxnSpPr>
        <xdr:cNvPr id="304" name="直線コネクタ 303"/>
        <xdr:cNvCxnSpPr/>
      </xdr:nvCxnSpPr>
      <xdr:spPr>
        <a:xfrm flipV="1">
          <a:off x="16510000" y="59563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5"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6" name="直線コネクタ 305"/>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41927</xdr:rowOff>
    </xdr:from>
    <xdr:ext cx="762000" cy="259045"/>
    <xdr:sp macro="" textlink="">
      <xdr:nvSpPr>
        <xdr:cNvPr id="307"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34</xdr:row>
      <xdr:rowOff>127000</xdr:rowOff>
    </xdr:from>
    <xdr:to>
      <xdr:col>24</xdr:col>
      <xdr:colOff>120650</xdr:colOff>
      <xdr:row>34</xdr:row>
      <xdr:rowOff>127000</xdr:rowOff>
    </xdr:to>
    <xdr:cxnSp macro="">
      <xdr:nvCxnSpPr>
        <xdr:cNvPr id="308" name="直線コネクタ 307"/>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81280</xdr:rowOff>
    </xdr:from>
    <xdr:to>
      <xdr:col>24</xdr:col>
      <xdr:colOff>31750</xdr:colOff>
      <xdr:row>38</xdr:row>
      <xdr:rowOff>109855</xdr:rowOff>
    </xdr:to>
    <xdr:cxnSp macro="">
      <xdr:nvCxnSpPr>
        <xdr:cNvPr id="309" name="直線コネクタ 308"/>
        <xdr:cNvCxnSpPr/>
      </xdr:nvCxnSpPr>
      <xdr:spPr>
        <a:xfrm>
          <a:off x="15671800" y="659638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104157</xdr:rowOff>
    </xdr:from>
    <xdr:ext cx="762000" cy="259045"/>
    <xdr:sp macro="" textlink="">
      <xdr:nvSpPr>
        <xdr:cNvPr id="310" name="補助費等平均値テキスト"/>
        <xdr:cNvSpPr txBox="1"/>
      </xdr:nvSpPr>
      <xdr:spPr>
        <a:xfrm>
          <a:off x="16598900" y="6276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87630</xdr:rowOff>
    </xdr:from>
    <xdr:to>
      <xdr:col>24</xdr:col>
      <xdr:colOff>82550</xdr:colOff>
      <xdr:row>38</xdr:row>
      <xdr:rowOff>17780</xdr:rowOff>
    </xdr:to>
    <xdr:sp macro="" textlink="">
      <xdr:nvSpPr>
        <xdr:cNvPr id="311" name="フローチャート : 判断 310"/>
        <xdr:cNvSpPr/>
      </xdr:nvSpPr>
      <xdr:spPr>
        <a:xfrm>
          <a:off x="164592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64135</xdr:rowOff>
    </xdr:from>
    <xdr:to>
      <xdr:col>22</xdr:col>
      <xdr:colOff>565150</xdr:colOff>
      <xdr:row>38</xdr:row>
      <xdr:rowOff>81280</xdr:rowOff>
    </xdr:to>
    <xdr:cxnSp macro="">
      <xdr:nvCxnSpPr>
        <xdr:cNvPr id="312" name="直線コネクタ 311"/>
        <xdr:cNvCxnSpPr/>
      </xdr:nvCxnSpPr>
      <xdr:spPr>
        <a:xfrm>
          <a:off x="14782800" y="65792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70485</xdr:rowOff>
    </xdr:from>
    <xdr:to>
      <xdr:col>22</xdr:col>
      <xdr:colOff>615950</xdr:colOff>
      <xdr:row>38</xdr:row>
      <xdr:rowOff>635</xdr:rowOff>
    </xdr:to>
    <xdr:sp macro="" textlink="">
      <xdr:nvSpPr>
        <xdr:cNvPr id="313" name="フローチャート : 判断 312"/>
        <xdr:cNvSpPr/>
      </xdr:nvSpPr>
      <xdr:spPr>
        <a:xfrm>
          <a:off x="15621000" y="641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10812</xdr:rowOff>
    </xdr:from>
    <xdr:ext cx="736600" cy="259045"/>
    <xdr:sp macro="" textlink="">
      <xdr:nvSpPr>
        <xdr:cNvPr id="314" name="テキスト ボックス 313"/>
        <xdr:cNvSpPr txBox="1"/>
      </xdr:nvSpPr>
      <xdr:spPr>
        <a:xfrm>
          <a:off x="15290800" y="6183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64135</xdr:rowOff>
    </xdr:from>
    <xdr:to>
      <xdr:col>21</xdr:col>
      <xdr:colOff>361950</xdr:colOff>
      <xdr:row>38</xdr:row>
      <xdr:rowOff>149860</xdr:rowOff>
    </xdr:to>
    <xdr:cxnSp macro="">
      <xdr:nvCxnSpPr>
        <xdr:cNvPr id="315" name="直線コネクタ 314"/>
        <xdr:cNvCxnSpPr/>
      </xdr:nvCxnSpPr>
      <xdr:spPr>
        <a:xfrm flipV="1">
          <a:off x="13893800" y="657923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6" name="フローチャート : 判断 315"/>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147972</xdr:rowOff>
    </xdr:from>
    <xdr:ext cx="762000" cy="259045"/>
    <xdr:sp macro="" textlink="">
      <xdr:nvSpPr>
        <xdr:cNvPr id="317" name="テキスト ボックス 316"/>
        <xdr:cNvSpPr txBox="1"/>
      </xdr:nvSpPr>
      <xdr:spPr>
        <a:xfrm>
          <a:off x="14401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149860</xdr:rowOff>
    </xdr:from>
    <xdr:to>
      <xdr:col>20</xdr:col>
      <xdr:colOff>158750</xdr:colOff>
      <xdr:row>38</xdr:row>
      <xdr:rowOff>167005</xdr:rowOff>
    </xdr:to>
    <xdr:cxnSp macro="">
      <xdr:nvCxnSpPr>
        <xdr:cNvPr id="318" name="直線コネクタ 317"/>
        <xdr:cNvCxnSpPr/>
      </xdr:nvCxnSpPr>
      <xdr:spPr>
        <a:xfrm flipV="1">
          <a:off x="13004800" y="666496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9" name="フローチャート : 判断 318"/>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147972</xdr:rowOff>
    </xdr:from>
    <xdr:ext cx="762000" cy="259045"/>
    <xdr:sp macro="" textlink="">
      <xdr:nvSpPr>
        <xdr:cNvPr id="320" name="テキスト ボックス 319"/>
        <xdr:cNvSpPr txBox="1"/>
      </xdr:nvSpPr>
      <xdr:spPr>
        <a:xfrm>
          <a:off x="13512800" y="6148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21" name="フローチャート : 判断 320"/>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153687</xdr:rowOff>
    </xdr:from>
    <xdr:ext cx="762000" cy="259045"/>
    <xdr:sp macro="" textlink="">
      <xdr:nvSpPr>
        <xdr:cNvPr id="322" name="テキスト ボックス 321"/>
        <xdr:cNvSpPr txBox="1"/>
      </xdr:nvSpPr>
      <xdr:spPr>
        <a:xfrm>
          <a:off x="12623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38</xdr:row>
      <xdr:rowOff>59055</xdr:rowOff>
    </xdr:from>
    <xdr:to>
      <xdr:col>24</xdr:col>
      <xdr:colOff>82550</xdr:colOff>
      <xdr:row>38</xdr:row>
      <xdr:rowOff>160655</xdr:rowOff>
    </xdr:to>
    <xdr:sp macro="" textlink="">
      <xdr:nvSpPr>
        <xdr:cNvPr id="328" name="円/楕円 327"/>
        <xdr:cNvSpPr/>
      </xdr:nvSpPr>
      <xdr:spPr>
        <a:xfrm>
          <a:off x="16459200" y="657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31132</xdr:rowOff>
    </xdr:from>
    <xdr:ext cx="762000" cy="259045"/>
    <xdr:sp macro="" textlink="">
      <xdr:nvSpPr>
        <xdr:cNvPr id="329" name="補助費等該当値テキスト"/>
        <xdr:cNvSpPr txBox="1"/>
      </xdr:nvSpPr>
      <xdr:spPr>
        <a:xfrm>
          <a:off x="165989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38</xdr:row>
      <xdr:rowOff>30480</xdr:rowOff>
    </xdr:from>
    <xdr:to>
      <xdr:col>22</xdr:col>
      <xdr:colOff>615950</xdr:colOff>
      <xdr:row>38</xdr:row>
      <xdr:rowOff>132080</xdr:rowOff>
    </xdr:to>
    <xdr:sp macro="" textlink="">
      <xdr:nvSpPr>
        <xdr:cNvPr id="330" name="円/楕円 329"/>
        <xdr:cNvSpPr/>
      </xdr:nvSpPr>
      <xdr:spPr>
        <a:xfrm>
          <a:off x="15621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116857</xdr:rowOff>
    </xdr:from>
    <xdr:ext cx="736600" cy="259045"/>
    <xdr:sp macro="" textlink="">
      <xdr:nvSpPr>
        <xdr:cNvPr id="331" name="テキスト ボックス 330"/>
        <xdr:cNvSpPr txBox="1"/>
      </xdr:nvSpPr>
      <xdr:spPr>
        <a:xfrm>
          <a:off x="15290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38</xdr:row>
      <xdr:rowOff>13335</xdr:rowOff>
    </xdr:from>
    <xdr:to>
      <xdr:col>21</xdr:col>
      <xdr:colOff>412750</xdr:colOff>
      <xdr:row>38</xdr:row>
      <xdr:rowOff>114935</xdr:rowOff>
    </xdr:to>
    <xdr:sp macro="" textlink="">
      <xdr:nvSpPr>
        <xdr:cNvPr id="332" name="円/楕円 331"/>
        <xdr:cNvSpPr/>
      </xdr:nvSpPr>
      <xdr:spPr>
        <a:xfrm>
          <a:off x="14732000" y="65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99712</xdr:rowOff>
    </xdr:from>
    <xdr:ext cx="762000" cy="259045"/>
    <xdr:sp macro="" textlink="">
      <xdr:nvSpPr>
        <xdr:cNvPr id="333" name="テキスト ボックス 332"/>
        <xdr:cNvSpPr txBox="1"/>
      </xdr:nvSpPr>
      <xdr:spPr>
        <a:xfrm>
          <a:off x="14401800" y="661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99060</xdr:rowOff>
    </xdr:from>
    <xdr:to>
      <xdr:col>20</xdr:col>
      <xdr:colOff>209550</xdr:colOff>
      <xdr:row>39</xdr:row>
      <xdr:rowOff>29210</xdr:rowOff>
    </xdr:to>
    <xdr:sp macro="" textlink="">
      <xdr:nvSpPr>
        <xdr:cNvPr id="334" name="円/楕円 333"/>
        <xdr:cNvSpPr/>
      </xdr:nvSpPr>
      <xdr:spPr>
        <a:xfrm>
          <a:off x="13843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13987</xdr:rowOff>
    </xdr:from>
    <xdr:ext cx="762000" cy="259045"/>
    <xdr:sp macro="" textlink="">
      <xdr:nvSpPr>
        <xdr:cNvPr id="335" name="テキスト ボックス 334"/>
        <xdr:cNvSpPr txBox="1"/>
      </xdr:nvSpPr>
      <xdr:spPr>
        <a:xfrm>
          <a:off x="13512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116205</xdr:rowOff>
    </xdr:from>
    <xdr:to>
      <xdr:col>19</xdr:col>
      <xdr:colOff>6350</xdr:colOff>
      <xdr:row>39</xdr:row>
      <xdr:rowOff>46355</xdr:rowOff>
    </xdr:to>
    <xdr:sp macro="" textlink="">
      <xdr:nvSpPr>
        <xdr:cNvPr id="336" name="円/楕円 335"/>
        <xdr:cNvSpPr/>
      </xdr:nvSpPr>
      <xdr:spPr>
        <a:xfrm>
          <a:off x="12954000" y="6631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31132</xdr:rowOff>
    </xdr:from>
    <xdr:ext cx="762000" cy="259045"/>
    <xdr:sp macro="" textlink="">
      <xdr:nvSpPr>
        <xdr:cNvPr id="337" name="テキスト ボックス 336"/>
        <xdr:cNvSpPr txBox="1"/>
      </xdr:nvSpPr>
      <xdr:spPr>
        <a:xfrm>
          <a:off x="12623800" y="671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類似団体平均と比較</a:t>
          </a:r>
          <a:r>
            <a:rPr kumimoji="1" lang="ja-JP" altLang="en-US" sz="1100">
              <a:solidFill>
                <a:schemeClr val="dk1"/>
              </a:solidFill>
              <a:effectLst/>
              <a:latin typeface="+mn-lt"/>
              <a:ea typeface="+mn-ea"/>
              <a:cs typeface="+mn-cs"/>
            </a:rPr>
            <a:t>すると，やや</a:t>
          </a:r>
          <a:r>
            <a:rPr kumimoji="1" lang="ja-JP" altLang="ja-JP" sz="1100">
              <a:solidFill>
                <a:schemeClr val="dk1"/>
              </a:solidFill>
              <a:effectLst/>
              <a:latin typeface="+mn-lt"/>
              <a:ea typeface="+mn-ea"/>
              <a:cs typeface="+mn-cs"/>
            </a:rPr>
            <a:t>低い水準となっているが，前年度</a:t>
          </a:r>
          <a:r>
            <a:rPr kumimoji="1" lang="ja-JP" altLang="en-US" sz="1100">
              <a:solidFill>
                <a:schemeClr val="dk1"/>
              </a:solidFill>
              <a:effectLst/>
              <a:latin typeface="+mn-lt"/>
              <a:ea typeface="+mn-ea"/>
              <a:cs typeface="+mn-cs"/>
            </a:rPr>
            <a:t>と比較すると増</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臨時財政対策債の償還は年々増加しており，更に，防災・減災事業等の建設事業による市債の償還が本格化することから、</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借入額の抑制や一括償還を継続的に実施し、公債費の抑制を図る必要がある。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122428</xdr:rowOff>
    </xdr:from>
    <xdr:to>
      <xdr:col>7</xdr:col>
      <xdr:colOff>15875</xdr:colOff>
      <xdr:row>80</xdr:row>
      <xdr:rowOff>94996</xdr:rowOff>
    </xdr:to>
    <xdr:cxnSp macro="">
      <xdr:nvCxnSpPr>
        <xdr:cNvPr id="362" name="直線コネクタ 361"/>
        <xdr:cNvCxnSpPr/>
      </xdr:nvCxnSpPr>
      <xdr:spPr>
        <a:xfrm flipV="1">
          <a:off x="4826000" y="12809728"/>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67073</xdr:rowOff>
    </xdr:from>
    <xdr:ext cx="762000" cy="259045"/>
    <xdr:sp macro="" textlink="">
      <xdr:nvSpPr>
        <xdr:cNvPr id="363" name="公債費最小値テキスト"/>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6</xdr:col>
      <xdr:colOff>612775</xdr:colOff>
      <xdr:row>80</xdr:row>
      <xdr:rowOff>94996</xdr:rowOff>
    </xdr:from>
    <xdr:to>
      <xdr:col>7</xdr:col>
      <xdr:colOff>104775</xdr:colOff>
      <xdr:row>80</xdr:row>
      <xdr:rowOff>94996</xdr:rowOff>
    </xdr:to>
    <xdr:cxnSp macro="">
      <xdr:nvCxnSpPr>
        <xdr:cNvPr id="364" name="直線コネクタ 363"/>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37355</xdr:rowOff>
    </xdr:from>
    <xdr:ext cx="762000" cy="259045"/>
    <xdr:sp macro="" textlink="">
      <xdr:nvSpPr>
        <xdr:cNvPr id="365" name="公債費最大値テキスト"/>
        <xdr:cNvSpPr txBox="1"/>
      </xdr:nvSpPr>
      <xdr:spPr>
        <a:xfrm>
          <a:off x="4914900" y="1255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612775</xdr:colOff>
      <xdr:row>74</xdr:row>
      <xdr:rowOff>122428</xdr:rowOff>
    </xdr:from>
    <xdr:to>
      <xdr:col>7</xdr:col>
      <xdr:colOff>104775</xdr:colOff>
      <xdr:row>74</xdr:row>
      <xdr:rowOff>122428</xdr:rowOff>
    </xdr:to>
    <xdr:cxnSp macro="">
      <xdr:nvCxnSpPr>
        <xdr:cNvPr id="366" name="直線コネクタ 365"/>
        <xdr:cNvCxnSpPr/>
      </xdr:nvCxnSpPr>
      <xdr:spPr>
        <a:xfrm>
          <a:off x="4737100" y="1280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42418</xdr:rowOff>
    </xdr:from>
    <xdr:to>
      <xdr:col>7</xdr:col>
      <xdr:colOff>15875</xdr:colOff>
      <xdr:row>77</xdr:row>
      <xdr:rowOff>88137</xdr:rowOff>
    </xdr:to>
    <xdr:cxnSp macro="">
      <xdr:nvCxnSpPr>
        <xdr:cNvPr id="367" name="直線コネクタ 366"/>
        <xdr:cNvCxnSpPr/>
      </xdr:nvCxnSpPr>
      <xdr:spPr>
        <a:xfrm>
          <a:off x="3987800" y="13244068"/>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45990</xdr:rowOff>
    </xdr:from>
    <xdr:ext cx="762000" cy="259045"/>
    <xdr:sp macro="" textlink="">
      <xdr:nvSpPr>
        <xdr:cNvPr id="368" name="公債費平均値テキスト"/>
        <xdr:cNvSpPr txBox="1"/>
      </xdr:nvSpPr>
      <xdr:spPr>
        <a:xfrm>
          <a:off x="4914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69" name="フローチャート : 判断 368"/>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42418</xdr:rowOff>
    </xdr:from>
    <xdr:to>
      <xdr:col>5</xdr:col>
      <xdr:colOff>549275</xdr:colOff>
      <xdr:row>77</xdr:row>
      <xdr:rowOff>88137</xdr:rowOff>
    </xdr:to>
    <xdr:cxnSp macro="">
      <xdr:nvCxnSpPr>
        <xdr:cNvPr id="370" name="直線コネクタ 369"/>
        <xdr:cNvCxnSpPr/>
      </xdr:nvCxnSpPr>
      <xdr:spPr>
        <a:xfrm flipV="1">
          <a:off x="3098800" y="1324406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64770</xdr:rowOff>
    </xdr:from>
    <xdr:to>
      <xdr:col>5</xdr:col>
      <xdr:colOff>600075</xdr:colOff>
      <xdr:row>77</xdr:row>
      <xdr:rowOff>166370</xdr:rowOff>
    </xdr:to>
    <xdr:sp macro="" textlink="">
      <xdr:nvSpPr>
        <xdr:cNvPr id="371" name="フローチャート : 判断 37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72" name="テキスト ボックス 37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74422</xdr:rowOff>
    </xdr:from>
    <xdr:to>
      <xdr:col>4</xdr:col>
      <xdr:colOff>346075</xdr:colOff>
      <xdr:row>77</xdr:row>
      <xdr:rowOff>88137</xdr:rowOff>
    </xdr:to>
    <xdr:cxnSp macro="">
      <xdr:nvCxnSpPr>
        <xdr:cNvPr id="373" name="直線コネクタ 372"/>
        <xdr:cNvCxnSpPr/>
      </xdr:nvCxnSpPr>
      <xdr:spPr>
        <a:xfrm>
          <a:off x="2209800" y="1327607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133350</xdr:rowOff>
    </xdr:from>
    <xdr:to>
      <xdr:col>4</xdr:col>
      <xdr:colOff>396875</xdr:colOff>
      <xdr:row>78</xdr:row>
      <xdr:rowOff>63500</xdr:rowOff>
    </xdr:to>
    <xdr:sp macro="" textlink="">
      <xdr:nvSpPr>
        <xdr:cNvPr id="374" name="フローチャート : 判断 373"/>
        <xdr:cNvSpPr/>
      </xdr:nvSpPr>
      <xdr:spPr>
        <a:xfrm>
          <a:off x="3048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48277</xdr:rowOff>
    </xdr:from>
    <xdr:ext cx="762000" cy="259045"/>
    <xdr:sp macro="" textlink="">
      <xdr:nvSpPr>
        <xdr:cNvPr id="375" name="テキスト ボックス 374"/>
        <xdr:cNvSpPr txBox="1"/>
      </xdr:nvSpPr>
      <xdr:spPr>
        <a:xfrm>
          <a:off x="2717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74422</xdr:rowOff>
    </xdr:from>
    <xdr:to>
      <xdr:col>3</xdr:col>
      <xdr:colOff>142875</xdr:colOff>
      <xdr:row>77</xdr:row>
      <xdr:rowOff>101854</xdr:rowOff>
    </xdr:to>
    <xdr:cxnSp macro="">
      <xdr:nvCxnSpPr>
        <xdr:cNvPr id="376" name="直線コネクタ 375"/>
        <xdr:cNvCxnSpPr/>
      </xdr:nvCxnSpPr>
      <xdr:spPr>
        <a:xfrm flipV="1">
          <a:off x="1320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52849</xdr:rowOff>
    </xdr:from>
    <xdr:ext cx="762000" cy="259045"/>
    <xdr:sp macro="" textlink="">
      <xdr:nvSpPr>
        <xdr:cNvPr id="378" name="テキスト ボックス 377"/>
        <xdr:cNvSpPr txBox="1"/>
      </xdr:nvSpPr>
      <xdr:spPr>
        <a:xfrm>
          <a:off x="1828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0" name="テキスト ボックス 379"/>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86" name="円/楕円 385"/>
        <xdr:cNvSpPr/>
      </xdr:nvSpPr>
      <xdr:spPr>
        <a:xfrm>
          <a:off x="4775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53864</xdr:rowOff>
    </xdr:from>
    <xdr:ext cx="762000" cy="259045"/>
    <xdr:sp macro="" textlink="">
      <xdr:nvSpPr>
        <xdr:cNvPr id="387" name="公債費該当値テキスト"/>
        <xdr:cNvSpPr txBox="1"/>
      </xdr:nvSpPr>
      <xdr:spPr>
        <a:xfrm>
          <a:off x="4914900" y="13084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163068</xdr:rowOff>
    </xdr:from>
    <xdr:to>
      <xdr:col>5</xdr:col>
      <xdr:colOff>600075</xdr:colOff>
      <xdr:row>77</xdr:row>
      <xdr:rowOff>93218</xdr:rowOff>
    </xdr:to>
    <xdr:sp macro="" textlink="">
      <xdr:nvSpPr>
        <xdr:cNvPr id="388" name="円/楕円 387"/>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103395</xdr:rowOff>
    </xdr:from>
    <xdr:ext cx="736600" cy="259045"/>
    <xdr:sp macro="" textlink="">
      <xdr:nvSpPr>
        <xdr:cNvPr id="389" name="テキスト ボックス 388"/>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37337</xdr:rowOff>
    </xdr:from>
    <xdr:to>
      <xdr:col>4</xdr:col>
      <xdr:colOff>396875</xdr:colOff>
      <xdr:row>77</xdr:row>
      <xdr:rowOff>138937</xdr:rowOff>
    </xdr:to>
    <xdr:sp macro="" textlink="">
      <xdr:nvSpPr>
        <xdr:cNvPr id="390" name="円/楕円 389"/>
        <xdr:cNvSpPr/>
      </xdr:nvSpPr>
      <xdr:spPr>
        <a:xfrm>
          <a:off x="3048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149114</xdr:rowOff>
    </xdr:from>
    <xdr:ext cx="762000" cy="259045"/>
    <xdr:sp macro="" textlink="">
      <xdr:nvSpPr>
        <xdr:cNvPr id="391" name="テキスト ボックス 390"/>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23622</xdr:rowOff>
    </xdr:from>
    <xdr:to>
      <xdr:col>3</xdr:col>
      <xdr:colOff>193675</xdr:colOff>
      <xdr:row>77</xdr:row>
      <xdr:rowOff>125222</xdr:rowOff>
    </xdr:to>
    <xdr:sp macro="" textlink="">
      <xdr:nvSpPr>
        <xdr:cNvPr id="392" name="円/楕円 391"/>
        <xdr:cNvSpPr/>
      </xdr:nvSpPr>
      <xdr:spPr>
        <a:xfrm>
          <a:off x="2159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135399</xdr:rowOff>
    </xdr:from>
    <xdr:ext cx="762000" cy="259045"/>
    <xdr:sp macro="" textlink="">
      <xdr:nvSpPr>
        <xdr:cNvPr id="393" name="テキスト ボックス 392"/>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51054</xdr:rowOff>
    </xdr:from>
    <xdr:to>
      <xdr:col>1</xdr:col>
      <xdr:colOff>676275</xdr:colOff>
      <xdr:row>77</xdr:row>
      <xdr:rowOff>152654</xdr:rowOff>
    </xdr:to>
    <xdr:sp macro="" textlink="">
      <xdr:nvSpPr>
        <xdr:cNvPr id="394" name="円/楕円 393"/>
        <xdr:cNvSpPr/>
      </xdr:nvSpPr>
      <xdr:spPr>
        <a:xfrm>
          <a:off x="1270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162831</xdr:rowOff>
    </xdr:from>
    <xdr:ext cx="762000" cy="259045"/>
    <xdr:sp macro="" textlink="">
      <xdr:nvSpPr>
        <xdr:cNvPr id="395" name="テキスト ボックス 394"/>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は、類似団体平均よりも高い水準となっている。これは、特別会計への繰出金や病院等の公営企業会計への補助金、一部事務組合への負担金が財政規模に対して多額となっていることが要因となっ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1270</xdr:rowOff>
    </xdr:from>
    <xdr:to>
      <xdr:col>24</xdr:col>
      <xdr:colOff>31750</xdr:colOff>
      <xdr:row>80</xdr:row>
      <xdr:rowOff>54611</xdr:rowOff>
    </xdr:to>
    <xdr:cxnSp macro="">
      <xdr:nvCxnSpPr>
        <xdr:cNvPr id="423" name="直線コネクタ 422"/>
        <xdr:cNvCxnSpPr/>
      </xdr:nvCxnSpPr>
      <xdr:spPr>
        <a:xfrm flipV="1">
          <a:off x="16510000" y="12688570"/>
          <a:ext cx="0" cy="1082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26688</xdr:rowOff>
    </xdr:from>
    <xdr:ext cx="762000" cy="259045"/>
    <xdr:sp macro="" textlink="">
      <xdr:nvSpPr>
        <xdr:cNvPr id="424" name="公債費以外最小値テキスト"/>
        <xdr:cNvSpPr txBox="1"/>
      </xdr:nvSpPr>
      <xdr:spPr>
        <a:xfrm>
          <a:off x="16598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628650</xdr:colOff>
      <xdr:row>80</xdr:row>
      <xdr:rowOff>54611</xdr:rowOff>
    </xdr:from>
    <xdr:to>
      <xdr:col>24</xdr:col>
      <xdr:colOff>120650</xdr:colOff>
      <xdr:row>80</xdr:row>
      <xdr:rowOff>54611</xdr:rowOff>
    </xdr:to>
    <xdr:cxnSp macro="">
      <xdr:nvCxnSpPr>
        <xdr:cNvPr id="425" name="直線コネクタ 424"/>
        <xdr:cNvCxnSpPr/>
      </xdr:nvCxnSpPr>
      <xdr:spPr>
        <a:xfrm>
          <a:off x="16421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87647</xdr:rowOff>
    </xdr:from>
    <xdr:ext cx="762000" cy="259045"/>
    <xdr:sp macro="" textlink="">
      <xdr:nvSpPr>
        <xdr:cNvPr id="426" name="公債費以外最大値テキスト"/>
        <xdr:cNvSpPr txBox="1"/>
      </xdr:nvSpPr>
      <xdr:spPr>
        <a:xfrm>
          <a:off x="16598900" y="12432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1270</xdr:rowOff>
    </xdr:from>
    <xdr:to>
      <xdr:col>24</xdr:col>
      <xdr:colOff>120650</xdr:colOff>
      <xdr:row>74</xdr:row>
      <xdr:rowOff>1270</xdr:rowOff>
    </xdr:to>
    <xdr:cxnSp macro="">
      <xdr:nvCxnSpPr>
        <xdr:cNvPr id="427" name="直線コネクタ 426"/>
        <xdr:cNvCxnSpPr/>
      </xdr:nvCxnSpPr>
      <xdr:spPr>
        <a:xfrm>
          <a:off x="16421100" y="12688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100330</xdr:rowOff>
    </xdr:from>
    <xdr:to>
      <xdr:col>24</xdr:col>
      <xdr:colOff>31750</xdr:colOff>
      <xdr:row>77</xdr:row>
      <xdr:rowOff>66039</xdr:rowOff>
    </xdr:to>
    <xdr:cxnSp macro="">
      <xdr:nvCxnSpPr>
        <xdr:cNvPr id="428" name="直線コネクタ 427"/>
        <xdr:cNvCxnSpPr/>
      </xdr:nvCxnSpPr>
      <xdr:spPr>
        <a:xfrm>
          <a:off x="15671800" y="13130530"/>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16527</xdr:rowOff>
    </xdr:from>
    <xdr:ext cx="762000" cy="259045"/>
    <xdr:sp macro="" textlink="">
      <xdr:nvSpPr>
        <xdr:cNvPr id="429" name="公債費以外平均値テキスト"/>
        <xdr:cNvSpPr txBox="1"/>
      </xdr:nvSpPr>
      <xdr:spPr>
        <a:xfrm>
          <a:off x="16598900" y="1287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30" name="フローチャート : 判断 429"/>
        <xdr:cNvSpPr/>
      </xdr:nvSpPr>
      <xdr:spPr>
        <a:xfrm>
          <a:off x="16459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76</xdr:row>
      <xdr:rowOff>100330</xdr:rowOff>
    </xdr:to>
    <xdr:cxnSp macro="">
      <xdr:nvCxnSpPr>
        <xdr:cNvPr id="431" name="直線コネクタ 430"/>
        <xdr:cNvCxnSpPr/>
      </xdr:nvCxnSpPr>
      <xdr:spPr>
        <a:xfrm>
          <a:off x="14782800" y="13107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83820</xdr:rowOff>
    </xdr:from>
    <xdr:to>
      <xdr:col>22</xdr:col>
      <xdr:colOff>615950</xdr:colOff>
      <xdr:row>76</xdr:row>
      <xdr:rowOff>13970</xdr:rowOff>
    </xdr:to>
    <xdr:sp macro="" textlink="">
      <xdr:nvSpPr>
        <xdr:cNvPr id="432" name="フローチャート : 判断 431"/>
        <xdr:cNvSpPr/>
      </xdr:nvSpPr>
      <xdr:spPr>
        <a:xfrm>
          <a:off x="15621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24147</xdr:rowOff>
    </xdr:from>
    <xdr:ext cx="736600" cy="259045"/>
    <xdr:sp macro="" textlink="">
      <xdr:nvSpPr>
        <xdr:cNvPr id="433" name="テキスト ボックス 432"/>
        <xdr:cNvSpPr txBox="1"/>
      </xdr:nvSpPr>
      <xdr:spPr>
        <a:xfrm>
          <a:off x="15290800" y="12711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77470</xdr:rowOff>
    </xdr:from>
    <xdr:to>
      <xdr:col>21</xdr:col>
      <xdr:colOff>361950</xdr:colOff>
      <xdr:row>76</xdr:row>
      <xdr:rowOff>81280</xdr:rowOff>
    </xdr:to>
    <xdr:cxnSp macro="">
      <xdr:nvCxnSpPr>
        <xdr:cNvPr id="434" name="直線コネクタ 433"/>
        <xdr:cNvCxnSpPr/>
      </xdr:nvCxnSpPr>
      <xdr:spPr>
        <a:xfrm flipV="1">
          <a:off x="13893800" y="131076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110490</xdr:rowOff>
    </xdr:from>
    <xdr:to>
      <xdr:col>21</xdr:col>
      <xdr:colOff>412750</xdr:colOff>
      <xdr:row>76</xdr:row>
      <xdr:rowOff>40639</xdr:rowOff>
    </xdr:to>
    <xdr:sp macro="" textlink="">
      <xdr:nvSpPr>
        <xdr:cNvPr id="435" name="フローチャート : 判断 434"/>
        <xdr:cNvSpPr/>
      </xdr:nvSpPr>
      <xdr:spPr>
        <a:xfrm>
          <a:off x="14732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50817</xdr:rowOff>
    </xdr:from>
    <xdr:ext cx="762000" cy="259045"/>
    <xdr:sp macro="" textlink="">
      <xdr:nvSpPr>
        <xdr:cNvPr id="436" name="テキスト ボックス 435"/>
        <xdr:cNvSpPr txBox="1"/>
      </xdr:nvSpPr>
      <xdr:spPr>
        <a:xfrm>
          <a:off x="14401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81280</xdr:rowOff>
    </xdr:from>
    <xdr:to>
      <xdr:col>20</xdr:col>
      <xdr:colOff>158750</xdr:colOff>
      <xdr:row>76</xdr:row>
      <xdr:rowOff>88900</xdr:rowOff>
    </xdr:to>
    <xdr:cxnSp macro="">
      <xdr:nvCxnSpPr>
        <xdr:cNvPr id="437" name="直線コネクタ 436"/>
        <xdr:cNvCxnSpPr/>
      </xdr:nvCxnSpPr>
      <xdr:spPr>
        <a:xfrm flipV="1">
          <a:off x="13004800" y="13111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57150</xdr:rowOff>
    </xdr:from>
    <xdr:to>
      <xdr:col>20</xdr:col>
      <xdr:colOff>209550</xdr:colOff>
      <xdr:row>75</xdr:row>
      <xdr:rowOff>158750</xdr:rowOff>
    </xdr:to>
    <xdr:sp macro="" textlink="">
      <xdr:nvSpPr>
        <xdr:cNvPr id="438" name="フローチャート : 判断 437"/>
        <xdr:cNvSpPr/>
      </xdr:nvSpPr>
      <xdr:spPr>
        <a:xfrm>
          <a:off x="13843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168927</xdr:rowOff>
    </xdr:from>
    <xdr:ext cx="762000" cy="259045"/>
    <xdr:sp macro="" textlink="">
      <xdr:nvSpPr>
        <xdr:cNvPr id="439" name="テキスト ボックス 438"/>
        <xdr:cNvSpPr txBox="1"/>
      </xdr:nvSpPr>
      <xdr:spPr>
        <a:xfrm>
          <a:off x="13512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40" name="フローチャート : 判断 439"/>
        <xdr:cNvSpPr/>
      </xdr:nvSpPr>
      <xdr:spPr>
        <a:xfrm>
          <a:off x="12954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12717</xdr:rowOff>
    </xdr:from>
    <xdr:ext cx="762000" cy="259045"/>
    <xdr:sp macro="" textlink="">
      <xdr:nvSpPr>
        <xdr:cNvPr id="441" name="テキスト ボックス 440"/>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15239</xdr:rowOff>
    </xdr:from>
    <xdr:to>
      <xdr:col>24</xdr:col>
      <xdr:colOff>82550</xdr:colOff>
      <xdr:row>77</xdr:row>
      <xdr:rowOff>116839</xdr:rowOff>
    </xdr:to>
    <xdr:sp macro="" textlink="">
      <xdr:nvSpPr>
        <xdr:cNvPr id="447" name="円/楕円 446"/>
        <xdr:cNvSpPr/>
      </xdr:nvSpPr>
      <xdr:spPr>
        <a:xfrm>
          <a:off x="164592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158766</xdr:rowOff>
    </xdr:from>
    <xdr:ext cx="762000" cy="259045"/>
    <xdr:sp macro="" textlink="">
      <xdr:nvSpPr>
        <xdr:cNvPr id="448" name="公債費以外該当値テキスト"/>
        <xdr:cNvSpPr txBox="1"/>
      </xdr:nvSpPr>
      <xdr:spPr>
        <a:xfrm>
          <a:off x="165989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49530</xdr:rowOff>
    </xdr:from>
    <xdr:to>
      <xdr:col>22</xdr:col>
      <xdr:colOff>615950</xdr:colOff>
      <xdr:row>76</xdr:row>
      <xdr:rowOff>151130</xdr:rowOff>
    </xdr:to>
    <xdr:sp macro="" textlink="">
      <xdr:nvSpPr>
        <xdr:cNvPr id="449" name="円/楕円 448"/>
        <xdr:cNvSpPr/>
      </xdr:nvSpPr>
      <xdr:spPr>
        <a:xfrm>
          <a:off x="15621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135907</xdr:rowOff>
    </xdr:from>
    <xdr:ext cx="736600" cy="259045"/>
    <xdr:sp macro="" textlink="">
      <xdr:nvSpPr>
        <xdr:cNvPr id="450" name="テキスト ボックス 449"/>
        <xdr:cNvSpPr txBox="1"/>
      </xdr:nvSpPr>
      <xdr:spPr>
        <a:xfrm>
          <a:off x="15290800" y="13166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26670</xdr:rowOff>
    </xdr:from>
    <xdr:to>
      <xdr:col>21</xdr:col>
      <xdr:colOff>412750</xdr:colOff>
      <xdr:row>76</xdr:row>
      <xdr:rowOff>128270</xdr:rowOff>
    </xdr:to>
    <xdr:sp macro="" textlink="">
      <xdr:nvSpPr>
        <xdr:cNvPr id="451" name="円/楕円 450"/>
        <xdr:cNvSpPr/>
      </xdr:nvSpPr>
      <xdr:spPr>
        <a:xfrm>
          <a:off x="14732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113047</xdr:rowOff>
    </xdr:from>
    <xdr:ext cx="762000" cy="259045"/>
    <xdr:sp macro="" textlink="">
      <xdr:nvSpPr>
        <xdr:cNvPr id="452" name="テキスト ボックス 451"/>
        <xdr:cNvSpPr txBox="1"/>
      </xdr:nvSpPr>
      <xdr:spPr>
        <a:xfrm>
          <a:off x="14401800" y="13143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30480</xdr:rowOff>
    </xdr:from>
    <xdr:to>
      <xdr:col>20</xdr:col>
      <xdr:colOff>209550</xdr:colOff>
      <xdr:row>76</xdr:row>
      <xdr:rowOff>132080</xdr:rowOff>
    </xdr:to>
    <xdr:sp macro="" textlink="">
      <xdr:nvSpPr>
        <xdr:cNvPr id="453" name="円/楕円 452"/>
        <xdr:cNvSpPr/>
      </xdr:nvSpPr>
      <xdr:spPr>
        <a:xfrm>
          <a:off x="13843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116857</xdr:rowOff>
    </xdr:from>
    <xdr:ext cx="762000" cy="259045"/>
    <xdr:sp macro="" textlink="">
      <xdr:nvSpPr>
        <xdr:cNvPr id="454" name="テキスト ボックス 453"/>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38100</xdr:rowOff>
    </xdr:from>
    <xdr:to>
      <xdr:col>19</xdr:col>
      <xdr:colOff>6350</xdr:colOff>
      <xdr:row>76</xdr:row>
      <xdr:rowOff>139700</xdr:rowOff>
    </xdr:to>
    <xdr:sp macro="" textlink="">
      <xdr:nvSpPr>
        <xdr:cNvPr id="455" name="円/楕円 454"/>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124477</xdr:rowOff>
    </xdr:from>
    <xdr:ext cx="762000" cy="259045"/>
    <xdr:sp macro="" textlink="">
      <xdr:nvSpPr>
        <xdr:cNvPr id="456" name="テキスト ボックス 455"/>
        <xdr:cNvSpPr txBox="1"/>
      </xdr:nvSpPr>
      <xdr:spPr>
        <a:xfrm>
          <a:off x="12623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岡山県笠岡市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94234</xdr:rowOff>
    </xdr:from>
    <xdr:to>
      <xdr:col>4</xdr:col>
      <xdr:colOff>1117600</xdr:colOff>
      <xdr:row>19</xdr:row>
      <xdr:rowOff>131934</xdr:rowOff>
    </xdr:to>
    <xdr:cxnSp macro="">
      <xdr:nvCxnSpPr>
        <xdr:cNvPr id="45" name="直線コネクタ 44"/>
        <xdr:cNvCxnSpPr/>
      </xdr:nvCxnSpPr>
      <xdr:spPr bwMode="auto">
        <a:xfrm flipV="1">
          <a:off x="5651500" y="2027809"/>
          <a:ext cx="0" cy="1409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104011</xdr:rowOff>
    </xdr:from>
    <xdr:ext cx="762000" cy="259045"/>
    <xdr:sp macro="" textlink="">
      <xdr:nvSpPr>
        <xdr:cNvPr id="46" name="人口1人当たり決算額の推移最小値テキスト130"/>
        <xdr:cNvSpPr txBox="1"/>
      </xdr:nvSpPr>
      <xdr:spPr>
        <a:xfrm>
          <a:off x="5740400" y="3409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46,241</a:t>
          </a:r>
          <a:endParaRPr kumimoji="1" lang="ja-JP" altLang="en-US" sz="1000" b="1">
            <a:latin typeface="ＭＳ Ｐゴシック"/>
          </a:endParaRPr>
        </a:p>
      </xdr:txBody>
    </xdr:sp>
    <xdr:clientData/>
  </xdr:oneCellAnchor>
  <xdr:twoCellAnchor>
    <xdr:from>
      <xdr:col>4</xdr:col>
      <xdr:colOff>1028700</xdr:colOff>
      <xdr:row>19</xdr:row>
      <xdr:rowOff>131934</xdr:rowOff>
    </xdr:from>
    <xdr:to>
      <xdr:col>5</xdr:col>
      <xdr:colOff>73025</xdr:colOff>
      <xdr:row>19</xdr:row>
      <xdr:rowOff>131934</xdr:rowOff>
    </xdr:to>
    <xdr:cxnSp macro="">
      <xdr:nvCxnSpPr>
        <xdr:cNvPr id="47" name="直線コネクタ 46"/>
        <xdr:cNvCxnSpPr/>
      </xdr:nvCxnSpPr>
      <xdr:spPr bwMode="auto">
        <a:xfrm>
          <a:off x="5562600" y="34371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9161</xdr:rowOff>
    </xdr:from>
    <xdr:ext cx="762000" cy="259045"/>
    <xdr:sp macro="" textlink="">
      <xdr:nvSpPr>
        <xdr:cNvPr id="48" name="人口1人当たり決算額の推移最大値テキスト130"/>
        <xdr:cNvSpPr txBox="1"/>
      </xdr:nvSpPr>
      <xdr:spPr>
        <a:xfrm>
          <a:off x="5740400" y="17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120,220</a:t>
          </a:r>
          <a:endParaRPr kumimoji="1" lang="ja-JP" altLang="en-US" sz="1000" b="1">
            <a:latin typeface="ＭＳ Ｐゴシック"/>
          </a:endParaRPr>
        </a:p>
      </xdr:txBody>
    </xdr:sp>
    <xdr:clientData/>
  </xdr:oneCellAnchor>
  <xdr:twoCellAnchor>
    <xdr:from>
      <xdr:col>4</xdr:col>
      <xdr:colOff>1028700</xdr:colOff>
      <xdr:row>11</xdr:row>
      <xdr:rowOff>94234</xdr:rowOff>
    </xdr:from>
    <xdr:to>
      <xdr:col>5</xdr:col>
      <xdr:colOff>73025</xdr:colOff>
      <xdr:row>11</xdr:row>
      <xdr:rowOff>94234</xdr:rowOff>
    </xdr:to>
    <xdr:cxnSp macro="">
      <xdr:nvCxnSpPr>
        <xdr:cNvPr id="49" name="直線コネクタ 48"/>
        <xdr:cNvCxnSpPr/>
      </xdr:nvCxnSpPr>
      <xdr:spPr bwMode="auto">
        <a:xfrm>
          <a:off x="5562600" y="20278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13557</xdr:rowOff>
    </xdr:from>
    <xdr:to>
      <xdr:col>4</xdr:col>
      <xdr:colOff>1117600</xdr:colOff>
      <xdr:row>15</xdr:row>
      <xdr:rowOff>39027</xdr:rowOff>
    </xdr:to>
    <xdr:cxnSp macro="">
      <xdr:nvCxnSpPr>
        <xdr:cNvPr id="50" name="直線コネクタ 49"/>
        <xdr:cNvCxnSpPr/>
      </xdr:nvCxnSpPr>
      <xdr:spPr bwMode="auto">
        <a:xfrm flipV="1">
          <a:off x="5003800" y="2632932"/>
          <a:ext cx="647700" cy="25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64184</xdr:rowOff>
    </xdr:from>
    <xdr:ext cx="762000" cy="259045"/>
    <xdr:sp macro="" textlink="">
      <xdr:nvSpPr>
        <xdr:cNvPr id="51" name="人口1人当たり決算額の推移平均値テキスト130"/>
        <xdr:cNvSpPr txBox="1"/>
      </xdr:nvSpPr>
      <xdr:spPr>
        <a:xfrm>
          <a:off x="5740400" y="28550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72,665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92107</xdr:rowOff>
    </xdr:from>
    <xdr:to>
      <xdr:col>5</xdr:col>
      <xdr:colOff>34925</xdr:colOff>
      <xdr:row>17</xdr:row>
      <xdr:rowOff>22257</xdr:rowOff>
    </xdr:to>
    <xdr:sp macro="" textlink="">
      <xdr:nvSpPr>
        <xdr:cNvPr id="52" name="フローチャート : 判断 51"/>
        <xdr:cNvSpPr/>
      </xdr:nvSpPr>
      <xdr:spPr bwMode="auto">
        <a:xfrm>
          <a:off x="5600700" y="28829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39027</xdr:rowOff>
    </xdr:from>
    <xdr:to>
      <xdr:col>4</xdr:col>
      <xdr:colOff>469900</xdr:colOff>
      <xdr:row>15</xdr:row>
      <xdr:rowOff>61068</xdr:rowOff>
    </xdr:to>
    <xdr:cxnSp macro="">
      <xdr:nvCxnSpPr>
        <xdr:cNvPr id="53" name="直線コネクタ 52"/>
        <xdr:cNvCxnSpPr/>
      </xdr:nvCxnSpPr>
      <xdr:spPr bwMode="auto">
        <a:xfrm flipV="1">
          <a:off x="4305300" y="2658402"/>
          <a:ext cx="698500" cy="22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103651</xdr:rowOff>
    </xdr:from>
    <xdr:to>
      <xdr:col>4</xdr:col>
      <xdr:colOff>520700</xdr:colOff>
      <xdr:row>17</xdr:row>
      <xdr:rowOff>33801</xdr:rowOff>
    </xdr:to>
    <xdr:sp macro="" textlink="">
      <xdr:nvSpPr>
        <xdr:cNvPr id="54" name="フローチャート : 判断 53"/>
        <xdr:cNvSpPr/>
      </xdr:nvSpPr>
      <xdr:spPr bwMode="auto">
        <a:xfrm>
          <a:off x="49530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18578</xdr:rowOff>
    </xdr:from>
    <xdr:ext cx="736600" cy="259045"/>
    <xdr:sp macro="" textlink="">
      <xdr:nvSpPr>
        <xdr:cNvPr id="55" name="テキスト ボックス 54"/>
        <xdr:cNvSpPr txBox="1"/>
      </xdr:nvSpPr>
      <xdr:spPr>
        <a:xfrm>
          <a:off x="4622800" y="2980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72,059</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61068</xdr:rowOff>
    </xdr:from>
    <xdr:to>
      <xdr:col>3</xdr:col>
      <xdr:colOff>904875</xdr:colOff>
      <xdr:row>15</xdr:row>
      <xdr:rowOff>150965</xdr:rowOff>
    </xdr:to>
    <xdr:cxnSp macro="">
      <xdr:nvCxnSpPr>
        <xdr:cNvPr id="56" name="直線コネクタ 55"/>
        <xdr:cNvCxnSpPr/>
      </xdr:nvCxnSpPr>
      <xdr:spPr bwMode="auto">
        <a:xfrm flipV="1">
          <a:off x="3606800" y="2680443"/>
          <a:ext cx="698500" cy="898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72676</xdr:rowOff>
    </xdr:from>
    <xdr:to>
      <xdr:col>3</xdr:col>
      <xdr:colOff>955675</xdr:colOff>
      <xdr:row>17</xdr:row>
      <xdr:rowOff>2826</xdr:rowOff>
    </xdr:to>
    <xdr:sp macro="" textlink="">
      <xdr:nvSpPr>
        <xdr:cNvPr id="57" name="フローチャート : 判断 56"/>
        <xdr:cNvSpPr/>
      </xdr:nvSpPr>
      <xdr:spPr bwMode="auto">
        <a:xfrm>
          <a:off x="4254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159053</xdr:rowOff>
    </xdr:from>
    <xdr:ext cx="762000" cy="259045"/>
    <xdr:sp macro="" textlink="">
      <xdr:nvSpPr>
        <xdr:cNvPr id="58" name="テキスト ボックス 57"/>
        <xdr:cNvSpPr txBox="1"/>
      </xdr:nvSpPr>
      <xdr:spPr>
        <a:xfrm>
          <a:off x="3924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98196</xdr:rowOff>
    </xdr:from>
    <xdr:to>
      <xdr:col>3</xdr:col>
      <xdr:colOff>206375</xdr:colOff>
      <xdr:row>15</xdr:row>
      <xdr:rowOff>150965</xdr:rowOff>
    </xdr:to>
    <xdr:cxnSp macro="">
      <xdr:nvCxnSpPr>
        <xdr:cNvPr id="59" name="直線コネクタ 58"/>
        <xdr:cNvCxnSpPr/>
      </xdr:nvCxnSpPr>
      <xdr:spPr bwMode="auto">
        <a:xfrm>
          <a:off x="2908300" y="2717571"/>
          <a:ext cx="698500" cy="527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98812</xdr:rowOff>
    </xdr:from>
    <xdr:to>
      <xdr:col>3</xdr:col>
      <xdr:colOff>257175</xdr:colOff>
      <xdr:row>17</xdr:row>
      <xdr:rowOff>28962</xdr:rowOff>
    </xdr:to>
    <xdr:sp macro="" textlink="">
      <xdr:nvSpPr>
        <xdr:cNvPr id="60" name="フローチャート : 判断 59"/>
        <xdr:cNvSpPr/>
      </xdr:nvSpPr>
      <xdr:spPr bwMode="auto">
        <a:xfrm>
          <a:off x="35560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13739</xdr:rowOff>
    </xdr:from>
    <xdr:ext cx="762000" cy="259045"/>
    <xdr:sp macro="" textlink="">
      <xdr:nvSpPr>
        <xdr:cNvPr id="61" name="テキスト ボックス 60"/>
        <xdr:cNvSpPr txBox="1"/>
      </xdr:nvSpPr>
      <xdr:spPr>
        <a:xfrm>
          <a:off x="32258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61779</xdr:rowOff>
    </xdr:from>
    <xdr:to>
      <xdr:col>2</xdr:col>
      <xdr:colOff>692150</xdr:colOff>
      <xdr:row>16</xdr:row>
      <xdr:rowOff>163379</xdr:rowOff>
    </xdr:to>
    <xdr:sp macro="" textlink="">
      <xdr:nvSpPr>
        <xdr:cNvPr id="62" name="フローチャート : 判断 61"/>
        <xdr:cNvSpPr/>
      </xdr:nvSpPr>
      <xdr:spPr bwMode="auto">
        <a:xfrm>
          <a:off x="28575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148156</xdr:rowOff>
    </xdr:from>
    <xdr:ext cx="762000" cy="259045"/>
    <xdr:sp macro="" textlink="">
      <xdr:nvSpPr>
        <xdr:cNvPr id="63" name="テキスト ボックス 62"/>
        <xdr:cNvSpPr txBox="1"/>
      </xdr:nvSpPr>
      <xdr:spPr>
        <a:xfrm>
          <a:off x="2527300" y="293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134207</xdr:rowOff>
    </xdr:from>
    <xdr:to>
      <xdr:col>5</xdr:col>
      <xdr:colOff>34925</xdr:colOff>
      <xdr:row>15</xdr:row>
      <xdr:rowOff>64357</xdr:rowOff>
    </xdr:to>
    <xdr:sp macro="" textlink="">
      <xdr:nvSpPr>
        <xdr:cNvPr id="69" name="円/楕円 68"/>
        <xdr:cNvSpPr/>
      </xdr:nvSpPr>
      <xdr:spPr bwMode="auto">
        <a:xfrm>
          <a:off x="5600700" y="2582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150734</xdr:rowOff>
    </xdr:from>
    <xdr:ext cx="762000" cy="259045"/>
    <xdr:sp macro="" textlink="">
      <xdr:nvSpPr>
        <xdr:cNvPr id="70" name="人口1人当たり決算額の推移該当値テキスト130"/>
        <xdr:cNvSpPr txBox="1"/>
      </xdr:nvSpPr>
      <xdr:spPr>
        <a:xfrm>
          <a:off x="5740400" y="24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88,455</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159677</xdr:rowOff>
    </xdr:from>
    <xdr:to>
      <xdr:col>4</xdr:col>
      <xdr:colOff>520700</xdr:colOff>
      <xdr:row>15</xdr:row>
      <xdr:rowOff>89827</xdr:rowOff>
    </xdr:to>
    <xdr:sp macro="" textlink="">
      <xdr:nvSpPr>
        <xdr:cNvPr id="71" name="円/楕円 70"/>
        <xdr:cNvSpPr/>
      </xdr:nvSpPr>
      <xdr:spPr bwMode="auto">
        <a:xfrm>
          <a:off x="4953000" y="260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100004</xdr:rowOff>
    </xdr:from>
    <xdr:ext cx="736600" cy="259045"/>
    <xdr:sp macro="" textlink="">
      <xdr:nvSpPr>
        <xdr:cNvPr id="72" name="テキスト ボックス 71"/>
        <xdr:cNvSpPr txBox="1"/>
      </xdr:nvSpPr>
      <xdr:spPr>
        <a:xfrm>
          <a:off x="4622800" y="23764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87,118</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10268</xdr:rowOff>
    </xdr:from>
    <xdr:to>
      <xdr:col>3</xdr:col>
      <xdr:colOff>955675</xdr:colOff>
      <xdr:row>15</xdr:row>
      <xdr:rowOff>111868</xdr:rowOff>
    </xdr:to>
    <xdr:sp macro="" textlink="">
      <xdr:nvSpPr>
        <xdr:cNvPr id="73" name="円/楕円 72"/>
        <xdr:cNvSpPr/>
      </xdr:nvSpPr>
      <xdr:spPr bwMode="auto">
        <a:xfrm>
          <a:off x="4254500" y="2629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122045</xdr:rowOff>
    </xdr:from>
    <xdr:ext cx="762000" cy="259045"/>
    <xdr:sp macro="" textlink="">
      <xdr:nvSpPr>
        <xdr:cNvPr id="74" name="テキスト ボックス 73"/>
        <xdr:cNvSpPr txBox="1"/>
      </xdr:nvSpPr>
      <xdr:spPr>
        <a:xfrm>
          <a:off x="3924300" y="239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85,961</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100165</xdr:rowOff>
    </xdr:from>
    <xdr:to>
      <xdr:col>3</xdr:col>
      <xdr:colOff>257175</xdr:colOff>
      <xdr:row>16</xdr:row>
      <xdr:rowOff>30315</xdr:rowOff>
    </xdr:to>
    <xdr:sp macro="" textlink="">
      <xdr:nvSpPr>
        <xdr:cNvPr id="75" name="円/楕円 74"/>
        <xdr:cNvSpPr/>
      </xdr:nvSpPr>
      <xdr:spPr bwMode="auto">
        <a:xfrm>
          <a:off x="3556000" y="2719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40492</xdr:rowOff>
    </xdr:from>
    <xdr:ext cx="762000" cy="259045"/>
    <xdr:sp macro="" textlink="">
      <xdr:nvSpPr>
        <xdr:cNvPr id="76" name="テキスト ボックス 75"/>
        <xdr:cNvSpPr txBox="1"/>
      </xdr:nvSpPr>
      <xdr:spPr>
        <a:xfrm>
          <a:off x="3225800" y="2488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81,242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47396</xdr:rowOff>
    </xdr:from>
    <xdr:to>
      <xdr:col>2</xdr:col>
      <xdr:colOff>692150</xdr:colOff>
      <xdr:row>15</xdr:row>
      <xdr:rowOff>148996</xdr:rowOff>
    </xdr:to>
    <xdr:sp macro="" textlink="">
      <xdr:nvSpPr>
        <xdr:cNvPr id="77" name="円/楕円 76"/>
        <xdr:cNvSpPr/>
      </xdr:nvSpPr>
      <xdr:spPr bwMode="auto">
        <a:xfrm>
          <a:off x="2857500" y="266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159173</xdr:rowOff>
    </xdr:from>
    <xdr:ext cx="762000" cy="259045"/>
    <xdr:sp macro="" textlink="">
      <xdr:nvSpPr>
        <xdr:cNvPr id="78" name="テキスト ボックス 77"/>
        <xdr:cNvSpPr txBox="1"/>
      </xdr:nvSpPr>
      <xdr:spPr>
        <a:xfrm>
          <a:off x="2527300" y="24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84,012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6" name="テキスト ボックス 95"/>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8" name="テキスト ボックス 97"/>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0" name="テキスト ボックス 99"/>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2" name="テキスト ボックス 101"/>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4" name="テキスト ボックス 103"/>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199858</xdr:rowOff>
    </xdr:from>
    <xdr:to>
      <xdr:col>4</xdr:col>
      <xdr:colOff>1117600</xdr:colOff>
      <xdr:row>37</xdr:row>
      <xdr:rowOff>336136</xdr:rowOff>
    </xdr:to>
    <xdr:cxnSp macro="">
      <xdr:nvCxnSpPr>
        <xdr:cNvPr id="108" name="直線コネクタ 107"/>
        <xdr:cNvCxnSpPr/>
      </xdr:nvCxnSpPr>
      <xdr:spPr bwMode="auto">
        <a:xfrm flipV="1">
          <a:off x="5651500" y="6124408"/>
          <a:ext cx="0" cy="133642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308213</xdr:rowOff>
    </xdr:from>
    <xdr:ext cx="762000" cy="259045"/>
    <xdr:sp macro="" textlink="">
      <xdr:nvSpPr>
        <xdr:cNvPr id="109" name="人口1人当たり決算額の推移最小値テキスト445"/>
        <xdr:cNvSpPr txBox="1"/>
      </xdr:nvSpPr>
      <xdr:spPr>
        <a:xfrm>
          <a:off x="5740400" y="743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-5,404</a:t>
          </a:r>
          <a:endParaRPr kumimoji="1" lang="ja-JP" altLang="en-US" sz="1000" b="1">
            <a:latin typeface="ＭＳ Ｐゴシック"/>
          </a:endParaRPr>
        </a:p>
      </xdr:txBody>
    </xdr:sp>
    <xdr:clientData/>
  </xdr:oneCellAnchor>
  <xdr:twoCellAnchor>
    <xdr:from>
      <xdr:col>4</xdr:col>
      <xdr:colOff>1028700</xdr:colOff>
      <xdr:row>37</xdr:row>
      <xdr:rowOff>336136</xdr:rowOff>
    </xdr:from>
    <xdr:to>
      <xdr:col>5</xdr:col>
      <xdr:colOff>73025</xdr:colOff>
      <xdr:row>37</xdr:row>
      <xdr:rowOff>336136</xdr:rowOff>
    </xdr:to>
    <xdr:cxnSp macro="">
      <xdr:nvCxnSpPr>
        <xdr:cNvPr id="110" name="直線コネクタ 109"/>
        <xdr:cNvCxnSpPr/>
      </xdr:nvCxnSpPr>
      <xdr:spPr bwMode="auto">
        <a:xfrm>
          <a:off x="5562600" y="74608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114785</xdr:rowOff>
    </xdr:from>
    <xdr:ext cx="762000" cy="259045"/>
    <xdr:sp macro="" textlink="">
      <xdr:nvSpPr>
        <xdr:cNvPr id="111" name="人口1人当たり決算額の推移最大値テキスト445"/>
        <xdr:cNvSpPr txBox="1"/>
      </xdr:nvSpPr>
      <xdr:spPr>
        <a:xfrm>
          <a:off x="5740400" y="58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35,519</a:t>
          </a:r>
          <a:endParaRPr kumimoji="1" lang="ja-JP" altLang="en-US" sz="1000" b="1">
            <a:latin typeface="ＭＳ Ｐゴシック"/>
          </a:endParaRPr>
        </a:p>
      </xdr:txBody>
    </xdr:sp>
    <xdr:clientData/>
  </xdr:oneCellAnchor>
  <xdr:twoCellAnchor>
    <xdr:from>
      <xdr:col>4</xdr:col>
      <xdr:colOff>1028700</xdr:colOff>
      <xdr:row>33</xdr:row>
      <xdr:rowOff>199858</xdr:rowOff>
    </xdr:from>
    <xdr:to>
      <xdr:col>5</xdr:col>
      <xdr:colOff>73025</xdr:colOff>
      <xdr:row>33</xdr:row>
      <xdr:rowOff>199858</xdr:rowOff>
    </xdr:to>
    <xdr:cxnSp macro="">
      <xdr:nvCxnSpPr>
        <xdr:cNvPr id="112" name="直線コネクタ 111"/>
        <xdr:cNvCxnSpPr/>
      </xdr:nvCxnSpPr>
      <xdr:spPr bwMode="auto">
        <a:xfrm>
          <a:off x="5562600" y="61244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217722</xdr:rowOff>
    </xdr:from>
    <xdr:to>
      <xdr:col>4</xdr:col>
      <xdr:colOff>1117600</xdr:colOff>
      <xdr:row>36</xdr:row>
      <xdr:rowOff>38957</xdr:rowOff>
    </xdr:to>
    <xdr:cxnSp macro="">
      <xdr:nvCxnSpPr>
        <xdr:cNvPr id="113" name="直線コネクタ 112"/>
        <xdr:cNvCxnSpPr/>
      </xdr:nvCxnSpPr>
      <xdr:spPr bwMode="auto">
        <a:xfrm flipV="1">
          <a:off x="5003800" y="6828072"/>
          <a:ext cx="647700" cy="164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332496</xdr:rowOff>
    </xdr:from>
    <xdr:ext cx="762000" cy="259045"/>
    <xdr:sp macro="" textlink="">
      <xdr:nvSpPr>
        <xdr:cNvPr id="114" name="人口1人当たり決算額の推移平均値テキスト445"/>
        <xdr:cNvSpPr txBox="1"/>
      </xdr:nvSpPr>
      <xdr:spPr>
        <a:xfrm>
          <a:off x="5740400" y="659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14,658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144519</xdr:rowOff>
    </xdr:from>
    <xdr:to>
      <xdr:col>5</xdr:col>
      <xdr:colOff>34925</xdr:colOff>
      <xdr:row>35</xdr:row>
      <xdr:rowOff>246119</xdr:rowOff>
    </xdr:to>
    <xdr:sp macro="" textlink="">
      <xdr:nvSpPr>
        <xdr:cNvPr id="115" name="フローチャート : 判断 114"/>
        <xdr:cNvSpPr/>
      </xdr:nvSpPr>
      <xdr:spPr bwMode="auto">
        <a:xfrm>
          <a:off x="56007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151754</xdr:rowOff>
    </xdr:from>
    <xdr:to>
      <xdr:col>4</xdr:col>
      <xdr:colOff>469900</xdr:colOff>
      <xdr:row>36</xdr:row>
      <xdr:rowOff>38957</xdr:rowOff>
    </xdr:to>
    <xdr:cxnSp macro="">
      <xdr:nvCxnSpPr>
        <xdr:cNvPr id="116" name="直線コネクタ 115"/>
        <xdr:cNvCxnSpPr/>
      </xdr:nvCxnSpPr>
      <xdr:spPr bwMode="auto">
        <a:xfrm>
          <a:off x="4305300" y="6762104"/>
          <a:ext cx="698500" cy="230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134917</xdr:rowOff>
    </xdr:from>
    <xdr:to>
      <xdr:col>4</xdr:col>
      <xdr:colOff>520700</xdr:colOff>
      <xdr:row>35</xdr:row>
      <xdr:rowOff>236517</xdr:rowOff>
    </xdr:to>
    <xdr:sp macro="" textlink="">
      <xdr:nvSpPr>
        <xdr:cNvPr id="117" name="フローチャート : 判断 116"/>
        <xdr:cNvSpPr/>
      </xdr:nvSpPr>
      <xdr:spPr bwMode="auto">
        <a:xfrm>
          <a:off x="49530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246694</xdr:rowOff>
    </xdr:from>
    <xdr:ext cx="736600" cy="259045"/>
    <xdr:sp macro="" textlink="">
      <xdr:nvSpPr>
        <xdr:cNvPr id="118" name="テキスト ボックス 117"/>
        <xdr:cNvSpPr txBox="1"/>
      </xdr:nvSpPr>
      <xdr:spPr>
        <a:xfrm>
          <a:off x="4622800" y="6514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14,952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79680</xdr:rowOff>
    </xdr:from>
    <xdr:to>
      <xdr:col>3</xdr:col>
      <xdr:colOff>904875</xdr:colOff>
      <xdr:row>35</xdr:row>
      <xdr:rowOff>151754</xdr:rowOff>
    </xdr:to>
    <xdr:cxnSp macro="">
      <xdr:nvCxnSpPr>
        <xdr:cNvPr id="119" name="直線コネクタ 118"/>
        <xdr:cNvCxnSpPr/>
      </xdr:nvCxnSpPr>
      <xdr:spPr bwMode="auto">
        <a:xfrm>
          <a:off x="3606800" y="6690030"/>
          <a:ext cx="698500" cy="72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103404</xdr:rowOff>
    </xdr:from>
    <xdr:to>
      <xdr:col>3</xdr:col>
      <xdr:colOff>955675</xdr:colOff>
      <xdr:row>35</xdr:row>
      <xdr:rowOff>205004</xdr:rowOff>
    </xdr:to>
    <xdr:sp macro="" textlink="">
      <xdr:nvSpPr>
        <xdr:cNvPr id="120" name="フローチャート : 判断 119"/>
        <xdr:cNvSpPr/>
      </xdr:nvSpPr>
      <xdr:spPr bwMode="auto">
        <a:xfrm>
          <a:off x="4254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189781</xdr:rowOff>
    </xdr:from>
    <xdr:ext cx="762000" cy="259045"/>
    <xdr:sp macro="" textlink="">
      <xdr:nvSpPr>
        <xdr:cNvPr id="121" name="テキスト ボックス 120"/>
        <xdr:cNvSpPr txBox="1"/>
      </xdr:nvSpPr>
      <xdr:spPr>
        <a:xfrm>
          <a:off x="3924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16390</xdr:rowOff>
    </xdr:from>
    <xdr:to>
      <xdr:col>3</xdr:col>
      <xdr:colOff>206375</xdr:colOff>
      <xdr:row>35</xdr:row>
      <xdr:rowOff>79680</xdr:rowOff>
    </xdr:to>
    <xdr:cxnSp macro="">
      <xdr:nvCxnSpPr>
        <xdr:cNvPr id="122" name="直線コネクタ 121"/>
        <xdr:cNvCxnSpPr/>
      </xdr:nvCxnSpPr>
      <xdr:spPr bwMode="auto">
        <a:xfrm>
          <a:off x="2908300" y="6626740"/>
          <a:ext cx="698500" cy="632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38743</xdr:rowOff>
    </xdr:from>
    <xdr:to>
      <xdr:col>3</xdr:col>
      <xdr:colOff>257175</xdr:colOff>
      <xdr:row>35</xdr:row>
      <xdr:rowOff>140343</xdr:rowOff>
    </xdr:to>
    <xdr:sp macro="" textlink="">
      <xdr:nvSpPr>
        <xdr:cNvPr id="123" name="フローチャート : 判断 122"/>
        <xdr:cNvSpPr/>
      </xdr:nvSpPr>
      <xdr:spPr bwMode="auto">
        <a:xfrm>
          <a:off x="35560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125120</xdr:rowOff>
    </xdr:from>
    <xdr:ext cx="762000" cy="259045"/>
    <xdr:sp macro="" textlink="">
      <xdr:nvSpPr>
        <xdr:cNvPr id="124" name="テキスト ボックス 123"/>
        <xdr:cNvSpPr txBox="1"/>
      </xdr:nvSpPr>
      <xdr:spPr>
        <a:xfrm>
          <a:off x="3225800" y="6735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332069</xdr:rowOff>
    </xdr:from>
    <xdr:to>
      <xdr:col>2</xdr:col>
      <xdr:colOff>692150</xdr:colOff>
      <xdr:row>35</xdr:row>
      <xdr:rowOff>90769</xdr:rowOff>
    </xdr:to>
    <xdr:sp macro="" textlink="">
      <xdr:nvSpPr>
        <xdr:cNvPr id="125" name="フローチャート : 判断 124"/>
        <xdr:cNvSpPr/>
      </xdr:nvSpPr>
      <xdr:spPr bwMode="auto">
        <a:xfrm>
          <a:off x="2857500" y="6599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75546</xdr:rowOff>
    </xdr:from>
    <xdr:ext cx="762000" cy="259045"/>
    <xdr:sp macro="" textlink="">
      <xdr:nvSpPr>
        <xdr:cNvPr id="126" name="テキスト ボックス 125"/>
        <xdr:cNvSpPr txBox="1"/>
      </xdr:nvSpPr>
      <xdr:spPr>
        <a:xfrm>
          <a:off x="2527300" y="66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166922</xdr:rowOff>
    </xdr:from>
    <xdr:to>
      <xdr:col>5</xdr:col>
      <xdr:colOff>34925</xdr:colOff>
      <xdr:row>35</xdr:row>
      <xdr:rowOff>268522</xdr:rowOff>
    </xdr:to>
    <xdr:sp macro="" textlink="">
      <xdr:nvSpPr>
        <xdr:cNvPr id="132" name="円/楕円 131"/>
        <xdr:cNvSpPr/>
      </xdr:nvSpPr>
      <xdr:spPr bwMode="auto">
        <a:xfrm>
          <a:off x="5600700" y="6777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138999</xdr:rowOff>
    </xdr:from>
    <xdr:ext cx="762000" cy="259045"/>
    <xdr:sp macro="" textlink="">
      <xdr:nvSpPr>
        <xdr:cNvPr id="133" name="人口1人当たり決算額の推移該当値テキスト445"/>
        <xdr:cNvSpPr txBox="1"/>
      </xdr:nvSpPr>
      <xdr:spPr>
        <a:xfrm>
          <a:off x="5740400" y="674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13,972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331057</xdr:rowOff>
    </xdr:from>
    <xdr:to>
      <xdr:col>4</xdr:col>
      <xdr:colOff>520700</xdr:colOff>
      <xdr:row>36</xdr:row>
      <xdr:rowOff>89757</xdr:rowOff>
    </xdr:to>
    <xdr:sp macro="" textlink="">
      <xdr:nvSpPr>
        <xdr:cNvPr id="134" name="円/楕円 133"/>
        <xdr:cNvSpPr/>
      </xdr:nvSpPr>
      <xdr:spPr bwMode="auto">
        <a:xfrm>
          <a:off x="4953000" y="69414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74534</xdr:rowOff>
    </xdr:from>
    <xdr:ext cx="736600" cy="259045"/>
    <xdr:sp macro="" textlink="">
      <xdr:nvSpPr>
        <xdr:cNvPr id="135" name="テキスト ボックス 134"/>
        <xdr:cNvSpPr txBox="1"/>
      </xdr:nvSpPr>
      <xdr:spPr>
        <a:xfrm>
          <a:off x="4622800" y="7027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100954</xdr:rowOff>
    </xdr:from>
    <xdr:to>
      <xdr:col>3</xdr:col>
      <xdr:colOff>955675</xdr:colOff>
      <xdr:row>35</xdr:row>
      <xdr:rowOff>202554</xdr:rowOff>
    </xdr:to>
    <xdr:sp macro="" textlink="">
      <xdr:nvSpPr>
        <xdr:cNvPr id="136" name="円/楕円 135"/>
        <xdr:cNvSpPr/>
      </xdr:nvSpPr>
      <xdr:spPr bwMode="auto">
        <a:xfrm>
          <a:off x="4254500" y="67113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212731</xdr:rowOff>
    </xdr:from>
    <xdr:ext cx="762000" cy="259045"/>
    <xdr:sp macro="" textlink="">
      <xdr:nvSpPr>
        <xdr:cNvPr id="137" name="テキスト ボックス 136"/>
        <xdr:cNvSpPr txBox="1"/>
      </xdr:nvSpPr>
      <xdr:spPr>
        <a:xfrm>
          <a:off x="3924300" y="6480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15,992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28880</xdr:rowOff>
    </xdr:from>
    <xdr:to>
      <xdr:col>3</xdr:col>
      <xdr:colOff>257175</xdr:colOff>
      <xdr:row>35</xdr:row>
      <xdr:rowOff>130480</xdr:rowOff>
    </xdr:to>
    <xdr:sp macro="" textlink="">
      <xdr:nvSpPr>
        <xdr:cNvPr id="138" name="円/楕円 137"/>
        <xdr:cNvSpPr/>
      </xdr:nvSpPr>
      <xdr:spPr bwMode="auto">
        <a:xfrm>
          <a:off x="3556000" y="66392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140657</xdr:rowOff>
    </xdr:from>
    <xdr:ext cx="762000" cy="259045"/>
    <xdr:sp macro="" textlink="">
      <xdr:nvSpPr>
        <xdr:cNvPr id="139" name="テキスト ボックス 138"/>
        <xdr:cNvSpPr txBox="1"/>
      </xdr:nvSpPr>
      <xdr:spPr>
        <a:xfrm>
          <a:off x="3225800" y="640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18,199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308490</xdr:rowOff>
    </xdr:from>
    <xdr:to>
      <xdr:col>2</xdr:col>
      <xdr:colOff>692150</xdr:colOff>
      <xdr:row>35</xdr:row>
      <xdr:rowOff>67190</xdr:rowOff>
    </xdr:to>
    <xdr:sp macro="" textlink="">
      <xdr:nvSpPr>
        <xdr:cNvPr id="140" name="円/楕円 139"/>
        <xdr:cNvSpPr/>
      </xdr:nvSpPr>
      <xdr:spPr bwMode="auto">
        <a:xfrm>
          <a:off x="2857500" y="65759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77367</xdr:rowOff>
    </xdr:from>
    <xdr:ext cx="762000" cy="259045"/>
    <xdr:sp macro="" textlink="">
      <xdr:nvSpPr>
        <xdr:cNvPr id="141" name="テキスト ボックス 140"/>
        <xdr:cNvSpPr txBox="1"/>
      </xdr:nvSpPr>
      <xdr:spPr>
        <a:xfrm>
          <a:off x="2527300" y="63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50,346
49,951
136.39
24,303,371
23,793,587
330,191
13,212,686
23,002,873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40305</xdr:rowOff>
    </xdr:from>
    <xdr:to>
      <xdr:col>6</xdr:col>
      <xdr:colOff>510540</xdr:colOff>
      <xdr:row>39</xdr:row>
      <xdr:rowOff>3180</xdr:rowOff>
    </xdr:to>
    <xdr:cxnSp macro="">
      <xdr:nvCxnSpPr>
        <xdr:cNvPr id="54" name="直線コネクタ 53"/>
        <xdr:cNvCxnSpPr/>
      </xdr:nvCxnSpPr>
      <xdr:spPr>
        <a:xfrm flipV="1">
          <a:off x="4633595" y="5355255"/>
          <a:ext cx="1270" cy="1334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7007</xdr:rowOff>
    </xdr:from>
    <xdr:ext cx="534377" cy="259045"/>
    <xdr:sp macro="" textlink="">
      <xdr:nvSpPr>
        <xdr:cNvPr id="55" name="人件費最小値テキスト"/>
        <xdr:cNvSpPr txBox="1"/>
      </xdr:nvSpPr>
      <xdr:spPr>
        <a:xfrm>
          <a:off x="4686300" y="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38,472</a:t>
          </a:r>
          <a:endParaRPr kumimoji="1" lang="ja-JP" altLang="en-US" sz="1000" b="1">
            <a:latin typeface="ＭＳ Ｐゴシック"/>
          </a:endParaRPr>
        </a:p>
      </xdr:txBody>
    </xdr:sp>
    <xdr:clientData/>
  </xdr:oneCellAnchor>
  <xdr:twoCellAnchor>
    <xdr:from>
      <xdr:col>6</xdr:col>
      <xdr:colOff>422275</xdr:colOff>
      <xdr:row>39</xdr:row>
      <xdr:rowOff>3180</xdr:rowOff>
    </xdr:from>
    <xdr:to>
      <xdr:col>6</xdr:col>
      <xdr:colOff>600075</xdr:colOff>
      <xdr:row>39</xdr:row>
      <xdr:rowOff>3180</xdr:rowOff>
    </xdr:to>
    <xdr:cxnSp macro="">
      <xdr:nvCxnSpPr>
        <xdr:cNvPr id="56" name="直線コネクタ 55"/>
        <xdr:cNvCxnSpPr/>
      </xdr:nvCxnSpPr>
      <xdr:spPr>
        <a:xfrm>
          <a:off x="4546600" y="6689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158432</xdr:rowOff>
    </xdr:from>
    <xdr:ext cx="534377" cy="259045"/>
    <xdr:sp macro="" textlink="">
      <xdr:nvSpPr>
        <xdr:cNvPr id="57" name="人件費最大値テキスト"/>
        <xdr:cNvSpPr txBox="1"/>
      </xdr:nvSpPr>
      <xdr:spPr>
        <a:xfrm>
          <a:off x="4686300" y="513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96,848</a:t>
          </a:r>
          <a:endParaRPr kumimoji="1" lang="ja-JP" altLang="en-US" sz="1000" b="1">
            <a:latin typeface="ＭＳ Ｐゴシック"/>
          </a:endParaRPr>
        </a:p>
      </xdr:txBody>
    </xdr:sp>
    <xdr:clientData/>
  </xdr:oneCellAnchor>
  <xdr:twoCellAnchor>
    <xdr:from>
      <xdr:col>6</xdr:col>
      <xdr:colOff>422275</xdr:colOff>
      <xdr:row>31</xdr:row>
      <xdr:rowOff>40305</xdr:rowOff>
    </xdr:from>
    <xdr:to>
      <xdr:col>6</xdr:col>
      <xdr:colOff>600075</xdr:colOff>
      <xdr:row>31</xdr:row>
      <xdr:rowOff>40305</xdr:rowOff>
    </xdr:to>
    <xdr:cxnSp macro="">
      <xdr:nvCxnSpPr>
        <xdr:cNvPr id="58" name="直線コネクタ 57"/>
        <xdr:cNvCxnSpPr/>
      </xdr:nvCxnSpPr>
      <xdr:spPr>
        <a:xfrm>
          <a:off x="4546600" y="535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5855</xdr:rowOff>
    </xdr:from>
    <xdr:to>
      <xdr:col>6</xdr:col>
      <xdr:colOff>511175</xdr:colOff>
      <xdr:row>35</xdr:row>
      <xdr:rowOff>110873</xdr:rowOff>
    </xdr:to>
    <xdr:cxnSp macro="">
      <xdr:nvCxnSpPr>
        <xdr:cNvPr id="59" name="直線コネクタ 58"/>
        <xdr:cNvCxnSpPr/>
      </xdr:nvCxnSpPr>
      <xdr:spPr>
        <a:xfrm flipV="1">
          <a:off x="3797300" y="6006605"/>
          <a:ext cx="838200" cy="10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77591</xdr:rowOff>
    </xdr:from>
    <xdr:ext cx="534377" cy="259045"/>
    <xdr:sp macro="" textlink="">
      <xdr:nvSpPr>
        <xdr:cNvPr id="60" name="人件費平均値テキスト"/>
        <xdr:cNvSpPr txBox="1"/>
      </xdr:nvSpPr>
      <xdr:spPr>
        <a:xfrm>
          <a:off x="4686300" y="607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62,051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99164</xdr:rowOff>
    </xdr:from>
    <xdr:to>
      <xdr:col>6</xdr:col>
      <xdr:colOff>561975</xdr:colOff>
      <xdr:row>36</xdr:row>
      <xdr:rowOff>29314</xdr:rowOff>
    </xdr:to>
    <xdr:sp macro="" textlink="">
      <xdr:nvSpPr>
        <xdr:cNvPr id="61" name="フローチャート : 判断 60"/>
        <xdr:cNvSpPr/>
      </xdr:nvSpPr>
      <xdr:spPr>
        <a:xfrm>
          <a:off x="45847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110873</xdr:rowOff>
    </xdr:from>
    <xdr:to>
      <xdr:col>5</xdr:col>
      <xdr:colOff>358775</xdr:colOff>
      <xdr:row>35</xdr:row>
      <xdr:rowOff>155953</xdr:rowOff>
    </xdr:to>
    <xdr:cxnSp macro="">
      <xdr:nvCxnSpPr>
        <xdr:cNvPr id="62" name="直線コネクタ 61"/>
        <xdr:cNvCxnSpPr/>
      </xdr:nvCxnSpPr>
      <xdr:spPr>
        <a:xfrm flipV="1">
          <a:off x="2908300" y="6111623"/>
          <a:ext cx="889000" cy="4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90820</xdr:rowOff>
    </xdr:from>
    <xdr:to>
      <xdr:col>5</xdr:col>
      <xdr:colOff>409575</xdr:colOff>
      <xdr:row>36</xdr:row>
      <xdr:rowOff>20970</xdr:rowOff>
    </xdr:to>
    <xdr:sp macro="" textlink="">
      <xdr:nvSpPr>
        <xdr:cNvPr id="63" name="フローチャート : 判断 62"/>
        <xdr:cNvSpPr/>
      </xdr:nvSpPr>
      <xdr:spPr>
        <a:xfrm>
          <a:off x="3746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12097</xdr:rowOff>
    </xdr:from>
    <xdr:ext cx="534377" cy="259045"/>
    <xdr:sp macro="" textlink="">
      <xdr:nvSpPr>
        <xdr:cNvPr id="64" name="テキスト ボックス 63"/>
        <xdr:cNvSpPr txBox="1"/>
      </xdr:nvSpPr>
      <xdr:spPr>
        <a:xfrm>
          <a:off x="3530111" y="618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62,416</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149918</xdr:rowOff>
    </xdr:from>
    <xdr:to>
      <xdr:col>4</xdr:col>
      <xdr:colOff>155575</xdr:colOff>
      <xdr:row>35</xdr:row>
      <xdr:rowOff>155953</xdr:rowOff>
    </xdr:to>
    <xdr:cxnSp macro="">
      <xdr:nvCxnSpPr>
        <xdr:cNvPr id="65" name="直線コネクタ 64"/>
        <xdr:cNvCxnSpPr/>
      </xdr:nvCxnSpPr>
      <xdr:spPr>
        <a:xfrm>
          <a:off x="2019300" y="6150668"/>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29144</xdr:rowOff>
    </xdr:from>
    <xdr:to>
      <xdr:col>4</xdr:col>
      <xdr:colOff>206375</xdr:colOff>
      <xdr:row>35</xdr:row>
      <xdr:rowOff>130744</xdr:rowOff>
    </xdr:to>
    <xdr:sp macro="" textlink="">
      <xdr:nvSpPr>
        <xdr:cNvPr id="66" name="フローチャート : 判断 65"/>
        <xdr:cNvSpPr/>
      </xdr:nvSpPr>
      <xdr:spPr>
        <a:xfrm>
          <a:off x="2857500" y="602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147271</xdr:rowOff>
    </xdr:from>
    <xdr:ext cx="534377" cy="259045"/>
    <xdr:sp macro="" textlink="">
      <xdr:nvSpPr>
        <xdr:cNvPr id="67" name="テキスト ボックス 66"/>
        <xdr:cNvSpPr txBox="1"/>
      </xdr:nvSpPr>
      <xdr:spPr>
        <a:xfrm>
          <a:off x="2641111" y="580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83053</xdr:rowOff>
    </xdr:from>
    <xdr:to>
      <xdr:col>2</xdr:col>
      <xdr:colOff>638175</xdr:colOff>
      <xdr:row>35</xdr:row>
      <xdr:rowOff>149918</xdr:rowOff>
    </xdr:to>
    <xdr:cxnSp macro="">
      <xdr:nvCxnSpPr>
        <xdr:cNvPr id="68" name="直線コネクタ 67"/>
        <xdr:cNvCxnSpPr/>
      </xdr:nvCxnSpPr>
      <xdr:spPr>
        <a:xfrm>
          <a:off x="1130300" y="6083803"/>
          <a:ext cx="889000" cy="66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37762</xdr:rowOff>
    </xdr:from>
    <xdr:to>
      <xdr:col>3</xdr:col>
      <xdr:colOff>3175</xdr:colOff>
      <xdr:row>35</xdr:row>
      <xdr:rowOff>139362</xdr:rowOff>
    </xdr:to>
    <xdr:sp macro="" textlink="">
      <xdr:nvSpPr>
        <xdr:cNvPr id="69" name="フローチャート : 判断 68"/>
        <xdr:cNvSpPr/>
      </xdr:nvSpPr>
      <xdr:spPr>
        <a:xfrm>
          <a:off x="1968500" y="603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155889</xdr:rowOff>
    </xdr:from>
    <xdr:ext cx="534377" cy="259045"/>
    <xdr:sp macro="" textlink="">
      <xdr:nvSpPr>
        <xdr:cNvPr id="70" name="テキスト ボックス 69"/>
        <xdr:cNvSpPr txBox="1"/>
      </xdr:nvSpPr>
      <xdr:spPr>
        <a:xfrm>
          <a:off x="1752111" y="581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162532</xdr:rowOff>
    </xdr:from>
    <xdr:to>
      <xdr:col>1</xdr:col>
      <xdr:colOff>485775</xdr:colOff>
      <xdr:row>35</xdr:row>
      <xdr:rowOff>92682</xdr:rowOff>
    </xdr:to>
    <xdr:sp macro="" textlink="">
      <xdr:nvSpPr>
        <xdr:cNvPr id="71" name="フローチャート : 判断 70"/>
        <xdr:cNvSpPr/>
      </xdr:nvSpPr>
      <xdr:spPr>
        <a:xfrm>
          <a:off x="1079500" y="599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109209</xdr:rowOff>
    </xdr:from>
    <xdr:ext cx="534377" cy="259045"/>
    <xdr:sp macro="" textlink="">
      <xdr:nvSpPr>
        <xdr:cNvPr id="72" name="テキスト ボックス 71"/>
        <xdr:cNvSpPr txBox="1"/>
      </xdr:nvSpPr>
      <xdr:spPr>
        <a:xfrm>
          <a:off x="863111" y="576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126505</xdr:rowOff>
    </xdr:from>
    <xdr:to>
      <xdr:col>6</xdr:col>
      <xdr:colOff>561975</xdr:colOff>
      <xdr:row>35</xdr:row>
      <xdr:rowOff>56655</xdr:rowOff>
    </xdr:to>
    <xdr:sp macro="" textlink="">
      <xdr:nvSpPr>
        <xdr:cNvPr id="78" name="円/楕円 77"/>
        <xdr:cNvSpPr/>
      </xdr:nvSpPr>
      <xdr:spPr>
        <a:xfrm>
          <a:off x="4584700" y="5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149382</xdr:rowOff>
    </xdr:from>
    <xdr:ext cx="534377" cy="259045"/>
    <xdr:sp macro="" textlink="">
      <xdr:nvSpPr>
        <xdr:cNvPr id="79" name="人件費該当値テキスト"/>
        <xdr:cNvSpPr txBox="1"/>
      </xdr:nvSpPr>
      <xdr:spPr>
        <a:xfrm>
          <a:off x="4686300" y="580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68,355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60073</xdr:rowOff>
    </xdr:from>
    <xdr:to>
      <xdr:col>5</xdr:col>
      <xdr:colOff>409575</xdr:colOff>
      <xdr:row>35</xdr:row>
      <xdr:rowOff>161673</xdr:rowOff>
    </xdr:to>
    <xdr:sp macro="" textlink="">
      <xdr:nvSpPr>
        <xdr:cNvPr id="80" name="円/楕円 79"/>
        <xdr:cNvSpPr/>
      </xdr:nvSpPr>
      <xdr:spPr>
        <a:xfrm>
          <a:off x="3746500" y="606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6750</xdr:rowOff>
    </xdr:from>
    <xdr:ext cx="534377" cy="259045"/>
    <xdr:sp macro="" textlink="">
      <xdr:nvSpPr>
        <xdr:cNvPr id="81" name="テキスト ボックス 80"/>
        <xdr:cNvSpPr txBox="1"/>
      </xdr:nvSpPr>
      <xdr:spPr>
        <a:xfrm>
          <a:off x="3530111" y="583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105153</xdr:rowOff>
    </xdr:from>
    <xdr:to>
      <xdr:col>4</xdr:col>
      <xdr:colOff>206375</xdr:colOff>
      <xdr:row>36</xdr:row>
      <xdr:rowOff>35303</xdr:rowOff>
    </xdr:to>
    <xdr:sp macro="" textlink="">
      <xdr:nvSpPr>
        <xdr:cNvPr id="82" name="円/楕円 81"/>
        <xdr:cNvSpPr/>
      </xdr:nvSpPr>
      <xdr:spPr>
        <a:xfrm>
          <a:off x="2857500" y="610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26430</xdr:rowOff>
    </xdr:from>
    <xdr:ext cx="534377" cy="259045"/>
    <xdr:sp macro="" textlink="">
      <xdr:nvSpPr>
        <xdr:cNvPr id="83" name="テキスト ボックス 82"/>
        <xdr:cNvSpPr txBox="1"/>
      </xdr:nvSpPr>
      <xdr:spPr>
        <a:xfrm>
          <a:off x="2641111" y="61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61,789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99118</xdr:rowOff>
    </xdr:from>
    <xdr:to>
      <xdr:col>3</xdr:col>
      <xdr:colOff>3175</xdr:colOff>
      <xdr:row>36</xdr:row>
      <xdr:rowOff>29268</xdr:rowOff>
    </xdr:to>
    <xdr:sp macro="" textlink="">
      <xdr:nvSpPr>
        <xdr:cNvPr id="84" name="円/楕円 83"/>
        <xdr:cNvSpPr/>
      </xdr:nvSpPr>
      <xdr:spPr>
        <a:xfrm>
          <a:off x="1968500" y="609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20395</xdr:rowOff>
    </xdr:from>
    <xdr:ext cx="534377" cy="259045"/>
    <xdr:sp macro="" textlink="">
      <xdr:nvSpPr>
        <xdr:cNvPr id="85" name="テキスト ボックス 84"/>
        <xdr:cNvSpPr txBox="1"/>
      </xdr:nvSpPr>
      <xdr:spPr>
        <a:xfrm>
          <a:off x="1752111" y="619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62,053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32253</xdr:rowOff>
    </xdr:from>
    <xdr:to>
      <xdr:col>1</xdr:col>
      <xdr:colOff>485775</xdr:colOff>
      <xdr:row>35</xdr:row>
      <xdr:rowOff>133853</xdr:rowOff>
    </xdr:to>
    <xdr:sp macro="" textlink="">
      <xdr:nvSpPr>
        <xdr:cNvPr id="86" name="円/楕円 85"/>
        <xdr:cNvSpPr/>
      </xdr:nvSpPr>
      <xdr:spPr>
        <a:xfrm>
          <a:off x="1079500" y="603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124980</xdr:rowOff>
    </xdr:from>
    <xdr:ext cx="534377" cy="259045"/>
    <xdr:sp macro="" textlink="">
      <xdr:nvSpPr>
        <xdr:cNvPr id="87" name="テキスト ボックス 86"/>
        <xdr:cNvSpPr txBox="1"/>
      </xdr:nvSpPr>
      <xdr:spPr>
        <a:xfrm>
          <a:off x="863111" y="612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9" name="テキスト ボックス 108"/>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167103</xdr:rowOff>
    </xdr:from>
    <xdr:to>
      <xdr:col>6</xdr:col>
      <xdr:colOff>510540</xdr:colOff>
      <xdr:row>59</xdr:row>
      <xdr:rowOff>40780</xdr:rowOff>
    </xdr:to>
    <xdr:cxnSp macro="">
      <xdr:nvCxnSpPr>
        <xdr:cNvPr id="113" name="直線コネクタ 112"/>
        <xdr:cNvCxnSpPr/>
      </xdr:nvCxnSpPr>
      <xdr:spPr>
        <a:xfrm flipV="1">
          <a:off x="4633595" y="8739603"/>
          <a:ext cx="1270" cy="1416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44607</xdr:rowOff>
    </xdr:from>
    <xdr:ext cx="534377" cy="259045"/>
    <xdr:sp macro="" textlink="">
      <xdr:nvSpPr>
        <xdr:cNvPr id="114" name="物件費最小値テキスト"/>
        <xdr:cNvSpPr txBox="1"/>
      </xdr:nvSpPr>
      <xdr:spPr>
        <a:xfrm>
          <a:off x="4686300" y="101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35,581</a:t>
          </a:r>
          <a:endParaRPr kumimoji="1" lang="ja-JP" altLang="en-US" sz="1000" b="1">
            <a:latin typeface="ＭＳ Ｐゴシック"/>
          </a:endParaRPr>
        </a:p>
      </xdr:txBody>
    </xdr:sp>
    <xdr:clientData/>
  </xdr:oneCellAnchor>
  <xdr:twoCellAnchor>
    <xdr:from>
      <xdr:col>6</xdr:col>
      <xdr:colOff>422275</xdr:colOff>
      <xdr:row>59</xdr:row>
      <xdr:rowOff>40780</xdr:rowOff>
    </xdr:from>
    <xdr:to>
      <xdr:col>6</xdr:col>
      <xdr:colOff>600075</xdr:colOff>
      <xdr:row>59</xdr:row>
      <xdr:rowOff>40780</xdr:rowOff>
    </xdr:to>
    <xdr:cxnSp macro="">
      <xdr:nvCxnSpPr>
        <xdr:cNvPr id="115" name="直線コネクタ 114"/>
        <xdr:cNvCxnSpPr/>
      </xdr:nvCxnSpPr>
      <xdr:spPr>
        <a:xfrm>
          <a:off x="4546600" y="1015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113780</xdr:rowOff>
    </xdr:from>
    <xdr:ext cx="599010" cy="259045"/>
    <xdr:sp macro="" textlink="">
      <xdr:nvSpPr>
        <xdr:cNvPr id="116" name="物件費最大値テキスト"/>
        <xdr:cNvSpPr txBox="1"/>
      </xdr:nvSpPr>
      <xdr:spPr>
        <a:xfrm>
          <a:off x="4686300" y="8514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903,218</a:t>
          </a:r>
          <a:endParaRPr kumimoji="1" lang="ja-JP" altLang="en-US" sz="1000" b="1">
            <a:latin typeface="ＭＳ Ｐゴシック"/>
          </a:endParaRPr>
        </a:p>
      </xdr:txBody>
    </xdr:sp>
    <xdr:clientData/>
  </xdr:oneCellAnchor>
  <xdr:twoCellAnchor>
    <xdr:from>
      <xdr:col>6</xdr:col>
      <xdr:colOff>422275</xdr:colOff>
      <xdr:row>50</xdr:row>
      <xdr:rowOff>167103</xdr:rowOff>
    </xdr:from>
    <xdr:to>
      <xdr:col>6</xdr:col>
      <xdr:colOff>600075</xdr:colOff>
      <xdr:row>50</xdr:row>
      <xdr:rowOff>167103</xdr:rowOff>
    </xdr:to>
    <xdr:cxnSp macro="">
      <xdr:nvCxnSpPr>
        <xdr:cNvPr id="117" name="直線コネクタ 116"/>
        <xdr:cNvCxnSpPr/>
      </xdr:nvCxnSpPr>
      <xdr:spPr>
        <a:xfrm>
          <a:off x="4546600" y="873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166851</xdr:rowOff>
    </xdr:from>
    <xdr:to>
      <xdr:col>6</xdr:col>
      <xdr:colOff>511175</xdr:colOff>
      <xdr:row>59</xdr:row>
      <xdr:rowOff>3246</xdr:rowOff>
    </xdr:to>
    <xdr:cxnSp macro="">
      <xdr:nvCxnSpPr>
        <xdr:cNvPr id="118" name="直線コネクタ 117"/>
        <xdr:cNvCxnSpPr/>
      </xdr:nvCxnSpPr>
      <xdr:spPr>
        <a:xfrm flipV="1">
          <a:off x="3797300" y="10110951"/>
          <a:ext cx="838200" cy="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132560</xdr:rowOff>
    </xdr:from>
    <xdr:ext cx="534377" cy="259045"/>
    <xdr:sp macro="" textlink="">
      <xdr:nvSpPr>
        <xdr:cNvPr id="119" name="物件費平均値テキスト"/>
        <xdr:cNvSpPr txBox="1"/>
      </xdr:nvSpPr>
      <xdr:spPr>
        <a:xfrm>
          <a:off x="4686300" y="99052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67,272</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109683</xdr:rowOff>
    </xdr:from>
    <xdr:to>
      <xdr:col>6</xdr:col>
      <xdr:colOff>561975</xdr:colOff>
      <xdr:row>59</xdr:row>
      <xdr:rowOff>39833</xdr:rowOff>
    </xdr:to>
    <xdr:sp macro="" textlink="">
      <xdr:nvSpPr>
        <xdr:cNvPr id="120" name="フローチャート : 判断 119"/>
        <xdr:cNvSpPr/>
      </xdr:nvSpPr>
      <xdr:spPr>
        <a:xfrm>
          <a:off x="4584700" y="1005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59</xdr:row>
      <xdr:rowOff>3246</xdr:rowOff>
    </xdr:from>
    <xdr:to>
      <xdr:col>5</xdr:col>
      <xdr:colOff>358775</xdr:colOff>
      <xdr:row>59</xdr:row>
      <xdr:rowOff>8954</xdr:rowOff>
    </xdr:to>
    <xdr:cxnSp macro="">
      <xdr:nvCxnSpPr>
        <xdr:cNvPr id="121" name="直線コネクタ 120"/>
        <xdr:cNvCxnSpPr/>
      </xdr:nvCxnSpPr>
      <xdr:spPr>
        <a:xfrm flipV="1">
          <a:off x="2908300" y="10118796"/>
          <a:ext cx="889000" cy="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126500</xdr:rowOff>
    </xdr:from>
    <xdr:to>
      <xdr:col>5</xdr:col>
      <xdr:colOff>409575</xdr:colOff>
      <xdr:row>59</xdr:row>
      <xdr:rowOff>56650</xdr:rowOff>
    </xdr:to>
    <xdr:sp macro="" textlink="">
      <xdr:nvSpPr>
        <xdr:cNvPr id="122" name="フローチャート : 判断 121"/>
        <xdr:cNvSpPr/>
      </xdr:nvSpPr>
      <xdr:spPr>
        <a:xfrm>
          <a:off x="3746500" y="10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47777</xdr:rowOff>
    </xdr:from>
    <xdr:ext cx="534377" cy="259045"/>
    <xdr:sp macro="" textlink="">
      <xdr:nvSpPr>
        <xdr:cNvPr id="123" name="テキスト ボックス 122"/>
        <xdr:cNvSpPr txBox="1"/>
      </xdr:nvSpPr>
      <xdr:spPr>
        <a:xfrm>
          <a:off x="3530111" y="1016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56,973</a:t>
          </a:r>
          <a:endParaRPr kumimoji="1" lang="ja-JP" altLang="en-US" sz="1000" b="1">
            <a:solidFill>
              <a:srgbClr val="000080"/>
            </a:solidFill>
            <a:latin typeface="ＭＳ Ｐゴシック"/>
          </a:endParaRPr>
        </a:p>
      </xdr:txBody>
    </xdr:sp>
    <xdr:clientData/>
  </xdr:oneCellAnchor>
  <xdr:twoCellAnchor>
    <xdr:from>
      <xdr:col>2</xdr:col>
      <xdr:colOff>638175</xdr:colOff>
      <xdr:row>59</xdr:row>
      <xdr:rowOff>8954</xdr:rowOff>
    </xdr:from>
    <xdr:to>
      <xdr:col>4</xdr:col>
      <xdr:colOff>155575</xdr:colOff>
      <xdr:row>59</xdr:row>
      <xdr:rowOff>9751</xdr:rowOff>
    </xdr:to>
    <xdr:cxnSp macro="">
      <xdr:nvCxnSpPr>
        <xdr:cNvPr id="124" name="直線コネクタ 123"/>
        <xdr:cNvCxnSpPr/>
      </xdr:nvCxnSpPr>
      <xdr:spPr>
        <a:xfrm flipV="1">
          <a:off x="2019300" y="10124504"/>
          <a:ext cx="889000" cy="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126516</xdr:rowOff>
    </xdr:from>
    <xdr:to>
      <xdr:col>4</xdr:col>
      <xdr:colOff>206375</xdr:colOff>
      <xdr:row>59</xdr:row>
      <xdr:rowOff>56666</xdr:rowOff>
    </xdr:to>
    <xdr:sp macro="" textlink="">
      <xdr:nvSpPr>
        <xdr:cNvPr id="125" name="フローチャート : 判断 124"/>
        <xdr:cNvSpPr/>
      </xdr:nvSpPr>
      <xdr:spPr>
        <a:xfrm>
          <a:off x="2857500" y="10070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73193</xdr:rowOff>
    </xdr:from>
    <xdr:ext cx="534377" cy="259045"/>
    <xdr:sp macro="" textlink="">
      <xdr:nvSpPr>
        <xdr:cNvPr id="126" name="テキスト ボックス 125"/>
        <xdr:cNvSpPr txBox="1"/>
      </xdr:nvSpPr>
      <xdr:spPr>
        <a:xfrm>
          <a:off x="2641111" y="984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59</xdr:row>
      <xdr:rowOff>9751</xdr:rowOff>
    </xdr:from>
    <xdr:to>
      <xdr:col>2</xdr:col>
      <xdr:colOff>638175</xdr:colOff>
      <xdr:row>59</xdr:row>
      <xdr:rowOff>16155</xdr:rowOff>
    </xdr:to>
    <xdr:cxnSp macro="">
      <xdr:nvCxnSpPr>
        <xdr:cNvPr id="127" name="直線コネクタ 126"/>
        <xdr:cNvCxnSpPr/>
      </xdr:nvCxnSpPr>
      <xdr:spPr>
        <a:xfrm flipV="1">
          <a:off x="1130300" y="10125301"/>
          <a:ext cx="889000" cy="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125750</xdr:rowOff>
    </xdr:from>
    <xdr:to>
      <xdr:col>3</xdr:col>
      <xdr:colOff>3175</xdr:colOff>
      <xdr:row>59</xdr:row>
      <xdr:rowOff>55900</xdr:rowOff>
    </xdr:to>
    <xdr:sp macro="" textlink="">
      <xdr:nvSpPr>
        <xdr:cNvPr id="128" name="フローチャート : 判断 127"/>
        <xdr:cNvSpPr/>
      </xdr:nvSpPr>
      <xdr:spPr>
        <a:xfrm>
          <a:off x="1968500" y="1006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72427</xdr:rowOff>
    </xdr:from>
    <xdr:ext cx="534377" cy="259045"/>
    <xdr:sp macro="" textlink="">
      <xdr:nvSpPr>
        <xdr:cNvPr id="129" name="テキスト ボックス 128"/>
        <xdr:cNvSpPr txBox="1"/>
      </xdr:nvSpPr>
      <xdr:spPr>
        <a:xfrm>
          <a:off x="1752111" y="984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131287</xdr:rowOff>
    </xdr:from>
    <xdr:to>
      <xdr:col>1</xdr:col>
      <xdr:colOff>485775</xdr:colOff>
      <xdr:row>59</xdr:row>
      <xdr:rowOff>61437</xdr:rowOff>
    </xdr:to>
    <xdr:sp macro="" textlink="">
      <xdr:nvSpPr>
        <xdr:cNvPr id="130" name="フローチャート : 判断 129"/>
        <xdr:cNvSpPr/>
      </xdr:nvSpPr>
      <xdr:spPr>
        <a:xfrm>
          <a:off x="1079500" y="10075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77964</xdr:rowOff>
    </xdr:from>
    <xdr:ext cx="534377" cy="259045"/>
    <xdr:sp macro="" textlink="">
      <xdr:nvSpPr>
        <xdr:cNvPr id="131" name="テキスト ボックス 130"/>
        <xdr:cNvSpPr txBox="1"/>
      </xdr:nvSpPr>
      <xdr:spPr>
        <a:xfrm>
          <a:off x="863111" y="98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116051</xdr:rowOff>
    </xdr:from>
    <xdr:to>
      <xdr:col>6</xdr:col>
      <xdr:colOff>561975</xdr:colOff>
      <xdr:row>59</xdr:row>
      <xdr:rowOff>46201</xdr:rowOff>
    </xdr:to>
    <xdr:sp macro="" textlink="">
      <xdr:nvSpPr>
        <xdr:cNvPr id="137" name="円/楕円 136"/>
        <xdr:cNvSpPr/>
      </xdr:nvSpPr>
      <xdr:spPr>
        <a:xfrm>
          <a:off x="4584700" y="1006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88110</xdr:rowOff>
    </xdr:from>
    <xdr:ext cx="534377" cy="259045"/>
    <xdr:sp macro="" textlink="">
      <xdr:nvSpPr>
        <xdr:cNvPr id="138" name="物件費該当値テキスト"/>
        <xdr:cNvSpPr txBox="1"/>
      </xdr:nvSpPr>
      <xdr:spPr>
        <a:xfrm>
          <a:off x="4686300" y="1003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63,372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123896</xdr:rowOff>
    </xdr:from>
    <xdr:to>
      <xdr:col>5</xdr:col>
      <xdr:colOff>409575</xdr:colOff>
      <xdr:row>59</xdr:row>
      <xdr:rowOff>54046</xdr:rowOff>
    </xdr:to>
    <xdr:sp macro="" textlink="">
      <xdr:nvSpPr>
        <xdr:cNvPr id="139" name="円/楕円 138"/>
        <xdr:cNvSpPr/>
      </xdr:nvSpPr>
      <xdr:spPr>
        <a:xfrm>
          <a:off x="3746500" y="100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70573</xdr:rowOff>
    </xdr:from>
    <xdr:ext cx="534377" cy="259045"/>
    <xdr:sp macro="" textlink="">
      <xdr:nvSpPr>
        <xdr:cNvPr id="140" name="テキスト ボックス 139"/>
        <xdr:cNvSpPr txBox="1"/>
      </xdr:nvSpPr>
      <xdr:spPr>
        <a:xfrm>
          <a:off x="3530111" y="98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58,568</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129604</xdr:rowOff>
    </xdr:from>
    <xdr:to>
      <xdr:col>4</xdr:col>
      <xdr:colOff>206375</xdr:colOff>
      <xdr:row>59</xdr:row>
      <xdr:rowOff>59754</xdr:rowOff>
    </xdr:to>
    <xdr:sp macro="" textlink="">
      <xdr:nvSpPr>
        <xdr:cNvPr id="141" name="円/楕円 140"/>
        <xdr:cNvSpPr/>
      </xdr:nvSpPr>
      <xdr:spPr>
        <a:xfrm>
          <a:off x="2857500" y="10073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50881</xdr:rowOff>
    </xdr:from>
    <xdr:ext cx="534377" cy="259045"/>
    <xdr:sp macro="" textlink="">
      <xdr:nvSpPr>
        <xdr:cNvPr id="142" name="テキスト ボックス 141"/>
        <xdr:cNvSpPr txBox="1"/>
      </xdr:nvSpPr>
      <xdr:spPr>
        <a:xfrm>
          <a:off x="2641111" y="1016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55,072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130401</xdr:rowOff>
    </xdr:from>
    <xdr:to>
      <xdr:col>3</xdr:col>
      <xdr:colOff>3175</xdr:colOff>
      <xdr:row>59</xdr:row>
      <xdr:rowOff>60551</xdr:rowOff>
    </xdr:to>
    <xdr:sp macro="" textlink="">
      <xdr:nvSpPr>
        <xdr:cNvPr id="143" name="円/楕円 142"/>
        <xdr:cNvSpPr/>
      </xdr:nvSpPr>
      <xdr:spPr>
        <a:xfrm>
          <a:off x="1968500" y="1007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51678</xdr:rowOff>
    </xdr:from>
    <xdr:ext cx="534377" cy="259045"/>
    <xdr:sp macro="" textlink="">
      <xdr:nvSpPr>
        <xdr:cNvPr id="144" name="テキスト ボックス 143"/>
        <xdr:cNvSpPr txBox="1"/>
      </xdr:nvSpPr>
      <xdr:spPr>
        <a:xfrm>
          <a:off x="1752111" y="1016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54,584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136805</xdr:rowOff>
    </xdr:from>
    <xdr:to>
      <xdr:col>1</xdr:col>
      <xdr:colOff>485775</xdr:colOff>
      <xdr:row>59</xdr:row>
      <xdr:rowOff>66955</xdr:rowOff>
    </xdr:to>
    <xdr:sp macro="" textlink="">
      <xdr:nvSpPr>
        <xdr:cNvPr id="145" name="円/楕円 144"/>
        <xdr:cNvSpPr/>
      </xdr:nvSpPr>
      <xdr:spPr>
        <a:xfrm>
          <a:off x="1079500" y="100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58082</xdr:rowOff>
    </xdr:from>
    <xdr:ext cx="534377" cy="259045"/>
    <xdr:sp macro="" textlink="">
      <xdr:nvSpPr>
        <xdr:cNvPr id="146" name="テキスト ボックス 145"/>
        <xdr:cNvSpPr txBox="1"/>
      </xdr:nvSpPr>
      <xdr:spPr>
        <a:xfrm>
          <a:off x="863111" y="1017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60" name="テキスト ボックス 159"/>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2" name="テキスト ボックス 161"/>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4" name="テキスト ボックス 163"/>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149061</xdr:rowOff>
    </xdr:from>
    <xdr:to>
      <xdr:col>6</xdr:col>
      <xdr:colOff>510540</xdr:colOff>
      <xdr:row>79</xdr:row>
      <xdr:rowOff>55880</xdr:rowOff>
    </xdr:to>
    <xdr:cxnSp macro="">
      <xdr:nvCxnSpPr>
        <xdr:cNvPr id="172" name="直線コネクタ 171"/>
        <xdr:cNvCxnSpPr/>
      </xdr:nvCxnSpPr>
      <xdr:spPr>
        <a:xfrm flipV="1">
          <a:off x="4633595" y="11979111"/>
          <a:ext cx="1270" cy="1621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59707</xdr:rowOff>
    </xdr:from>
    <xdr:ext cx="378565" cy="259045"/>
    <xdr:sp macro="" textlink="">
      <xdr:nvSpPr>
        <xdr:cNvPr id="173" name="維持補修費最小値テキスト"/>
        <xdr:cNvSpPr txBox="1"/>
      </xdr:nvSpPr>
      <xdr:spPr>
        <a:xfrm>
          <a:off x="4686300" y="13604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a:t>
          </a:r>
          <a:endParaRPr kumimoji="1" lang="ja-JP" altLang="en-US" sz="1000" b="1">
            <a:latin typeface="ＭＳ Ｐゴシック"/>
          </a:endParaRPr>
        </a:p>
      </xdr:txBody>
    </xdr:sp>
    <xdr:clientData/>
  </xdr:oneCellAnchor>
  <xdr:twoCellAnchor>
    <xdr:from>
      <xdr:col>6</xdr:col>
      <xdr:colOff>422275</xdr:colOff>
      <xdr:row>79</xdr:row>
      <xdr:rowOff>55880</xdr:rowOff>
    </xdr:from>
    <xdr:to>
      <xdr:col>6</xdr:col>
      <xdr:colOff>600075</xdr:colOff>
      <xdr:row>79</xdr:row>
      <xdr:rowOff>55880</xdr:rowOff>
    </xdr:to>
    <xdr:cxnSp macro="">
      <xdr:nvCxnSpPr>
        <xdr:cNvPr id="174" name="直線コネクタ 173"/>
        <xdr:cNvCxnSpPr/>
      </xdr:nvCxnSpPr>
      <xdr:spPr>
        <a:xfrm>
          <a:off x="4546600" y="1360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95738</xdr:rowOff>
    </xdr:from>
    <xdr:ext cx="534377" cy="259045"/>
    <xdr:sp macro="" textlink="">
      <xdr:nvSpPr>
        <xdr:cNvPr id="175" name="維持補修費最大値テキスト"/>
        <xdr:cNvSpPr txBox="1"/>
      </xdr:nvSpPr>
      <xdr:spPr>
        <a:xfrm>
          <a:off x="4686300" y="1175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15,289</a:t>
          </a:r>
          <a:endParaRPr kumimoji="1" lang="ja-JP" altLang="en-US" sz="1000" b="1">
            <a:latin typeface="ＭＳ Ｐゴシック"/>
          </a:endParaRPr>
        </a:p>
      </xdr:txBody>
    </xdr:sp>
    <xdr:clientData/>
  </xdr:oneCellAnchor>
  <xdr:twoCellAnchor>
    <xdr:from>
      <xdr:col>6</xdr:col>
      <xdr:colOff>422275</xdr:colOff>
      <xdr:row>69</xdr:row>
      <xdr:rowOff>149061</xdr:rowOff>
    </xdr:from>
    <xdr:to>
      <xdr:col>6</xdr:col>
      <xdr:colOff>600075</xdr:colOff>
      <xdr:row>69</xdr:row>
      <xdr:rowOff>149061</xdr:rowOff>
    </xdr:to>
    <xdr:cxnSp macro="">
      <xdr:nvCxnSpPr>
        <xdr:cNvPr id="176" name="直線コネクタ 175"/>
        <xdr:cNvCxnSpPr/>
      </xdr:nvCxnSpPr>
      <xdr:spPr>
        <a:xfrm>
          <a:off x="4546600" y="11979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60125</xdr:rowOff>
    </xdr:from>
    <xdr:to>
      <xdr:col>6</xdr:col>
      <xdr:colOff>511175</xdr:colOff>
      <xdr:row>76</xdr:row>
      <xdr:rowOff>61649</xdr:rowOff>
    </xdr:to>
    <xdr:cxnSp macro="">
      <xdr:nvCxnSpPr>
        <xdr:cNvPr id="177" name="直線コネクタ 176"/>
        <xdr:cNvCxnSpPr/>
      </xdr:nvCxnSpPr>
      <xdr:spPr>
        <a:xfrm>
          <a:off x="3797300" y="13090325"/>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106734</xdr:rowOff>
    </xdr:from>
    <xdr:ext cx="469744" cy="259045"/>
    <xdr:sp macro="" textlink="">
      <xdr:nvSpPr>
        <xdr:cNvPr id="178" name="維持補修費平均値テキスト"/>
        <xdr:cNvSpPr txBox="1"/>
      </xdr:nvSpPr>
      <xdr:spPr>
        <a:xfrm>
          <a:off x="4686300" y="13136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3,988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128307</xdr:rowOff>
    </xdr:from>
    <xdr:to>
      <xdr:col>6</xdr:col>
      <xdr:colOff>561975</xdr:colOff>
      <xdr:row>77</xdr:row>
      <xdr:rowOff>58457</xdr:rowOff>
    </xdr:to>
    <xdr:sp macro="" textlink="">
      <xdr:nvSpPr>
        <xdr:cNvPr id="179" name="フローチャート : 判断 178"/>
        <xdr:cNvSpPr/>
      </xdr:nvSpPr>
      <xdr:spPr>
        <a:xfrm>
          <a:off x="45847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60125</xdr:rowOff>
    </xdr:from>
    <xdr:to>
      <xdr:col>5</xdr:col>
      <xdr:colOff>358775</xdr:colOff>
      <xdr:row>76</xdr:row>
      <xdr:rowOff>108240</xdr:rowOff>
    </xdr:to>
    <xdr:cxnSp macro="">
      <xdr:nvCxnSpPr>
        <xdr:cNvPr id="180" name="直線コネクタ 179"/>
        <xdr:cNvCxnSpPr/>
      </xdr:nvCxnSpPr>
      <xdr:spPr>
        <a:xfrm flipV="1">
          <a:off x="2908300" y="13090325"/>
          <a:ext cx="889000" cy="4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146050</xdr:rowOff>
    </xdr:from>
    <xdr:to>
      <xdr:col>5</xdr:col>
      <xdr:colOff>409575</xdr:colOff>
      <xdr:row>77</xdr:row>
      <xdr:rowOff>76200</xdr:rowOff>
    </xdr:to>
    <xdr:sp macro="" textlink="">
      <xdr:nvSpPr>
        <xdr:cNvPr id="181" name="フローチャート : 判断 180"/>
        <xdr:cNvSpPr/>
      </xdr:nvSpPr>
      <xdr:spPr>
        <a:xfrm>
          <a:off x="3746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67327</xdr:rowOff>
    </xdr:from>
    <xdr:ext cx="469744" cy="259045"/>
    <xdr:sp macro="" textlink="">
      <xdr:nvSpPr>
        <xdr:cNvPr id="182" name="テキスト ボックス 181"/>
        <xdr:cNvSpPr txBox="1"/>
      </xdr:nvSpPr>
      <xdr:spPr>
        <a:xfrm>
          <a:off x="3562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108240</xdr:rowOff>
    </xdr:from>
    <xdr:to>
      <xdr:col>4</xdr:col>
      <xdr:colOff>155575</xdr:colOff>
      <xdr:row>76</xdr:row>
      <xdr:rowOff>161581</xdr:rowOff>
    </xdr:to>
    <xdr:cxnSp macro="">
      <xdr:nvCxnSpPr>
        <xdr:cNvPr id="183" name="直線コネクタ 182"/>
        <xdr:cNvCxnSpPr/>
      </xdr:nvCxnSpPr>
      <xdr:spPr>
        <a:xfrm flipV="1">
          <a:off x="2019300" y="1313844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66258</xdr:rowOff>
    </xdr:from>
    <xdr:to>
      <xdr:col>4</xdr:col>
      <xdr:colOff>206375</xdr:colOff>
      <xdr:row>76</xdr:row>
      <xdr:rowOff>167858</xdr:rowOff>
    </xdr:to>
    <xdr:sp macro="" textlink="">
      <xdr:nvSpPr>
        <xdr:cNvPr id="184" name="フローチャート : 判断 183"/>
        <xdr:cNvSpPr/>
      </xdr:nvSpPr>
      <xdr:spPr>
        <a:xfrm>
          <a:off x="2857500" y="13096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158985</xdr:rowOff>
    </xdr:from>
    <xdr:ext cx="469744" cy="259045"/>
    <xdr:sp macro="" textlink="">
      <xdr:nvSpPr>
        <xdr:cNvPr id="185" name="テキスト ボックス 184"/>
        <xdr:cNvSpPr txBox="1"/>
      </xdr:nvSpPr>
      <xdr:spPr>
        <a:xfrm>
          <a:off x="2673427" y="13189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132189</xdr:rowOff>
    </xdr:from>
    <xdr:to>
      <xdr:col>2</xdr:col>
      <xdr:colOff>638175</xdr:colOff>
      <xdr:row>76</xdr:row>
      <xdr:rowOff>161581</xdr:rowOff>
    </xdr:to>
    <xdr:cxnSp macro="">
      <xdr:nvCxnSpPr>
        <xdr:cNvPr id="186" name="直線コネクタ 185"/>
        <xdr:cNvCxnSpPr/>
      </xdr:nvCxnSpPr>
      <xdr:spPr>
        <a:xfrm>
          <a:off x="1130300" y="1316238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87049</xdr:rowOff>
    </xdr:from>
    <xdr:to>
      <xdr:col>3</xdr:col>
      <xdr:colOff>3175</xdr:colOff>
      <xdr:row>77</xdr:row>
      <xdr:rowOff>17199</xdr:rowOff>
    </xdr:to>
    <xdr:sp macro="" textlink="">
      <xdr:nvSpPr>
        <xdr:cNvPr id="187" name="フローチャート : 判断 186"/>
        <xdr:cNvSpPr/>
      </xdr:nvSpPr>
      <xdr:spPr>
        <a:xfrm>
          <a:off x="1968500" y="1311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33727</xdr:rowOff>
    </xdr:from>
    <xdr:ext cx="469744" cy="259045"/>
    <xdr:sp macro="" textlink="">
      <xdr:nvSpPr>
        <xdr:cNvPr id="188" name="テキスト ボックス 187"/>
        <xdr:cNvSpPr txBox="1"/>
      </xdr:nvSpPr>
      <xdr:spPr>
        <a:xfrm>
          <a:off x="1784427"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77253</xdr:rowOff>
    </xdr:from>
    <xdr:to>
      <xdr:col>1</xdr:col>
      <xdr:colOff>485775</xdr:colOff>
      <xdr:row>77</xdr:row>
      <xdr:rowOff>7403</xdr:rowOff>
    </xdr:to>
    <xdr:sp macro="" textlink="">
      <xdr:nvSpPr>
        <xdr:cNvPr id="189" name="フローチャート : 判断 188"/>
        <xdr:cNvSpPr/>
      </xdr:nvSpPr>
      <xdr:spPr>
        <a:xfrm>
          <a:off x="1079500" y="131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23930</xdr:rowOff>
    </xdr:from>
    <xdr:ext cx="469744" cy="259045"/>
    <xdr:sp macro="" textlink="">
      <xdr:nvSpPr>
        <xdr:cNvPr id="190" name="テキスト ボックス 189"/>
        <xdr:cNvSpPr txBox="1"/>
      </xdr:nvSpPr>
      <xdr:spPr>
        <a:xfrm>
          <a:off x="895427" y="1288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10849</xdr:rowOff>
    </xdr:from>
    <xdr:to>
      <xdr:col>6</xdr:col>
      <xdr:colOff>561975</xdr:colOff>
      <xdr:row>76</xdr:row>
      <xdr:rowOff>112449</xdr:rowOff>
    </xdr:to>
    <xdr:sp macro="" textlink="">
      <xdr:nvSpPr>
        <xdr:cNvPr id="196" name="円/楕円 195"/>
        <xdr:cNvSpPr/>
      </xdr:nvSpPr>
      <xdr:spPr>
        <a:xfrm>
          <a:off x="4584700" y="1304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33727</xdr:rowOff>
    </xdr:from>
    <xdr:ext cx="469744" cy="259045"/>
    <xdr:sp macro="" textlink="">
      <xdr:nvSpPr>
        <xdr:cNvPr id="197" name="維持補修費該当値テキスト"/>
        <xdr:cNvSpPr txBox="1"/>
      </xdr:nvSpPr>
      <xdr:spPr>
        <a:xfrm>
          <a:off x="4686300" y="12892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9325</xdr:rowOff>
    </xdr:from>
    <xdr:to>
      <xdr:col>5</xdr:col>
      <xdr:colOff>409575</xdr:colOff>
      <xdr:row>76</xdr:row>
      <xdr:rowOff>110925</xdr:rowOff>
    </xdr:to>
    <xdr:sp macro="" textlink="">
      <xdr:nvSpPr>
        <xdr:cNvPr id="198" name="円/楕円 197"/>
        <xdr:cNvSpPr/>
      </xdr:nvSpPr>
      <xdr:spPr>
        <a:xfrm>
          <a:off x="3746500" y="1303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127453</xdr:rowOff>
    </xdr:from>
    <xdr:ext cx="469744" cy="259045"/>
    <xdr:sp macro="" textlink="">
      <xdr:nvSpPr>
        <xdr:cNvPr id="199" name="テキスト ボックス 198"/>
        <xdr:cNvSpPr txBox="1"/>
      </xdr:nvSpPr>
      <xdr:spPr>
        <a:xfrm>
          <a:off x="3562427" y="1281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57440</xdr:rowOff>
    </xdr:from>
    <xdr:to>
      <xdr:col>4</xdr:col>
      <xdr:colOff>206375</xdr:colOff>
      <xdr:row>76</xdr:row>
      <xdr:rowOff>159040</xdr:rowOff>
    </xdr:to>
    <xdr:sp macro="" textlink="">
      <xdr:nvSpPr>
        <xdr:cNvPr id="200" name="円/楕円 199"/>
        <xdr:cNvSpPr/>
      </xdr:nvSpPr>
      <xdr:spPr>
        <a:xfrm>
          <a:off x="2857500" y="130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4117</xdr:rowOff>
    </xdr:from>
    <xdr:ext cx="469744" cy="259045"/>
    <xdr:sp macro="" textlink="">
      <xdr:nvSpPr>
        <xdr:cNvPr id="201" name="テキスト ボックス 200"/>
        <xdr:cNvSpPr txBox="1"/>
      </xdr:nvSpPr>
      <xdr:spPr>
        <a:xfrm>
          <a:off x="2673427" y="1286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110781</xdr:rowOff>
    </xdr:from>
    <xdr:to>
      <xdr:col>3</xdr:col>
      <xdr:colOff>3175</xdr:colOff>
      <xdr:row>77</xdr:row>
      <xdr:rowOff>40931</xdr:rowOff>
    </xdr:to>
    <xdr:sp macro="" textlink="">
      <xdr:nvSpPr>
        <xdr:cNvPr id="202" name="円/楕円 201"/>
        <xdr:cNvSpPr/>
      </xdr:nvSpPr>
      <xdr:spPr>
        <a:xfrm>
          <a:off x="1968500" y="1314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32058</xdr:rowOff>
    </xdr:from>
    <xdr:ext cx="469744" cy="259045"/>
    <xdr:sp macro="" textlink="">
      <xdr:nvSpPr>
        <xdr:cNvPr id="203" name="テキスト ボックス 202"/>
        <xdr:cNvSpPr txBox="1"/>
      </xdr:nvSpPr>
      <xdr:spPr>
        <a:xfrm>
          <a:off x="1784427" y="1323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81389</xdr:rowOff>
    </xdr:from>
    <xdr:to>
      <xdr:col>1</xdr:col>
      <xdr:colOff>485775</xdr:colOff>
      <xdr:row>77</xdr:row>
      <xdr:rowOff>11539</xdr:rowOff>
    </xdr:to>
    <xdr:sp macro="" textlink="">
      <xdr:nvSpPr>
        <xdr:cNvPr id="204" name="円/楕円 203"/>
        <xdr:cNvSpPr/>
      </xdr:nvSpPr>
      <xdr:spPr>
        <a:xfrm>
          <a:off x="1079500" y="1311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2666</xdr:rowOff>
    </xdr:from>
    <xdr:ext cx="469744" cy="259045"/>
    <xdr:sp macro="" textlink="">
      <xdr:nvSpPr>
        <xdr:cNvPr id="205" name="テキスト ボックス 204"/>
        <xdr:cNvSpPr txBox="1"/>
      </xdr:nvSpPr>
      <xdr:spPr>
        <a:xfrm>
          <a:off x="895427" y="1320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96,050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125552</xdr:rowOff>
    </xdr:from>
    <xdr:to>
      <xdr:col>6</xdr:col>
      <xdr:colOff>510540</xdr:colOff>
      <xdr:row>97</xdr:row>
      <xdr:rowOff>122186</xdr:rowOff>
    </xdr:to>
    <xdr:cxnSp macro="">
      <xdr:nvCxnSpPr>
        <xdr:cNvPr id="230" name="直線コネクタ 229"/>
        <xdr:cNvCxnSpPr/>
      </xdr:nvCxnSpPr>
      <xdr:spPr>
        <a:xfrm flipV="1">
          <a:off x="4633595" y="15384602"/>
          <a:ext cx="1270" cy="1368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126013</xdr:rowOff>
    </xdr:from>
    <xdr:ext cx="534377" cy="259045"/>
    <xdr:sp macro="" textlink="">
      <xdr:nvSpPr>
        <xdr:cNvPr id="231" name="扶助費最小値テキスト"/>
        <xdr:cNvSpPr txBox="1"/>
      </xdr:nvSpPr>
      <xdr:spPr>
        <a:xfrm>
          <a:off x="4686300" y="1675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50,879</a:t>
          </a:r>
          <a:endParaRPr kumimoji="1" lang="ja-JP" altLang="en-US" sz="1000" b="1">
            <a:latin typeface="ＭＳ Ｐゴシック"/>
          </a:endParaRPr>
        </a:p>
      </xdr:txBody>
    </xdr:sp>
    <xdr:clientData/>
  </xdr:oneCellAnchor>
  <xdr:twoCellAnchor>
    <xdr:from>
      <xdr:col>6</xdr:col>
      <xdr:colOff>422275</xdr:colOff>
      <xdr:row>97</xdr:row>
      <xdr:rowOff>122186</xdr:rowOff>
    </xdr:from>
    <xdr:to>
      <xdr:col>6</xdr:col>
      <xdr:colOff>600075</xdr:colOff>
      <xdr:row>97</xdr:row>
      <xdr:rowOff>122186</xdr:rowOff>
    </xdr:to>
    <xdr:cxnSp macro="">
      <xdr:nvCxnSpPr>
        <xdr:cNvPr id="232" name="直線コネクタ 231"/>
        <xdr:cNvCxnSpPr/>
      </xdr:nvCxnSpPr>
      <xdr:spPr>
        <a:xfrm>
          <a:off x="4546600" y="16752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72229</xdr:rowOff>
    </xdr:from>
    <xdr:ext cx="599010" cy="259045"/>
    <xdr:sp macro="" textlink="">
      <xdr:nvSpPr>
        <xdr:cNvPr id="233" name="扶助費最大値テキスト"/>
        <xdr:cNvSpPr txBox="1"/>
      </xdr:nvSpPr>
      <xdr:spPr>
        <a:xfrm>
          <a:off x="4686300" y="1515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158,614</a:t>
          </a:r>
          <a:endParaRPr kumimoji="1" lang="ja-JP" altLang="en-US" sz="1000" b="1">
            <a:latin typeface="ＭＳ Ｐゴシック"/>
          </a:endParaRPr>
        </a:p>
      </xdr:txBody>
    </xdr:sp>
    <xdr:clientData/>
  </xdr:oneCellAnchor>
  <xdr:twoCellAnchor>
    <xdr:from>
      <xdr:col>6</xdr:col>
      <xdr:colOff>422275</xdr:colOff>
      <xdr:row>89</xdr:row>
      <xdr:rowOff>125552</xdr:rowOff>
    </xdr:from>
    <xdr:to>
      <xdr:col>6</xdr:col>
      <xdr:colOff>600075</xdr:colOff>
      <xdr:row>89</xdr:row>
      <xdr:rowOff>125552</xdr:rowOff>
    </xdr:to>
    <xdr:cxnSp macro="">
      <xdr:nvCxnSpPr>
        <xdr:cNvPr id="234" name="直線コネクタ 233"/>
        <xdr:cNvCxnSpPr/>
      </xdr:nvCxnSpPr>
      <xdr:spPr>
        <a:xfrm>
          <a:off x="4546600" y="15384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28511</xdr:rowOff>
    </xdr:from>
    <xdr:to>
      <xdr:col>6</xdr:col>
      <xdr:colOff>511175</xdr:colOff>
      <xdr:row>95</xdr:row>
      <xdr:rowOff>99428</xdr:rowOff>
    </xdr:to>
    <xdr:cxnSp macro="">
      <xdr:nvCxnSpPr>
        <xdr:cNvPr id="235" name="直線コネクタ 234"/>
        <xdr:cNvCxnSpPr/>
      </xdr:nvCxnSpPr>
      <xdr:spPr>
        <a:xfrm flipV="1">
          <a:off x="3797300" y="16316261"/>
          <a:ext cx="838200" cy="7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33278</xdr:rowOff>
    </xdr:from>
    <xdr:ext cx="534377" cy="259045"/>
    <xdr:sp macro="" textlink="">
      <xdr:nvSpPr>
        <xdr:cNvPr id="236" name="扶助費平均値テキスト"/>
        <xdr:cNvSpPr txBox="1"/>
      </xdr:nvSpPr>
      <xdr:spPr>
        <a:xfrm>
          <a:off x="4686300" y="16321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54851</xdr:rowOff>
    </xdr:from>
    <xdr:to>
      <xdr:col>6</xdr:col>
      <xdr:colOff>561975</xdr:colOff>
      <xdr:row>95</xdr:row>
      <xdr:rowOff>156451</xdr:rowOff>
    </xdr:to>
    <xdr:sp macro="" textlink="">
      <xdr:nvSpPr>
        <xdr:cNvPr id="237" name="フローチャート : 判断 236"/>
        <xdr:cNvSpPr/>
      </xdr:nvSpPr>
      <xdr:spPr>
        <a:xfrm>
          <a:off x="4584700" y="16342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99428</xdr:rowOff>
    </xdr:from>
    <xdr:to>
      <xdr:col>5</xdr:col>
      <xdr:colOff>358775</xdr:colOff>
      <xdr:row>95</xdr:row>
      <xdr:rowOff>126822</xdr:rowOff>
    </xdr:to>
    <xdr:cxnSp macro="">
      <xdr:nvCxnSpPr>
        <xdr:cNvPr id="238" name="直線コネクタ 237"/>
        <xdr:cNvCxnSpPr/>
      </xdr:nvCxnSpPr>
      <xdr:spPr>
        <a:xfrm flipV="1">
          <a:off x="2908300" y="16387178"/>
          <a:ext cx="889000" cy="2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117500</xdr:rowOff>
    </xdr:from>
    <xdr:to>
      <xdr:col>5</xdr:col>
      <xdr:colOff>409575</xdr:colOff>
      <xdr:row>96</xdr:row>
      <xdr:rowOff>47650</xdr:rowOff>
    </xdr:to>
    <xdr:sp macro="" textlink="">
      <xdr:nvSpPr>
        <xdr:cNvPr id="239" name="フローチャート : 判断 238"/>
        <xdr:cNvSpPr/>
      </xdr:nvSpPr>
      <xdr:spPr>
        <a:xfrm>
          <a:off x="3746500" y="1640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38777</xdr:rowOff>
    </xdr:from>
    <xdr:ext cx="534377" cy="259045"/>
    <xdr:sp macro="" textlink="">
      <xdr:nvSpPr>
        <xdr:cNvPr id="240" name="テキスト ボックス 239"/>
        <xdr:cNvSpPr txBox="1"/>
      </xdr:nvSpPr>
      <xdr:spPr>
        <a:xfrm>
          <a:off x="3530111" y="1649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74,248</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126822</xdr:rowOff>
    </xdr:from>
    <xdr:to>
      <xdr:col>4</xdr:col>
      <xdr:colOff>155575</xdr:colOff>
      <xdr:row>96</xdr:row>
      <xdr:rowOff>39472</xdr:rowOff>
    </xdr:to>
    <xdr:cxnSp macro="">
      <xdr:nvCxnSpPr>
        <xdr:cNvPr id="241" name="直線コネクタ 240"/>
        <xdr:cNvCxnSpPr/>
      </xdr:nvCxnSpPr>
      <xdr:spPr>
        <a:xfrm flipV="1">
          <a:off x="2019300" y="16414572"/>
          <a:ext cx="889000" cy="8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23901</xdr:rowOff>
    </xdr:from>
    <xdr:to>
      <xdr:col>4</xdr:col>
      <xdr:colOff>206375</xdr:colOff>
      <xdr:row>95</xdr:row>
      <xdr:rowOff>125501</xdr:rowOff>
    </xdr:to>
    <xdr:sp macro="" textlink="">
      <xdr:nvSpPr>
        <xdr:cNvPr id="242" name="フローチャート : 判断 241"/>
        <xdr:cNvSpPr/>
      </xdr:nvSpPr>
      <xdr:spPr>
        <a:xfrm>
          <a:off x="2857500" y="1631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142028</xdr:rowOff>
    </xdr:from>
    <xdr:ext cx="534377" cy="259045"/>
    <xdr:sp macro="" textlink="">
      <xdr:nvSpPr>
        <xdr:cNvPr id="243" name="テキスト ボックス 242"/>
        <xdr:cNvSpPr txBox="1"/>
      </xdr:nvSpPr>
      <xdr:spPr>
        <a:xfrm>
          <a:off x="2641111" y="16086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39472</xdr:rowOff>
    </xdr:from>
    <xdr:to>
      <xdr:col>2</xdr:col>
      <xdr:colOff>638175</xdr:colOff>
      <xdr:row>96</xdr:row>
      <xdr:rowOff>75437</xdr:rowOff>
    </xdr:to>
    <xdr:cxnSp macro="">
      <xdr:nvCxnSpPr>
        <xdr:cNvPr id="244" name="直線コネクタ 243"/>
        <xdr:cNvCxnSpPr/>
      </xdr:nvCxnSpPr>
      <xdr:spPr>
        <a:xfrm flipV="1">
          <a:off x="1130300" y="16498672"/>
          <a:ext cx="8890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101702</xdr:rowOff>
    </xdr:from>
    <xdr:to>
      <xdr:col>3</xdr:col>
      <xdr:colOff>3175</xdr:colOff>
      <xdr:row>96</xdr:row>
      <xdr:rowOff>31852</xdr:rowOff>
    </xdr:to>
    <xdr:sp macro="" textlink="">
      <xdr:nvSpPr>
        <xdr:cNvPr id="245" name="フローチャート : 判断 244"/>
        <xdr:cNvSpPr/>
      </xdr:nvSpPr>
      <xdr:spPr>
        <a:xfrm>
          <a:off x="1968500" y="1638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48379</xdr:rowOff>
    </xdr:from>
    <xdr:ext cx="534377" cy="259045"/>
    <xdr:sp macro="" textlink="">
      <xdr:nvSpPr>
        <xdr:cNvPr id="246" name="テキスト ボックス 245"/>
        <xdr:cNvSpPr txBox="1"/>
      </xdr:nvSpPr>
      <xdr:spPr>
        <a:xfrm>
          <a:off x="1752111" y="161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120650</xdr:rowOff>
    </xdr:from>
    <xdr:to>
      <xdr:col>1</xdr:col>
      <xdr:colOff>485775</xdr:colOff>
      <xdr:row>96</xdr:row>
      <xdr:rowOff>50800</xdr:rowOff>
    </xdr:to>
    <xdr:sp macro="" textlink="">
      <xdr:nvSpPr>
        <xdr:cNvPr id="247" name="フローチャート : 判断 246"/>
        <xdr:cNvSpPr/>
      </xdr:nvSpPr>
      <xdr:spPr>
        <a:xfrm>
          <a:off x="1079500" y="1640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67327</xdr:rowOff>
    </xdr:from>
    <xdr:ext cx="534377" cy="259045"/>
    <xdr:sp macro="" textlink="">
      <xdr:nvSpPr>
        <xdr:cNvPr id="248" name="テキスト ボックス 247"/>
        <xdr:cNvSpPr txBox="1"/>
      </xdr:nvSpPr>
      <xdr:spPr>
        <a:xfrm>
          <a:off x="863111" y="1618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149161</xdr:rowOff>
    </xdr:from>
    <xdr:to>
      <xdr:col>6</xdr:col>
      <xdr:colOff>561975</xdr:colOff>
      <xdr:row>95</xdr:row>
      <xdr:rowOff>79311</xdr:rowOff>
    </xdr:to>
    <xdr:sp macro="" textlink="">
      <xdr:nvSpPr>
        <xdr:cNvPr id="254" name="円/楕円 253"/>
        <xdr:cNvSpPr/>
      </xdr:nvSpPr>
      <xdr:spPr>
        <a:xfrm>
          <a:off x="4584700" y="1626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588</xdr:rowOff>
    </xdr:from>
    <xdr:ext cx="534377" cy="259045"/>
    <xdr:sp macro="" textlink="">
      <xdr:nvSpPr>
        <xdr:cNvPr id="255" name="扶助費該当値テキスト"/>
        <xdr:cNvSpPr txBox="1"/>
      </xdr:nvSpPr>
      <xdr:spPr>
        <a:xfrm>
          <a:off x="4686300" y="1611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85,255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48628</xdr:rowOff>
    </xdr:from>
    <xdr:to>
      <xdr:col>5</xdr:col>
      <xdr:colOff>409575</xdr:colOff>
      <xdr:row>95</xdr:row>
      <xdr:rowOff>150228</xdr:rowOff>
    </xdr:to>
    <xdr:sp macro="" textlink="">
      <xdr:nvSpPr>
        <xdr:cNvPr id="256" name="円/楕円 255"/>
        <xdr:cNvSpPr/>
      </xdr:nvSpPr>
      <xdr:spPr>
        <a:xfrm>
          <a:off x="3746500" y="1633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166755</xdr:rowOff>
    </xdr:from>
    <xdr:ext cx="534377" cy="259045"/>
    <xdr:sp macro="" textlink="">
      <xdr:nvSpPr>
        <xdr:cNvPr id="257" name="テキスト ボックス 256"/>
        <xdr:cNvSpPr txBox="1"/>
      </xdr:nvSpPr>
      <xdr:spPr>
        <a:xfrm>
          <a:off x="3530111" y="161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79,671</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76022</xdr:rowOff>
    </xdr:from>
    <xdr:to>
      <xdr:col>4</xdr:col>
      <xdr:colOff>206375</xdr:colOff>
      <xdr:row>96</xdr:row>
      <xdr:rowOff>6172</xdr:rowOff>
    </xdr:to>
    <xdr:sp macro="" textlink="">
      <xdr:nvSpPr>
        <xdr:cNvPr id="258" name="円/楕円 257"/>
        <xdr:cNvSpPr/>
      </xdr:nvSpPr>
      <xdr:spPr>
        <a:xfrm>
          <a:off x="2857500" y="1636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168749</xdr:rowOff>
    </xdr:from>
    <xdr:ext cx="534377" cy="259045"/>
    <xdr:sp macro="" textlink="">
      <xdr:nvSpPr>
        <xdr:cNvPr id="259" name="テキスト ボックス 258"/>
        <xdr:cNvSpPr txBox="1"/>
      </xdr:nvSpPr>
      <xdr:spPr>
        <a:xfrm>
          <a:off x="2641111" y="16456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77,514</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160122</xdr:rowOff>
    </xdr:from>
    <xdr:to>
      <xdr:col>3</xdr:col>
      <xdr:colOff>3175</xdr:colOff>
      <xdr:row>96</xdr:row>
      <xdr:rowOff>90272</xdr:rowOff>
    </xdr:to>
    <xdr:sp macro="" textlink="">
      <xdr:nvSpPr>
        <xdr:cNvPr id="260" name="円/楕円 259"/>
        <xdr:cNvSpPr/>
      </xdr:nvSpPr>
      <xdr:spPr>
        <a:xfrm>
          <a:off x="1968500" y="1644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81399</xdr:rowOff>
    </xdr:from>
    <xdr:ext cx="534377" cy="259045"/>
    <xdr:sp macro="" textlink="">
      <xdr:nvSpPr>
        <xdr:cNvPr id="261" name="テキスト ボックス 260"/>
        <xdr:cNvSpPr txBox="1"/>
      </xdr:nvSpPr>
      <xdr:spPr>
        <a:xfrm>
          <a:off x="1752111" y="165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70,892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24637</xdr:rowOff>
    </xdr:from>
    <xdr:to>
      <xdr:col>1</xdr:col>
      <xdr:colOff>485775</xdr:colOff>
      <xdr:row>96</xdr:row>
      <xdr:rowOff>126237</xdr:rowOff>
    </xdr:to>
    <xdr:sp macro="" textlink="">
      <xdr:nvSpPr>
        <xdr:cNvPr id="262" name="円/楕円 261"/>
        <xdr:cNvSpPr/>
      </xdr:nvSpPr>
      <xdr:spPr>
        <a:xfrm>
          <a:off x="1079500" y="1648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117364</xdr:rowOff>
    </xdr:from>
    <xdr:ext cx="534377" cy="259045"/>
    <xdr:sp macro="" textlink="">
      <xdr:nvSpPr>
        <xdr:cNvPr id="263" name="テキスト ボックス 262"/>
        <xdr:cNvSpPr txBox="1"/>
      </xdr:nvSpPr>
      <xdr:spPr>
        <a:xfrm>
          <a:off x="863111" y="16576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38,858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47790</xdr:rowOff>
    </xdr:from>
    <xdr:to>
      <xdr:col>15</xdr:col>
      <xdr:colOff>180340</xdr:colOff>
      <xdr:row>38</xdr:row>
      <xdr:rowOff>59169</xdr:rowOff>
    </xdr:to>
    <xdr:cxnSp macro="">
      <xdr:nvCxnSpPr>
        <xdr:cNvPr id="287" name="直線コネクタ 286"/>
        <xdr:cNvCxnSpPr/>
      </xdr:nvCxnSpPr>
      <xdr:spPr>
        <a:xfrm flipV="1">
          <a:off x="10475595" y="5191290"/>
          <a:ext cx="1270" cy="1382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62996</xdr:rowOff>
    </xdr:from>
    <xdr:ext cx="534377" cy="259045"/>
    <xdr:sp macro="" textlink="">
      <xdr:nvSpPr>
        <xdr:cNvPr id="288" name="補助費等最小値テキスト"/>
        <xdr:cNvSpPr txBox="1"/>
      </xdr:nvSpPr>
      <xdr:spPr>
        <a:xfrm>
          <a:off x="10528300" y="6578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12,341</a:t>
          </a:r>
          <a:endParaRPr kumimoji="1" lang="ja-JP" altLang="en-US" sz="1000" b="1">
            <a:latin typeface="ＭＳ Ｐゴシック"/>
          </a:endParaRPr>
        </a:p>
      </xdr:txBody>
    </xdr:sp>
    <xdr:clientData/>
  </xdr:oneCellAnchor>
  <xdr:twoCellAnchor>
    <xdr:from>
      <xdr:col>15</xdr:col>
      <xdr:colOff>92075</xdr:colOff>
      <xdr:row>38</xdr:row>
      <xdr:rowOff>59169</xdr:rowOff>
    </xdr:from>
    <xdr:to>
      <xdr:col>15</xdr:col>
      <xdr:colOff>269875</xdr:colOff>
      <xdr:row>38</xdr:row>
      <xdr:rowOff>59169</xdr:rowOff>
    </xdr:to>
    <xdr:cxnSp macro="">
      <xdr:nvCxnSpPr>
        <xdr:cNvPr id="289" name="直線コネクタ 288"/>
        <xdr:cNvCxnSpPr/>
      </xdr:nvCxnSpPr>
      <xdr:spPr>
        <a:xfrm>
          <a:off x="10388600" y="6574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165917</xdr:rowOff>
    </xdr:from>
    <xdr:ext cx="599010" cy="259045"/>
    <xdr:sp macro="" textlink="">
      <xdr:nvSpPr>
        <xdr:cNvPr id="290" name="補助費等最大値テキスト"/>
        <xdr:cNvSpPr txBox="1"/>
      </xdr:nvSpPr>
      <xdr:spPr>
        <a:xfrm>
          <a:off x="10528300" y="496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121,237</a:t>
          </a:r>
          <a:endParaRPr kumimoji="1" lang="ja-JP" altLang="en-US" sz="1000" b="1">
            <a:latin typeface="ＭＳ Ｐゴシック"/>
          </a:endParaRPr>
        </a:p>
      </xdr:txBody>
    </xdr:sp>
    <xdr:clientData/>
  </xdr:oneCellAnchor>
  <xdr:twoCellAnchor>
    <xdr:from>
      <xdr:col>15</xdr:col>
      <xdr:colOff>92075</xdr:colOff>
      <xdr:row>30</xdr:row>
      <xdr:rowOff>47790</xdr:rowOff>
    </xdr:from>
    <xdr:to>
      <xdr:col>15</xdr:col>
      <xdr:colOff>269875</xdr:colOff>
      <xdr:row>30</xdr:row>
      <xdr:rowOff>47790</xdr:rowOff>
    </xdr:to>
    <xdr:cxnSp macro="">
      <xdr:nvCxnSpPr>
        <xdr:cNvPr id="291" name="直線コネクタ 290"/>
        <xdr:cNvCxnSpPr/>
      </xdr:nvCxnSpPr>
      <xdr:spPr>
        <a:xfrm>
          <a:off x="10388600" y="51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65926</xdr:rowOff>
    </xdr:from>
    <xdr:to>
      <xdr:col>15</xdr:col>
      <xdr:colOff>180975</xdr:colOff>
      <xdr:row>35</xdr:row>
      <xdr:rowOff>98946</xdr:rowOff>
    </xdr:to>
    <xdr:cxnSp macro="">
      <xdr:nvCxnSpPr>
        <xdr:cNvPr id="292" name="直線コネクタ 291"/>
        <xdr:cNvCxnSpPr/>
      </xdr:nvCxnSpPr>
      <xdr:spPr>
        <a:xfrm flipV="1">
          <a:off x="9639300" y="6066676"/>
          <a:ext cx="838200" cy="3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103459</xdr:rowOff>
    </xdr:from>
    <xdr:ext cx="534377" cy="259045"/>
    <xdr:sp macro="" textlink="">
      <xdr:nvSpPr>
        <xdr:cNvPr id="293" name="補助費等平均値テキスト"/>
        <xdr:cNvSpPr txBox="1"/>
      </xdr:nvSpPr>
      <xdr:spPr>
        <a:xfrm>
          <a:off x="10528300" y="610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43,655</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125032</xdr:rowOff>
    </xdr:from>
    <xdr:to>
      <xdr:col>15</xdr:col>
      <xdr:colOff>231775</xdr:colOff>
      <xdr:row>36</xdr:row>
      <xdr:rowOff>55182</xdr:rowOff>
    </xdr:to>
    <xdr:sp macro="" textlink="">
      <xdr:nvSpPr>
        <xdr:cNvPr id="294" name="フローチャート : 判断 293"/>
        <xdr:cNvSpPr/>
      </xdr:nvSpPr>
      <xdr:spPr>
        <a:xfrm>
          <a:off x="10426700" y="612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19457</xdr:rowOff>
    </xdr:from>
    <xdr:to>
      <xdr:col>14</xdr:col>
      <xdr:colOff>28575</xdr:colOff>
      <xdr:row>35</xdr:row>
      <xdr:rowOff>98946</xdr:rowOff>
    </xdr:to>
    <xdr:cxnSp macro="">
      <xdr:nvCxnSpPr>
        <xdr:cNvPr id="295" name="直線コネクタ 294"/>
        <xdr:cNvCxnSpPr/>
      </xdr:nvCxnSpPr>
      <xdr:spPr>
        <a:xfrm>
          <a:off x="8750300" y="6020207"/>
          <a:ext cx="889000" cy="7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122466</xdr:rowOff>
    </xdr:from>
    <xdr:to>
      <xdr:col>14</xdr:col>
      <xdr:colOff>79375</xdr:colOff>
      <xdr:row>36</xdr:row>
      <xdr:rowOff>52616</xdr:rowOff>
    </xdr:to>
    <xdr:sp macro="" textlink="">
      <xdr:nvSpPr>
        <xdr:cNvPr id="296" name="フローチャート : 判断 295"/>
        <xdr:cNvSpPr/>
      </xdr:nvSpPr>
      <xdr:spPr>
        <a:xfrm>
          <a:off x="9588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43743</xdr:rowOff>
    </xdr:from>
    <xdr:ext cx="534377" cy="259045"/>
    <xdr:sp macro="" textlink="">
      <xdr:nvSpPr>
        <xdr:cNvPr id="297" name="テキスト ボックス 296"/>
        <xdr:cNvSpPr txBox="1"/>
      </xdr:nvSpPr>
      <xdr:spPr>
        <a:xfrm>
          <a:off x="9372111" y="6215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43,857</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150533</xdr:rowOff>
    </xdr:from>
    <xdr:to>
      <xdr:col>12</xdr:col>
      <xdr:colOff>511175</xdr:colOff>
      <xdr:row>35</xdr:row>
      <xdr:rowOff>19457</xdr:rowOff>
    </xdr:to>
    <xdr:cxnSp macro="">
      <xdr:nvCxnSpPr>
        <xdr:cNvPr id="298" name="直線コネクタ 297"/>
        <xdr:cNvCxnSpPr/>
      </xdr:nvCxnSpPr>
      <xdr:spPr>
        <a:xfrm>
          <a:off x="7861300" y="5979833"/>
          <a:ext cx="889000" cy="40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299" name="フローチャート : 判断 298"/>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99547</xdr:rowOff>
    </xdr:from>
    <xdr:ext cx="534377" cy="259045"/>
    <xdr:sp macro="" textlink="">
      <xdr:nvSpPr>
        <xdr:cNvPr id="300" name="テキスト ボックス 299"/>
        <xdr:cNvSpPr txBox="1"/>
      </xdr:nvSpPr>
      <xdr:spPr>
        <a:xfrm>
          <a:off x="8483111" y="627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106223</xdr:rowOff>
    </xdr:from>
    <xdr:to>
      <xdr:col>11</xdr:col>
      <xdr:colOff>307975</xdr:colOff>
      <xdr:row>34</xdr:row>
      <xdr:rowOff>150533</xdr:rowOff>
    </xdr:to>
    <xdr:cxnSp macro="">
      <xdr:nvCxnSpPr>
        <xdr:cNvPr id="301" name="直線コネクタ 300"/>
        <xdr:cNvCxnSpPr/>
      </xdr:nvCxnSpPr>
      <xdr:spPr>
        <a:xfrm>
          <a:off x="6972300" y="5935523"/>
          <a:ext cx="889000" cy="4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2" name="フローチャート : 判断 301"/>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57624</xdr:rowOff>
    </xdr:from>
    <xdr:ext cx="534377" cy="259045"/>
    <xdr:sp macro="" textlink="">
      <xdr:nvSpPr>
        <xdr:cNvPr id="303" name="テキスト ボックス 302"/>
        <xdr:cNvSpPr txBox="1"/>
      </xdr:nvSpPr>
      <xdr:spPr>
        <a:xfrm>
          <a:off x="7594111" y="622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4" name="フローチャート : 判断 303"/>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05" name="テキスト ボックス 304"/>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15126</xdr:rowOff>
    </xdr:from>
    <xdr:to>
      <xdr:col>15</xdr:col>
      <xdr:colOff>231775</xdr:colOff>
      <xdr:row>35</xdr:row>
      <xdr:rowOff>116726</xdr:rowOff>
    </xdr:to>
    <xdr:sp macro="" textlink="">
      <xdr:nvSpPr>
        <xdr:cNvPr id="311" name="円/楕円 310"/>
        <xdr:cNvSpPr/>
      </xdr:nvSpPr>
      <xdr:spPr>
        <a:xfrm>
          <a:off x="10426700" y="601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38003</xdr:rowOff>
    </xdr:from>
    <xdr:ext cx="534377" cy="259045"/>
    <xdr:sp macro="" textlink="">
      <xdr:nvSpPr>
        <xdr:cNvPr id="312" name="補助費等該当値テキスト"/>
        <xdr:cNvSpPr txBox="1"/>
      </xdr:nvSpPr>
      <xdr:spPr>
        <a:xfrm>
          <a:off x="10528300" y="58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52,309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48146</xdr:rowOff>
    </xdr:from>
    <xdr:to>
      <xdr:col>14</xdr:col>
      <xdr:colOff>79375</xdr:colOff>
      <xdr:row>35</xdr:row>
      <xdr:rowOff>149746</xdr:rowOff>
    </xdr:to>
    <xdr:sp macro="" textlink="">
      <xdr:nvSpPr>
        <xdr:cNvPr id="313" name="円/楕円 312"/>
        <xdr:cNvSpPr/>
      </xdr:nvSpPr>
      <xdr:spPr>
        <a:xfrm>
          <a:off x="9588500" y="604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166273</xdr:rowOff>
    </xdr:from>
    <xdr:ext cx="534377" cy="259045"/>
    <xdr:sp macro="" textlink="">
      <xdr:nvSpPr>
        <xdr:cNvPr id="314" name="テキスト ボックス 313"/>
        <xdr:cNvSpPr txBox="1"/>
      </xdr:nvSpPr>
      <xdr:spPr>
        <a:xfrm>
          <a:off x="9372111" y="582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140107</xdr:rowOff>
    </xdr:from>
    <xdr:to>
      <xdr:col>12</xdr:col>
      <xdr:colOff>561975</xdr:colOff>
      <xdr:row>35</xdr:row>
      <xdr:rowOff>70257</xdr:rowOff>
    </xdr:to>
    <xdr:sp macro="" textlink="">
      <xdr:nvSpPr>
        <xdr:cNvPr id="315" name="円/楕円 314"/>
        <xdr:cNvSpPr/>
      </xdr:nvSpPr>
      <xdr:spPr>
        <a:xfrm>
          <a:off x="8699500" y="596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86784</xdr:rowOff>
    </xdr:from>
    <xdr:ext cx="534377" cy="259045"/>
    <xdr:sp macro="" textlink="">
      <xdr:nvSpPr>
        <xdr:cNvPr id="316" name="テキスト ボックス 315"/>
        <xdr:cNvSpPr txBox="1"/>
      </xdr:nvSpPr>
      <xdr:spPr>
        <a:xfrm>
          <a:off x="8483111" y="5744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55,968</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99733</xdr:rowOff>
    </xdr:from>
    <xdr:to>
      <xdr:col>11</xdr:col>
      <xdr:colOff>358775</xdr:colOff>
      <xdr:row>35</xdr:row>
      <xdr:rowOff>29883</xdr:rowOff>
    </xdr:to>
    <xdr:sp macro="" textlink="">
      <xdr:nvSpPr>
        <xdr:cNvPr id="317" name="円/楕円 316"/>
        <xdr:cNvSpPr/>
      </xdr:nvSpPr>
      <xdr:spPr>
        <a:xfrm>
          <a:off x="7810500" y="592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46410</xdr:rowOff>
    </xdr:from>
    <xdr:ext cx="534377" cy="259045"/>
    <xdr:sp macro="" textlink="">
      <xdr:nvSpPr>
        <xdr:cNvPr id="318" name="テキスト ボックス 317"/>
        <xdr:cNvSpPr txBox="1"/>
      </xdr:nvSpPr>
      <xdr:spPr>
        <a:xfrm>
          <a:off x="7594111" y="5704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59,147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55423</xdr:rowOff>
    </xdr:from>
    <xdr:to>
      <xdr:col>10</xdr:col>
      <xdr:colOff>155575</xdr:colOff>
      <xdr:row>34</xdr:row>
      <xdr:rowOff>157023</xdr:rowOff>
    </xdr:to>
    <xdr:sp macro="" textlink="">
      <xdr:nvSpPr>
        <xdr:cNvPr id="319" name="円/楕円 318"/>
        <xdr:cNvSpPr/>
      </xdr:nvSpPr>
      <xdr:spPr>
        <a:xfrm>
          <a:off x="6921500" y="588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2100</xdr:rowOff>
    </xdr:from>
    <xdr:ext cx="534377" cy="259045"/>
    <xdr:sp macro="" textlink="">
      <xdr:nvSpPr>
        <xdr:cNvPr id="320" name="テキスト ボックス 319"/>
        <xdr:cNvSpPr txBox="1"/>
      </xdr:nvSpPr>
      <xdr:spPr>
        <a:xfrm>
          <a:off x="6705111" y="5659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54,904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0" name="テキスト ボックス 339"/>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62526</xdr:rowOff>
    </xdr:from>
    <xdr:to>
      <xdr:col>15</xdr:col>
      <xdr:colOff>180340</xdr:colOff>
      <xdr:row>59</xdr:row>
      <xdr:rowOff>84521</xdr:rowOff>
    </xdr:to>
    <xdr:cxnSp macro="">
      <xdr:nvCxnSpPr>
        <xdr:cNvPr id="346" name="直線コネクタ 345"/>
        <xdr:cNvCxnSpPr/>
      </xdr:nvCxnSpPr>
      <xdr:spPr>
        <a:xfrm flipV="1">
          <a:off x="10475595" y="8635026"/>
          <a:ext cx="1270" cy="156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91135</xdr:rowOff>
    </xdr:from>
    <xdr:ext cx="534377" cy="259045"/>
    <xdr:sp macro="" textlink="">
      <xdr:nvSpPr>
        <xdr:cNvPr id="347" name="普通建設事業費最小値テキスト"/>
        <xdr:cNvSpPr txBox="1"/>
      </xdr:nvSpPr>
      <xdr:spPr>
        <a:xfrm>
          <a:off x="10528300" y="10206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13,189</a:t>
          </a:r>
          <a:endParaRPr kumimoji="1" lang="ja-JP" altLang="en-US" sz="1000" b="1">
            <a:latin typeface="ＭＳ Ｐゴシック"/>
          </a:endParaRPr>
        </a:p>
      </xdr:txBody>
    </xdr:sp>
    <xdr:clientData/>
  </xdr:oneCellAnchor>
  <xdr:twoCellAnchor>
    <xdr:from>
      <xdr:col>15</xdr:col>
      <xdr:colOff>92075</xdr:colOff>
      <xdr:row>59</xdr:row>
      <xdr:rowOff>84521</xdr:rowOff>
    </xdr:from>
    <xdr:to>
      <xdr:col>15</xdr:col>
      <xdr:colOff>269875</xdr:colOff>
      <xdr:row>59</xdr:row>
      <xdr:rowOff>84521</xdr:rowOff>
    </xdr:to>
    <xdr:cxnSp macro="">
      <xdr:nvCxnSpPr>
        <xdr:cNvPr id="348" name="直線コネクタ 347"/>
        <xdr:cNvCxnSpPr/>
      </xdr:nvCxnSpPr>
      <xdr:spPr>
        <a:xfrm>
          <a:off x="10388600" y="10200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9203</xdr:rowOff>
    </xdr:from>
    <xdr:ext cx="690189" cy="259045"/>
    <xdr:sp macro="" textlink="">
      <xdr:nvSpPr>
        <xdr:cNvPr id="349" name="普通建設事業費最大値テキスト"/>
        <xdr:cNvSpPr txBox="1"/>
      </xdr:nvSpPr>
      <xdr:spPr>
        <a:xfrm>
          <a:off x="10528300" y="84102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1,450,895</a:t>
          </a:r>
          <a:endParaRPr kumimoji="1" lang="ja-JP" altLang="en-US" sz="1000" b="1">
            <a:latin typeface="ＭＳ Ｐゴシック"/>
          </a:endParaRPr>
        </a:p>
      </xdr:txBody>
    </xdr:sp>
    <xdr:clientData/>
  </xdr:oneCellAnchor>
  <xdr:twoCellAnchor>
    <xdr:from>
      <xdr:col>15</xdr:col>
      <xdr:colOff>92075</xdr:colOff>
      <xdr:row>50</xdr:row>
      <xdr:rowOff>62526</xdr:rowOff>
    </xdr:from>
    <xdr:to>
      <xdr:col>15</xdr:col>
      <xdr:colOff>269875</xdr:colOff>
      <xdr:row>50</xdr:row>
      <xdr:rowOff>62526</xdr:rowOff>
    </xdr:to>
    <xdr:cxnSp macro="">
      <xdr:nvCxnSpPr>
        <xdr:cNvPr id="350" name="直線コネクタ 349"/>
        <xdr:cNvCxnSpPr/>
      </xdr:nvCxnSpPr>
      <xdr:spPr>
        <a:xfrm>
          <a:off x="10388600" y="863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18253</xdr:rowOff>
    </xdr:from>
    <xdr:to>
      <xdr:col>15</xdr:col>
      <xdr:colOff>180975</xdr:colOff>
      <xdr:row>59</xdr:row>
      <xdr:rowOff>18468</xdr:rowOff>
    </xdr:to>
    <xdr:cxnSp macro="">
      <xdr:nvCxnSpPr>
        <xdr:cNvPr id="351" name="直線コネクタ 350"/>
        <xdr:cNvCxnSpPr/>
      </xdr:nvCxnSpPr>
      <xdr:spPr>
        <a:xfrm>
          <a:off x="9639300" y="10133803"/>
          <a:ext cx="838200" cy="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135586</xdr:rowOff>
    </xdr:from>
    <xdr:ext cx="534377" cy="259045"/>
    <xdr:sp macro="" textlink="">
      <xdr:nvSpPr>
        <xdr:cNvPr id="352" name="普通建設事業費平均値テキスト"/>
        <xdr:cNvSpPr txBox="1"/>
      </xdr:nvSpPr>
      <xdr:spPr>
        <a:xfrm>
          <a:off x="10528300" y="10079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157159</xdr:rowOff>
    </xdr:from>
    <xdr:to>
      <xdr:col>15</xdr:col>
      <xdr:colOff>231775</xdr:colOff>
      <xdr:row>59</xdr:row>
      <xdr:rowOff>87309</xdr:rowOff>
    </xdr:to>
    <xdr:sp macro="" textlink="">
      <xdr:nvSpPr>
        <xdr:cNvPr id="353" name="フローチャート : 判断 352"/>
        <xdr:cNvSpPr/>
      </xdr:nvSpPr>
      <xdr:spPr>
        <a:xfrm>
          <a:off x="10426700" y="10101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18253</xdr:rowOff>
    </xdr:from>
    <xdr:to>
      <xdr:col>14</xdr:col>
      <xdr:colOff>28575</xdr:colOff>
      <xdr:row>59</xdr:row>
      <xdr:rowOff>31883</xdr:rowOff>
    </xdr:to>
    <xdr:cxnSp macro="">
      <xdr:nvCxnSpPr>
        <xdr:cNvPr id="354" name="直線コネクタ 353"/>
        <xdr:cNvCxnSpPr/>
      </xdr:nvCxnSpPr>
      <xdr:spPr>
        <a:xfrm flipV="1">
          <a:off x="8750300" y="10133803"/>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160499</xdr:rowOff>
    </xdr:from>
    <xdr:to>
      <xdr:col>14</xdr:col>
      <xdr:colOff>79375</xdr:colOff>
      <xdr:row>59</xdr:row>
      <xdr:rowOff>90649</xdr:rowOff>
    </xdr:to>
    <xdr:sp macro="" textlink="">
      <xdr:nvSpPr>
        <xdr:cNvPr id="355" name="フローチャート : 判断 354"/>
        <xdr:cNvSpPr/>
      </xdr:nvSpPr>
      <xdr:spPr>
        <a:xfrm>
          <a:off x="9588500" y="10104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81776</xdr:rowOff>
    </xdr:from>
    <xdr:ext cx="534377" cy="259045"/>
    <xdr:sp macro="" textlink="">
      <xdr:nvSpPr>
        <xdr:cNvPr id="356" name="テキスト ボックス 355"/>
        <xdr:cNvSpPr txBox="1"/>
      </xdr:nvSpPr>
      <xdr:spPr>
        <a:xfrm>
          <a:off x="9372111" y="1019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54,227</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14340</xdr:rowOff>
    </xdr:from>
    <xdr:to>
      <xdr:col>12</xdr:col>
      <xdr:colOff>511175</xdr:colOff>
      <xdr:row>59</xdr:row>
      <xdr:rowOff>31883</xdr:rowOff>
    </xdr:to>
    <xdr:cxnSp macro="">
      <xdr:nvCxnSpPr>
        <xdr:cNvPr id="357" name="直線コネクタ 356"/>
        <xdr:cNvCxnSpPr/>
      </xdr:nvCxnSpPr>
      <xdr:spPr>
        <a:xfrm>
          <a:off x="7861300" y="10129890"/>
          <a:ext cx="889000" cy="17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147405</xdr:rowOff>
    </xdr:from>
    <xdr:to>
      <xdr:col>12</xdr:col>
      <xdr:colOff>561975</xdr:colOff>
      <xdr:row>59</xdr:row>
      <xdr:rowOff>77555</xdr:rowOff>
    </xdr:to>
    <xdr:sp macro="" textlink="">
      <xdr:nvSpPr>
        <xdr:cNvPr id="358" name="フローチャート : 判断 357"/>
        <xdr:cNvSpPr/>
      </xdr:nvSpPr>
      <xdr:spPr>
        <a:xfrm>
          <a:off x="8699500" y="1009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94082</xdr:rowOff>
    </xdr:from>
    <xdr:ext cx="534377" cy="259045"/>
    <xdr:sp macro="" textlink="">
      <xdr:nvSpPr>
        <xdr:cNvPr id="359" name="テキスト ボックス 358"/>
        <xdr:cNvSpPr txBox="1"/>
      </xdr:nvSpPr>
      <xdr:spPr>
        <a:xfrm>
          <a:off x="8483111" y="9866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14340</xdr:rowOff>
    </xdr:from>
    <xdr:to>
      <xdr:col>11</xdr:col>
      <xdr:colOff>307975</xdr:colOff>
      <xdr:row>59</xdr:row>
      <xdr:rowOff>50826</xdr:rowOff>
    </xdr:to>
    <xdr:cxnSp macro="">
      <xdr:nvCxnSpPr>
        <xdr:cNvPr id="360" name="直線コネクタ 359"/>
        <xdr:cNvCxnSpPr/>
      </xdr:nvCxnSpPr>
      <xdr:spPr>
        <a:xfrm flipV="1">
          <a:off x="6972300" y="10129890"/>
          <a:ext cx="889000" cy="3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149908</xdr:rowOff>
    </xdr:from>
    <xdr:to>
      <xdr:col>11</xdr:col>
      <xdr:colOff>358775</xdr:colOff>
      <xdr:row>59</xdr:row>
      <xdr:rowOff>80058</xdr:rowOff>
    </xdr:to>
    <xdr:sp macro="" textlink="">
      <xdr:nvSpPr>
        <xdr:cNvPr id="361" name="フローチャート : 判断 360"/>
        <xdr:cNvSpPr/>
      </xdr:nvSpPr>
      <xdr:spPr>
        <a:xfrm>
          <a:off x="7810500" y="100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71185</xdr:rowOff>
    </xdr:from>
    <xdr:ext cx="534377" cy="259045"/>
    <xdr:sp macro="" textlink="">
      <xdr:nvSpPr>
        <xdr:cNvPr id="362" name="テキスト ボックス 361"/>
        <xdr:cNvSpPr txBox="1"/>
      </xdr:nvSpPr>
      <xdr:spPr>
        <a:xfrm>
          <a:off x="7594111" y="10186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164142</xdr:rowOff>
    </xdr:from>
    <xdr:to>
      <xdr:col>10</xdr:col>
      <xdr:colOff>155575</xdr:colOff>
      <xdr:row>59</xdr:row>
      <xdr:rowOff>94292</xdr:rowOff>
    </xdr:to>
    <xdr:sp macro="" textlink="">
      <xdr:nvSpPr>
        <xdr:cNvPr id="363" name="フローチャート : 判断 362"/>
        <xdr:cNvSpPr/>
      </xdr:nvSpPr>
      <xdr:spPr>
        <a:xfrm>
          <a:off x="6921500" y="10108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110819</xdr:rowOff>
    </xdr:from>
    <xdr:ext cx="534377" cy="259045"/>
    <xdr:sp macro="" textlink="">
      <xdr:nvSpPr>
        <xdr:cNvPr id="364" name="テキスト ボックス 363"/>
        <xdr:cNvSpPr txBox="1"/>
      </xdr:nvSpPr>
      <xdr:spPr>
        <a:xfrm>
          <a:off x="6705111" y="988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139118</xdr:rowOff>
    </xdr:from>
    <xdr:to>
      <xdr:col>15</xdr:col>
      <xdr:colOff>231775</xdr:colOff>
      <xdr:row>59</xdr:row>
      <xdr:rowOff>69268</xdr:rowOff>
    </xdr:to>
    <xdr:sp macro="" textlink="">
      <xdr:nvSpPr>
        <xdr:cNvPr id="370" name="円/楕円 369"/>
        <xdr:cNvSpPr/>
      </xdr:nvSpPr>
      <xdr:spPr>
        <a:xfrm>
          <a:off x="10426700" y="1008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98495</xdr:rowOff>
    </xdr:from>
    <xdr:ext cx="534377" cy="259045"/>
    <xdr:sp macro="" textlink="">
      <xdr:nvSpPr>
        <xdr:cNvPr id="371" name="普通建設事業費該当値テキスト"/>
        <xdr:cNvSpPr txBox="1"/>
      </xdr:nvSpPr>
      <xdr:spPr>
        <a:xfrm>
          <a:off x="10528300" y="987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73,868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138903</xdr:rowOff>
    </xdr:from>
    <xdr:to>
      <xdr:col>14</xdr:col>
      <xdr:colOff>79375</xdr:colOff>
      <xdr:row>59</xdr:row>
      <xdr:rowOff>69053</xdr:rowOff>
    </xdr:to>
    <xdr:sp macro="" textlink="">
      <xdr:nvSpPr>
        <xdr:cNvPr id="372" name="円/楕円 371"/>
        <xdr:cNvSpPr/>
      </xdr:nvSpPr>
      <xdr:spPr>
        <a:xfrm>
          <a:off x="9588500" y="1008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85580</xdr:rowOff>
    </xdr:from>
    <xdr:ext cx="534377" cy="259045"/>
    <xdr:sp macro="" textlink="">
      <xdr:nvSpPr>
        <xdr:cNvPr id="373" name="テキスト ボックス 372"/>
        <xdr:cNvSpPr txBox="1"/>
      </xdr:nvSpPr>
      <xdr:spPr>
        <a:xfrm>
          <a:off x="9372111" y="985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74,065</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152533</xdr:rowOff>
    </xdr:from>
    <xdr:to>
      <xdr:col>12</xdr:col>
      <xdr:colOff>561975</xdr:colOff>
      <xdr:row>59</xdr:row>
      <xdr:rowOff>82683</xdr:rowOff>
    </xdr:to>
    <xdr:sp macro="" textlink="">
      <xdr:nvSpPr>
        <xdr:cNvPr id="374" name="円/楕円 373"/>
        <xdr:cNvSpPr/>
      </xdr:nvSpPr>
      <xdr:spPr>
        <a:xfrm>
          <a:off x="8699500" y="1009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73810</xdr:rowOff>
    </xdr:from>
    <xdr:ext cx="534377" cy="259045"/>
    <xdr:sp macro="" textlink="">
      <xdr:nvSpPr>
        <xdr:cNvPr id="375" name="テキスト ボックス 374"/>
        <xdr:cNvSpPr txBox="1"/>
      </xdr:nvSpPr>
      <xdr:spPr>
        <a:xfrm>
          <a:off x="8483111" y="1018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61,544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134990</xdr:rowOff>
    </xdr:from>
    <xdr:to>
      <xdr:col>11</xdr:col>
      <xdr:colOff>358775</xdr:colOff>
      <xdr:row>59</xdr:row>
      <xdr:rowOff>65140</xdr:rowOff>
    </xdr:to>
    <xdr:sp macro="" textlink="">
      <xdr:nvSpPr>
        <xdr:cNvPr id="376" name="円/楕円 375"/>
        <xdr:cNvSpPr/>
      </xdr:nvSpPr>
      <xdr:spPr>
        <a:xfrm>
          <a:off x="7810500" y="1007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81667</xdr:rowOff>
    </xdr:from>
    <xdr:ext cx="534377" cy="259045"/>
    <xdr:sp macro="" textlink="">
      <xdr:nvSpPr>
        <xdr:cNvPr id="377" name="テキスト ボックス 376"/>
        <xdr:cNvSpPr txBox="1"/>
      </xdr:nvSpPr>
      <xdr:spPr>
        <a:xfrm>
          <a:off x="7594111" y="985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77,660</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26</xdr:rowOff>
    </xdr:from>
    <xdr:to>
      <xdr:col>10</xdr:col>
      <xdr:colOff>155575</xdr:colOff>
      <xdr:row>59</xdr:row>
      <xdr:rowOff>101626</xdr:rowOff>
    </xdr:to>
    <xdr:sp macro="" textlink="">
      <xdr:nvSpPr>
        <xdr:cNvPr id="378" name="円/楕円 377"/>
        <xdr:cNvSpPr/>
      </xdr:nvSpPr>
      <xdr:spPr>
        <a:xfrm>
          <a:off x="6921500" y="101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92753</xdr:rowOff>
    </xdr:from>
    <xdr:ext cx="534377" cy="259045"/>
    <xdr:sp macro="" textlink="">
      <xdr:nvSpPr>
        <xdr:cNvPr id="379" name="テキスト ボックス 378"/>
        <xdr:cNvSpPr txBox="1"/>
      </xdr:nvSpPr>
      <xdr:spPr>
        <a:xfrm>
          <a:off x="6705111" y="102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150961</xdr:rowOff>
    </xdr:from>
    <xdr:to>
      <xdr:col>15</xdr:col>
      <xdr:colOff>180340</xdr:colOff>
      <xdr:row>79</xdr:row>
      <xdr:rowOff>44450</xdr:rowOff>
    </xdr:to>
    <xdr:cxnSp macro="">
      <xdr:nvCxnSpPr>
        <xdr:cNvPr id="403" name="直線コネクタ 402"/>
        <xdr:cNvCxnSpPr/>
      </xdr:nvCxnSpPr>
      <xdr:spPr>
        <a:xfrm flipV="1">
          <a:off x="10475595" y="12152461"/>
          <a:ext cx="1270" cy="1436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74171</xdr:rowOff>
    </xdr:from>
    <xdr:ext cx="249299" cy="259045"/>
    <xdr:sp macro="" textlink="">
      <xdr:nvSpPr>
        <xdr:cNvPr id="404" name="普通建設事業費 （ うち新規整備　）最小値テキスト"/>
        <xdr:cNvSpPr txBox="1"/>
      </xdr:nvSpPr>
      <xdr:spPr>
        <a:xfrm>
          <a:off x="10528300" y="136187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97638</xdr:rowOff>
    </xdr:from>
    <xdr:ext cx="690189" cy="259045"/>
    <xdr:sp macro="" textlink="">
      <xdr:nvSpPr>
        <xdr:cNvPr id="406" name="普通建設事業費 （ うち新規整備　）最大値テキスト"/>
        <xdr:cNvSpPr txBox="1"/>
      </xdr:nvSpPr>
      <xdr:spPr>
        <a:xfrm>
          <a:off x="10528300" y="1192768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1,131,133</a:t>
          </a:r>
          <a:endParaRPr kumimoji="1" lang="ja-JP" altLang="en-US" sz="1000" b="1">
            <a:latin typeface="ＭＳ Ｐゴシック"/>
          </a:endParaRPr>
        </a:p>
      </xdr:txBody>
    </xdr:sp>
    <xdr:clientData/>
  </xdr:oneCellAnchor>
  <xdr:twoCellAnchor>
    <xdr:from>
      <xdr:col>15</xdr:col>
      <xdr:colOff>92075</xdr:colOff>
      <xdr:row>70</xdr:row>
      <xdr:rowOff>150961</xdr:rowOff>
    </xdr:from>
    <xdr:to>
      <xdr:col>15</xdr:col>
      <xdr:colOff>269875</xdr:colOff>
      <xdr:row>70</xdr:row>
      <xdr:rowOff>150961</xdr:rowOff>
    </xdr:to>
    <xdr:cxnSp macro="">
      <xdr:nvCxnSpPr>
        <xdr:cNvPr id="407" name="直線コネクタ 406"/>
        <xdr:cNvCxnSpPr/>
      </xdr:nvCxnSpPr>
      <xdr:spPr>
        <a:xfrm>
          <a:off x="10388600" y="121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160685</xdr:rowOff>
    </xdr:from>
    <xdr:to>
      <xdr:col>15</xdr:col>
      <xdr:colOff>180975</xdr:colOff>
      <xdr:row>79</xdr:row>
      <xdr:rowOff>33840</xdr:rowOff>
    </xdr:to>
    <xdr:cxnSp macro="">
      <xdr:nvCxnSpPr>
        <xdr:cNvPr id="408" name="直線コネクタ 407"/>
        <xdr:cNvCxnSpPr/>
      </xdr:nvCxnSpPr>
      <xdr:spPr>
        <a:xfrm>
          <a:off x="9639300" y="13533785"/>
          <a:ext cx="838200" cy="44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163072</xdr:rowOff>
    </xdr:from>
    <xdr:ext cx="534377" cy="259045"/>
    <xdr:sp macro="" textlink="">
      <xdr:nvSpPr>
        <xdr:cNvPr id="409" name="普通建設事業費 （ うち新規整備　）平均値テキスト"/>
        <xdr:cNvSpPr txBox="1"/>
      </xdr:nvSpPr>
      <xdr:spPr>
        <a:xfrm>
          <a:off x="10528300" y="13364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19,611</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140195</xdr:rowOff>
    </xdr:from>
    <xdr:to>
      <xdr:col>15</xdr:col>
      <xdr:colOff>231775</xdr:colOff>
      <xdr:row>79</xdr:row>
      <xdr:rowOff>70345</xdr:rowOff>
    </xdr:to>
    <xdr:sp macro="" textlink="">
      <xdr:nvSpPr>
        <xdr:cNvPr id="410" name="フローチャート : 判断 409"/>
        <xdr:cNvSpPr/>
      </xdr:nvSpPr>
      <xdr:spPr>
        <a:xfrm>
          <a:off x="10426700" y="1351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160685</xdr:rowOff>
    </xdr:from>
    <xdr:to>
      <xdr:col>14</xdr:col>
      <xdr:colOff>28575</xdr:colOff>
      <xdr:row>78</xdr:row>
      <xdr:rowOff>171324</xdr:rowOff>
    </xdr:to>
    <xdr:cxnSp macro="">
      <xdr:nvCxnSpPr>
        <xdr:cNvPr id="411" name="直線コネクタ 410"/>
        <xdr:cNvCxnSpPr/>
      </xdr:nvCxnSpPr>
      <xdr:spPr>
        <a:xfrm flipV="1">
          <a:off x="8750300" y="13533785"/>
          <a:ext cx="889000" cy="1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138361</xdr:rowOff>
    </xdr:from>
    <xdr:to>
      <xdr:col>14</xdr:col>
      <xdr:colOff>79375</xdr:colOff>
      <xdr:row>79</xdr:row>
      <xdr:rowOff>68511</xdr:rowOff>
    </xdr:to>
    <xdr:sp macro="" textlink="">
      <xdr:nvSpPr>
        <xdr:cNvPr id="412" name="フローチャート : 判断 411"/>
        <xdr:cNvSpPr/>
      </xdr:nvSpPr>
      <xdr:spPr>
        <a:xfrm>
          <a:off x="9588500" y="1351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59638</xdr:rowOff>
    </xdr:from>
    <xdr:ext cx="534377" cy="259045"/>
    <xdr:sp macro="" textlink="">
      <xdr:nvSpPr>
        <xdr:cNvPr id="413" name="テキスト ボックス 412"/>
        <xdr:cNvSpPr txBox="1"/>
      </xdr:nvSpPr>
      <xdr:spPr>
        <a:xfrm>
          <a:off x="9372111" y="1360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21,055</a:t>
          </a:r>
          <a:endParaRPr kumimoji="1" lang="ja-JP" altLang="en-US" sz="1000" b="1">
            <a:solidFill>
              <a:srgbClr val="000080"/>
            </a:solidFill>
            <a:latin typeface="ＭＳ Ｐゴシック"/>
          </a:endParaRPr>
        </a:p>
      </xdr:txBody>
    </xdr:sp>
    <xdr:clientData/>
  </xdr:oneCellAnchor>
  <xdr:twoCellAnchor>
    <xdr:from>
      <xdr:col>12</xdr:col>
      <xdr:colOff>460375</xdr:colOff>
      <xdr:row>78</xdr:row>
      <xdr:rowOff>129502</xdr:rowOff>
    </xdr:from>
    <xdr:to>
      <xdr:col>12</xdr:col>
      <xdr:colOff>561975</xdr:colOff>
      <xdr:row>79</xdr:row>
      <xdr:rowOff>59652</xdr:rowOff>
    </xdr:to>
    <xdr:sp macro="" textlink="">
      <xdr:nvSpPr>
        <xdr:cNvPr id="414" name="フローチャート : 判断 413"/>
        <xdr:cNvSpPr/>
      </xdr:nvSpPr>
      <xdr:spPr>
        <a:xfrm>
          <a:off x="8699500" y="135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50779</xdr:rowOff>
    </xdr:from>
    <xdr:ext cx="534377" cy="259045"/>
    <xdr:sp macro="" textlink="">
      <xdr:nvSpPr>
        <xdr:cNvPr id="415" name="テキスト ボックス 414"/>
        <xdr:cNvSpPr txBox="1"/>
      </xdr:nvSpPr>
      <xdr:spPr>
        <a:xfrm>
          <a:off x="8483111" y="135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154490</xdr:rowOff>
    </xdr:from>
    <xdr:to>
      <xdr:col>15</xdr:col>
      <xdr:colOff>231775</xdr:colOff>
      <xdr:row>79</xdr:row>
      <xdr:rowOff>84640</xdr:rowOff>
    </xdr:to>
    <xdr:sp macro="" textlink="">
      <xdr:nvSpPr>
        <xdr:cNvPr id="421" name="円/楕円 420"/>
        <xdr:cNvSpPr/>
      </xdr:nvSpPr>
      <xdr:spPr>
        <a:xfrm>
          <a:off x="10426700" y="135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118622</xdr:rowOff>
    </xdr:from>
    <xdr:ext cx="469744" cy="259045"/>
    <xdr:sp macro="" textlink="">
      <xdr:nvSpPr>
        <xdr:cNvPr id="422" name="普通建設事業費 （ うち新規整備　）該当値テキスト"/>
        <xdr:cNvSpPr txBox="1"/>
      </xdr:nvSpPr>
      <xdr:spPr>
        <a:xfrm>
          <a:off x="10528300" y="13491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8,355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109885</xdr:rowOff>
    </xdr:from>
    <xdr:to>
      <xdr:col>14</xdr:col>
      <xdr:colOff>79375</xdr:colOff>
      <xdr:row>79</xdr:row>
      <xdr:rowOff>40035</xdr:rowOff>
    </xdr:to>
    <xdr:sp macro="" textlink="">
      <xdr:nvSpPr>
        <xdr:cNvPr id="423" name="円/楕円 422"/>
        <xdr:cNvSpPr/>
      </xdr:nvSpPr>
      <xdr:spPr>
        <a:xfrm>
          <a:off x="9588500" y="1348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56562</xdr:rowOff>
    </xdr:from>
    <xdr:ext cx="534377" cy="259045"/>
    <xdr:sp macro="" textlink="">
      <xdr:nvSpPr>
        <xdr:cNvPr id="424" name="テキスト ボックス 423"/>
        <xdr:cNvSpPr txBox="1"/>
      </xdr:nvSpPr>
      <xdr:spPr>
        <a:xfrm>
          <a:off x="9372111" y="1325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43,476</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120524</xdr:rowOff>
    </xdr:from>
    <xdr:to>
      <xdr:col>12</xdr:col>
      <xdr:colOff>561975</xdr:colOff>
      <xdr:row>79</xdr:row>
      <xdr:rowOff>50674</xdr:rowOff>
    </xdr:to>
    <xdr:sp macro="" textlink="">
      <xdr:nvSpPr>
        <xdr:cNvPr id="425" name="円/楕円 424"/>
        <xdr:cNvSpPr/>
      </xdr:nvSpPr>
      <xdr:spPr>
        <a:xfrm>
          <a:off x="8699500" y="1349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67201</xdr:rowOff>
    </xdr:from>
    <xdr:ext cx="534377" cy="259045"/>
    <xdr:sp macro="" textlink="">
      <xdr:nvSpPr>
        <xdr:cNvPr id="426" name="テキスト ボックス 425"/>
        <xdr:cNvSpPr txBox="1"/>
      </xdr:nvSpPr>
      <xdr:spPr>
        <a:xfrm>
          <a:off x="8483111" y="13268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35,099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29,889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0" name="テキスト ボックス 43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2" name="テキスト ボックス 44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4" name="テキスト ボックス 443"/>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87337</xdr:rowOff>
    </xdr:from>
    <xdr:to>
      <xdr:col>15</xdr:col>
      <xdr:colOff>180340</xdr:colOff>
      <xdr:row>98</xdr:row>
      <xdr:rowOff>165875</xdr:rowOff>
    </xdr:to>
    <xdr:cxnSp macro="">
      <xdr:nvCxnSpPr>
        <xdr:cNvPr id="450" name="直線コネクタ 449"/>
        <xdr:cNvCxnSpPr/>
      </xdr:nvCxnSpPr>
      <xdr:spPr>
        <a:xfrm flipV="1">
          <a:off x="10475595" y="15689287"/>
          <a:ext cx="1270" cy="1278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169702</xdr:rowOff>
    </xdr:from>
    <xdr:ext cx="469744" cy="259045"/>
    <xdr:sp macro="" textlink="">
      <xdr:nvSpPr>
        <xdr:cNvPr id="451" name="普通建設事業費 （ うち更新整備　）最小値テキスト"/>
        <xdr:cNvSpPr txBox="1"/>
      </xdr:nvSpPr>
      <xdr:spPr>
        <a:xfrm>
          <a:off x="10528300" y="169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3,939</a:t>
          </a:r>
          <a:endParaRPr kumimoji="1" lang="ja-JP" altLang="en-US" sz="1000" b="1">
            <a:latin typeface="ＭＳ Ｐゴシック"/>
          </a:endParaRPr>
        </a:p>
      </xdr:txBody>
    </xdr:sp>
    <xdr:clientData/>
  </xdr:oneCellAnchor>
  <xdr:twoCellAnchor>
    <xdr:from>
      <xdr:col>15</xdr:col>
      <xdr:colOff>92075</xdr:colOff>
      <xdr:row>98</xdr:row>
      <xdr:rowOff>165875</xdr:rowOff>
    </xdr:from>
    <xdr:to>
      <xdr:col>15</xdr:col>
      <xdr:colOff>269875</xdr:colOff>
      <xdr:row>98</xdr:row>
      <xdr:rowOff>165875</xdr:rowOff>
    </xdr:to>
    <xdr:cxnSp macro="">
      <xdr:nvCxnSpPr>
        <xdr:cNvPr id="452" name="直線コネクタ 451"/>
        <xdr:cNvCxnSpPr/>
      </xdr:nvCxnSpPr>
      <xdr:spPr>
        <a:xfrm>
          <a:off x="10388600" y="169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34014</xdr:rowOff>
    </xdr:from>
    <xdr:ext cx="599010" cy="259045"/>
    <xdr:sp macro="" textlink="">
      <xdr:nvSpPr>
        <xdr:cNvPr id="453" name="普通建設事業費 （ うち更新整備　）最大値テキスト"/>
        <xdr:cNvSpPr txBox="1"/>
      </xdr:nvSpPr>
      <xdr:spPr>
        <a:xfrm>
          <a:off x="10528300" y="15464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104,623</a:t>
          </a:r>
          <a:endParaRPr kumimoji="1" lang="ja-JP" altLang="en-US" sz="1000" b="1">
            <a:latin typeface="ＭＳ Ｐゴシック"/>
          </a:endParaRPr>
        </a:p>
      </xdr:txBody>
    </xdr:sp>
    <xdr:clientData/>
  </xdr:oneCellAnchor>
  <xdr:twoCellAnchor>
    <xdr:from>
      <xdr:col>15</xdr:col>
      <xdr:colOff>92075</xdr:colOff>
      <xdr:row>91</xdr:row>
      <xdr:rowOff>87337</xdr:rowOff>
    </xdr:from>
    <xdr:to>
      <xdr:col>15</xdr:col>
      <xdr:colOff>269875</xdr:colOff>
      <xdr:row>91</xdr:row>
      <xdr:rowOff>87337</xdr:rowOff>
    </xdr:to>
    <xdr:cxnSp macro="">
      <xdr:nvCxnSpPr>
        <xdr:cNvPr id="454" name="直線コネクタ 453"/>
        <xdr:cNvCxnSpPr/>
      </xdr:nvCxnSpPr>
      <xdr:spPr>
        <a:xfrm>
          <a:off x="10388600" y="15689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20955</xdr:rowOff>
    </xdr:from>
    <xdr:to>
      <xdr:col>15</xdr:col>
      <xdr:colOff>180975</xdr:colOff>
      <xdr:row>97</xdr:row>
      <xdr:rowOff>132511</xdr:rowOff>
    </xdr:to>
    <xdr:cxnSp macro="">
      <xdr:nvCxnSpPr>
        <xdr:cNvPr id="455" name="直線コネクタ 454"/>
        <xdr:cNvCxnSpPr/>
      </xdr:nvCxnSpPr>
      <xdr:spPr>
        <a:xfrm flipV="1">
          <a:off x="9639300" y="16308705"/>
          <a:ext cx="838200" cy="45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124172</xdr:rowOff>
    </xdr:from>
    <xdr:ext cx="534377" cy="259045"/>
    <xdr:sp macro="" textlink="">
      <xdr:nvSpPr>
        <xdr:cNvPr id="456" name="普通建設事業費 （ うち更新整備　）平均値テキスト"/>
        <xdr:cNvSpPr txBox="1"/>
      </xdr:nvSpPr>
      <xdr:spPr>
        <a:xfrm>
          <a:off x="10528300" y="16583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28,524</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145745</xdr:rowOff>
    </xdr:from>
    <xdr:to>
      <xdr:col>15</xdr:col>
      <xdr:colOff>231775</xdr:colOff>
      <xdr:row>97</xdr:row>
      <xdr:rowOff>75895</xdr:rowOff>
    </xdr:to>
    <xdr:sp macro="" textlink="">
      <xdr:nvSpPr>
        <xdr:cNvPr id="457" name="フローチャート : 判断 456"/>
        <xdr:cNvSpPr/>
      </xdr:nvSpPr>
      <xdr:spPr>
        <a:xfrm>
          <a:off x="104267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132511</xdr:rowOff>
    </xdr:from>
    <xdr:to>
      <xdr:col>14</xdr:col>
      <xdr:colOff>28575</xdr:colOff>
      <xdr:row>98</xdr:row>
      <xdr:rowOff>63982</xdr:rowOff>
    </xdr:to>
    <xdr:cxnSp macro="">
      <xdr:nvCxnSpPr>
        <xdr:cNvPr id="458" name="直線コネクタ 457"/>
        <xdr:cNvCxnSpPr/>
      </xdr:nvCxnSpPr>
      <xdr:spPr>
        <a:xfrm flipV="1">
          <a:off x="8750300" y="16763161"/>
          <a:ext cx="889000" cy="10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32398</xdr:rowOff>
    </xdr:from>
    <xdr:to>
      <xdr:col>14</xdr:col>
      <xdr:colOff>79375</xdr:colOff>
      <xdr:row>97</xdr:row>
      <xdr:rowOff>133998</xdr:rowOff>
    </xdr:to>
    <xdr:sp macro="" textlink="">
      <xdr:nvSpPr>
        <xdr:cNvPr id="459" name="フローチャート : 判断 458"/>
        <xdr:cNvSpPr/>
      </xdr:nvSpPr>
      <xdr:spPr>
        <a:xfrm>
          <a:off x="9588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150525</xdr:rowOff>
    </xdr:from>
    <xdr:ext cx="534377" cy="259045"/>
    <xdr:sp macro="" textlink="">
      <xdr:nvSpPr>
        <xdr:cNvPr id="460" name="テキスト ボックス 459"/>
        <xdr:cNvSpPr txBox="1"/>
      </xdr:nvSpPr>
      <xdr:spPr>
        <a:xfrm>
          <a:off x="9372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23,949</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1" name="フローチャート : 判断 460"/>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2" name="テキスト ボックス 461"/>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141605</xdr:rowOff>
    </xdr:from>
    <xdr:to>
      <xdr:col>15</xdr:col>
      <xdr:colOff>231775</xdr:colOff>
      <xdr:row>95</xdr:row>
      <xdr:rowOff>71755</xdr:rowOff>
    </xdr:to>
    <xdr:sp macro="" textlink="">
      <xdr:nvSpPr>
        <xdr:cNvPr id="468" name="円/楕円 467"/>
        <xdr:cNvSpPr/>
      </xdr:nvSpPr>
      <xdr:spPr>
        <a:xfrm>
          <a:off x="10426700" y="1625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164482</xdr:rowOff>
    </xdr:from>
    <xdr:ext cx="534377" cy="259045"/>
    <xdr:sp macro="" textlink="">
      <xdr:nvSpPr>
        <xdr:cNvPr id="469" name="普通建設事業費 （ うち更新整備　）該当値テキスト"/>
        <xdr:cNvSpPr txBox="1"/>
      </xdr:nvSpPr>
      <xdr:spPr>
        <a:xfrm>
          <a:off x="10528300" y="1610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55,850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81711</xdr:rowOff>
    </xdr:from>
    <xdr:to>
      <xdr:col>14</xdr:col>
      <xdr:colOff>79375</xdr:colOff>
      <xdr:row>98</xdr:row>
      <xdr:rowOff>11861</xdr:rowOff>
    </xdr:to>
    <xdr:sp macro="" textlink="">
      <xdr:nvSpPr>
        <xdr:cNvPr id="470" name="円/楕円 469"/>
        <xdr:cNvSpPr/>
      </xdr:nvSpPr>
      <xdr:spPr>
        <a:xfrm>
          <a:off x="9588500" y="1671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2988</xdr:rowOff>
    </xdr:from>
    <xdr:ext cx="534377" cy="259045"/>
    <xdr:sp macro="" textlink="">
      <xdr:nvSpPr>
        <xdr:cNvPr id="471" name="テキスト ボックス 470"/>
        <xdr:cNvSpPr txBox="1"/>
      </xdr:nvSpPr>
      <xdr:spPr>
        <a:xfrm>
          <a:off x="9372111" y="1680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20,066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13182</xdr:rowOff>
    </xdr:from>
    <xdr:to>
      <xdr:col>12</xdr:col>
      <xdr:colOff>561975</xdr:colOff>
      <xdr:row>98</xdr:row>
      <xdr:rowOff>114782</xdr:rowOff>
    </xdr:to>
    <xdr:sp macro="" textlink="">
      <xdr:nvSpPr>
        <xdr:cNvPr id="472" name="円/楕円 471"/>
        <xdr:cNvSpPr/>
      </xdr:nvSpPr>
      <xdr:spPr>
        <a:xfrm>
          <a:off x="8699500" y="1681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105909</xdr:rowOff>
    </xdr:from>
    <xdr:ext cx="534377" cy="259045"/>
    <xdr:sp macro="" textlink="">
      <xdr:nvSpPr>
        <xdr:cNvPr id="473" name="テキスト ボックス 472"/>
        <xdr:cNvSpPr txBox="1"/>
      </xdr:nvSpPr>
      <xdr:spPr>
        <a:xfrm>
          <a:off x="8483111" y="1690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4" name="正方形/長方形 47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5" name="正方形/長方形 47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6" name="正方形/長方形 47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7" name="正方形/長方形 47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8" name="正方形/長方形 47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9" name="正方形/長方形 47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0" name="正方形/長方形 47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1" name="正方形/長方形 48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2" name="テキスト ボックス 48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3" name="直線コネクタ 48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4" name="直線コネクタ 48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5" name="テキスト ボックス 48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6" name="直線コネクタ 48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7" name="テキスト ボックス 48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8" name="直線コネクタ 48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9" name="テキスト ボックス 48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0" name="直線コネクタ 48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91" name="テキスト ボックス 49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2" name="直線コネクタ 49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3" name="テキスト ボックス 49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5" name="テキスト ボックス 49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51092</xdr:rowOff>
    </xdr:from>
    <xdr:to>
      <xdr:col>23</xdr:col>
      <xdr:colOff>516889</xdr:colOff>
      <xdr:row>39</xdr:row>
      <xdr:rowOff>44450</xdr:rowOff>
    </xdr:to>
    <xdr:cxnSp macro="">
      <xdr:nvCxnSpPr>
        <xdr:cNvPr id="497" name="直線コネクタ 496"/>
        <xdr:cNvCxnSpPr/>
      </xdr:nvCxnSpPr>
      <xdr:spPr>
        <a:xfrm flipV="1">
          <a:off x="16317595" y="5194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69702</xdr:rowOff>
    </xdr:from>
    <xdr:ext cx="249299" cy="259045"/>
    <xdr:sp macro="" textlink="">
      <xdr:nvSpPr>
        <xdr:cNvPr id="498" name="災害復旧事業費最小値テキスト"/>
        <xdr:cNvSpPr txBox="1"/>
      </xdr:nvSpPr>
      <xdr:spPr>
        <a:xfrm>
          <a:off x="16370300" y="6756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9" name="直線コネクタ 49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169219</xdr:rowOff>
    </xdr:from>
    <xdr:ext cx="599010" cy="259045"/>
    <xdr:sp macro="" textlink="">
      <xdr:nvSpPr>
        <xdr:cNvPr id="500" name="災害復旧事業費最大値テキスト"/>
        <xdr:cNvSpPr txBox="1"/>
      </xdr:nvSpPr>
      <xdr:spPr>
        <a:xfrm>
          <a:off x="16370300" y="4969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30</xdr:row>
      <xdr:rowOff>51092</xdr:rowOff>
    </xdr:from>
    <xdr:to>
      <xdr:col>23</xdr:col>
      <xdr:colOff>606425</xdr:colOff>
      <xdr:row>30</xdr:row>
      <xdr:rowOff>51092</xdr:rowOff>
    </xdr:to>
    <xdr:cxnSp macro="">
      <xdr:nvCxnSpPr>
        <xdr:cNvPr id="501" name="直線コネクタ 500"/>
        <xdr:cNvCxnSpPr/>
      </xdr:nvCxnSpPr>
      <xdr:spPr>
        <a:xfrm>
          <a:off x="16230600" y="5194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167399</xdr:rowOff>
    </xdr:from>
    <xdr:to>
      <xdr:col>23</xdr:col>
      <xdr:colOff>517525</xdr:colOff>
      <xdr:row>39</xdr:row>
      <xdr:rowOff>25502</xdr:rowOff>
    </xdr:to>
    <xdr:cxnSp macro="">
      <xdr:nvCxnSpPr>
        <xdr:cNvPr id="502" name="直線コネクタ 501"/>
        <xdr:cNvCxnSpPr/>
      </xdr:nvCxnSpPr>
      <xdr:spPr>
        <a:xfrm flipV="1">
          <a:off x="15481300" y="6682499"/>
          <a:ext cx="8382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114152</xdr:rowOff>
    </xdr:from>
    <xdr:ext cx="469744" cy="259045"/>
    <xdr:sp macro="" textlink="">
      <xdr:nvSpPr>
        <xdr:cNvPr id="503" name="災害復旧事業費平均値テキスト"/>
        <xdr:cNvSpPr txBox="1"/>
      </xdr:nvSpPr>
      <xdr:spPr>
        <a:xfrm>
          <a:off x="16370300" y="6629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135725</xdr:rowOff>
    </xdr:from>
    <xdr:to>
      <xdr:col>23</xdr:col>
      <xdr:colOff>568325</xdr:colOff>
      <xdr:row>39</xdr:row>
      <xdr:rowOff>65875</xdr:rowOff>
    </xdr:to>
    <xdr:sp macro="" textlink="">
      <xdr:nvSpPr>
        <xdr:cNvPr id="504" name="フローチャート : 判断 503"/>
        <xdr:cNvSpPr/>
      </xdr:nvSpPr>
      <xdr:spPr>
        <a:xfrm>
          <a:off x="162687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19114</xdr:rowOff>
    </xdr:from>
    <xdr:to>
      <xdr:col>22</xdr:col>
      <xdr:colOff>365125</xdr:colOff>
      <xdr:row>39</xdr:row>
      <xdr:rowOff>25502</xdr:rowOff>
    </xdr:to>
    <xdr:cxnSp macro="">
      <xdr:nvCxnSpPr>
        <xdr:cNvPr id="505" name="直線コネクタ 504"/>
        <xdr:cNvCxnSpPr/>
      </xdr:nvCxnSpPr>
      <xdr:spPr>
        <a:xfrm>
          <a:off x="14592300" y="670566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146774</xdr:rowOff>
    </xdr:from>
    <xdr:to>
      <xdr:col>22</xdr:col>
      <xdr:colOff>415925</xdr:colOff>
      <xdr:row>39</xdr:row>
      <xdr:rowOff>76924</xdr:rowOff>
    </xdr:to>
    <xdr:sp macro="" textlink="">
      <xdr:nvSpPr>
        <xdr:cNvPr id="506" name="フローチャート : 判断 505"/>
        <xdr:cNvSpPr/>
      </xdr:nvSpPr>
      <xdr:spPr>
        <a:xfrm>
          <a:off x="15430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68051</xdr:rowOff>
    </xdr:from>
    <xdr:ext cx="469744" cy="259045"/>
    <xdr:sp macro="" textlink="">
      <xdr:nvSpPr>
        <xdr:cNvPr id="507" name="テキスト ボックス 506"/>
        <xdr:cNvSpPr txBox="1"/>
      </xdr:nvSpPr>
      <xdr:spPr>
        <a:xfrm>
          <a:off x="15246427" y="675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19114</xdr:rowOff>
    </xdr:from>
    <xdr:to>
      <xdr:col>21</xdr:col>
      <xdr:colOff>161925</xdr:colOff>
      <xdr:row>39</xdr:row>
      <xdr:rowOff>31318</xdr:rowOff>
    </xdr:to>
    <xdr:cxnSp macro="">
      <xdr:nvCxnSpPr>
        <xdr:cNvPr id="508" name="直線コネクタ 507"/>
        <xdr:cNvCxnSpPr/>
      </xdr:nvCxnSpPr>
      <xdr:spPr>
        <a:xfrm flipV="1">
          <a:off x="13703300" y="6705664"/>
          <a:ext cx="889000" cy="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115710</xdr:rowOff>
    </xdr:from>
    <xdr:to>
      <xdr:col>21</xdr:col>
      <xdr:colOff>212725</xdr:colOff>
      <xdr:row>39</xdr:row>
      <xdr:rowOff>45860</xdr:rowOff>
    </xdr:to>
    <xdr:sp macro="" textlink="">
      <xdr:nvSpPr>
        <xdr:cNvPr id="509" name="フローチャート : 判断 508"/>
        <xdr:cNvSpPr/>
      </xdr:nvSpPr>
      <xdr:spPr>
        <a:xfrm>
          <a:off x="14541500" y="663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62387</xdr:rowOff>
    </xdr:from>
    <xdr:ext cx="469744" cy="259045"/>
    <xdr:sp macro="" textlink="">
      <xdr:nvSpPr>
        <xdr:cNvPr id="510" name="テキスト ボックス 509"/>
        <xdr:cNvSpPr txBox="1"/>
      </xdr:nvSpPr>
      <xdr:spPr>
        <a:xfrm>
          <a:off x="14357427" y="6406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31318</xdr:rowOff>
    </xdr:from>
    <xdr:to>
      <xdr:col>19</xdr:col>
      <xdr:colOff>644525</xdr:colOff>
      <xdr:row>39</xdr:row>
      <xdr:rowOff>39510</xdr:rowOff>
    </xdr:to>
    <xdr:cxnSp macro="">
      <xdr:nvCxnSpPr>
        <xdr:cNvPr id="511" name="直線コネクタ 510"/>
        <xdr:cNvCxnSpPr/>
      </xdr:nvCxnSpPr>
      <xdr:spPr>
        <a:xfrm flipV="1">
          <a:off x="12814300" y="6717868"/>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112040</xdr:rowOff>
    </xdr:from>
    <xdr:to>
      <xdr:col>20</xdr:col>
      <xdr:colOff>9525</xdr:colOff>
      <xdr:row>39</xdr:row>
      <xdr:rowOff>42190</xdr:rowOff>
    </xdr:to>
    <xdr:sp macro="" textlink="">
      <xdr:nvSpPr>
        <xdr:cNvPr id="512" name="フローチャート : 判断 511"/>
        <xdr:cNvSpPr/>
      </xdr:nvSpPr>
      <xdr:spPr>
        <a:xfrm>
          <a:off x="13652500" y="66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58716</xdr:rowOff>
    </xdr:from>
    <xdr:ext cx="469744" cy="259045"/>
    <xdr:sp macro="" textlink="">
      <xdr:nvSpPr>
        <xdr:cNvPr id="513" name="テキスト ボックス 512"/>
        <xdr:cNvSpPr txBox="1"/>
      </xdr:nvSpPr>
      <xdr:spPr>
        <a:xfrm>
          <a:off x="13468427" y="640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103962</xdr:rowOff>
    </xdr:from>
    <xdr:to>
      <xdr:col>18</xdr:col>
      <xdr:colOff>492125</xdr:colOff>
      <xdr:row>39</xdr:row>
      <xdr:rowOff>34112</xdr:rowOff>
    </xdr:to>
    <xdr:sp macro="" textlink="">
      <xdr:nvSpPr>
        <xdr:cNvPr id="514" name="フローチャート : 判断 513"/>
        <xdr:cNvSpPr/>
      </xdr:nvSpPr>
      <xdr:spPr>
        <a:xfrm>
          <a:off x="12763500" y="66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50639</xdr:rowOff>
    </xdr:from>
    <xdr:ext cx="469744" cy="259045"/>
    <xdr:sp macro="" textlink="">
      <xdr:nvSpPr>
        <xdr:cNvPr id="515" name="テキスト ボックス 514"/>
        <xdr:cNvSpPr txBox="1"/>
      </xdr:nvSpPr>
      <xdr:spPr>
        <a:xfrm>
          <a:off x="12579427" y="6394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116599</xdr:rowOff>
    </xdr:from>
    <xdr:to>
      <xdr:col>23</xdr:col>
      <xdr:colOff>568325</xdr:colOff>
      <xdr:row>39</xdr:row>
      <xdr:rowOff>46749</xdr:rowOff>
    </xdr:to>
    <xdr:sp macro="" textlink="">
      <xdr:nvSpPr>
        <xdr:cNvPr id="521" name="円/楕円 520"/>
        <xdr:cNvSpPr/>
      </xdr:nvSpPr>
      <xdr:spPr>
        <a:xfrm>
          <a:off x="16268700" y="663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75976</xdr:rowOff>
    </xdr:from>
    <xdr:ext cx="469744" cy="259045"/>
    <xdr:sp macro="" textlink="">
      <xdr:nvSpPr>
        <xdr:cNvPr id="522" name="災害復旧事業費該当値テキスト"/>
        <xdr:cNvSpPr txBox="1"/>
      </xdr:nvSpPr>
      <xdr:spPr>
        <a:xfrm>
          <a:off x="16370300" y="6419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146152</xdr:rowOff>
    </xdr:from>
    <xdr:to>
      <xdr:col>22</xdr:col>
      <xdr:colOff>415925</xdr:colOff>
      <xdr:row>39</xdr:row>
      <xdr:rowOff>76302</xdr:rowOff>
    </xdr:to>
    <xdr:sp macro="" textlink="">
      <xdr:nvSpPr>
        <xdr:cNvPr id="523" name="円/楕円 522"/>
        <xdr:cNvSpPr/>
      </xdr:nvSpPr>
      <xdr:spPr>
        <a:xfrm>
          <a:off x="15430500" y="66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92829</xdr:rowOff>
    </xdr:from>
    <xdr:ext cx="469744" cy="259045"/>
    <xdr:sp macro="" textlink="">
      <xdr:nvSpPr>
        <xdr:cNvPr id="524" name="テキスト ボックス 523"/>
        <xdr:cNvSpPr txBox="1"/>
      </xdr:nvSpPr>
      <xdr:spPr>
        <a:xfrm>
          <a:off x="15246427" y="643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139764</xdr:rowOff>
    </xdr:from>
    <xdr:to>
      <xdr:col>21</xdr:col>
      <xdr:colOff>212725</xdr:colOff>
      <xdr:row>39</xdr:row>
      <xdr:rowOff>69914</xdr:rowOff>
    </xdr:to>
    <xdr:sp macro="" textlink="">
      <xdr:nvSpPr>
        <xdr:cNvPr id="525" name="円/楕円 524"/>
        <xdr:cNvSpPr/>
      </xdr:nvSpPr>
      <xdr:spPr>
        <a:xfrm>
          <a:off x="14541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61041</xdr:rowOff>
    </xdr:from>
    <xdr:ext cx="469744" cy="259045"/>
    <xdr:sp macro="" textlink="">
      <xdr:nvSpPr>
        <xdr:cNvPr id="526" name="テキスト ボックス 525"/>
        <xdr:cNvSpPr txBox="1"/>
      </xdr:nvSpPr>
      <xdr:spPr>
        <a:xfrm>
          <a:off x="14357427" y="674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151968</xdr:rowOff>
    </xdr:from>
    <xdr:to>
      <xdr:col>20</xdr:col>
      <xdr:colOff>9525</xdr:colOff>
      <xdr:row>39</xdr:row>
      <xdr:rowOff>82118</xdr:rowOff>
    </xdr:to>
    <xdr:sp macro="" textlink="">
      <xdr:nvSpPr>
        <xdr:cNvPr id="527" name="円/楕円 526"/>
        <xdr:cNvSpPr/>
      </xdr:nvSpPr>
      <xdr:spPr>
        <a:xfrm>
          <a:off x="13652500" y="666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73245</xdr:rowOff>
    </xdr:from>
    <xdr:ext cx="469744" cy="259045"/>
    <xdr:sp macro="" textlink="">
      <xdr:nvSpPr>
        <xdr:cNvPr id="528" name="テキスト ボックス 527"/>
        <xdr:cNvSpPr txBox="1"/>
      </xdr:nvSpPr>
      <xdr:spPr>
        <a:xfrm>
          <a:off x="13468427" y="675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160160</xdr:rowOff>
    </xdr:from>
    <xdr:to>
      <xdr:col>18</xdr:col>
      <xdr:colOff>492125</xdr:colOff>
      <xdr:row>39</xdr:row>
      <xdr:rowOff>90310</xdr:rowOff>
    </xdr:to>
    <xdr:sp macro="" textlink="">
      <xdr:nvSpPr>
        <xdr:cNvPr id="529" name="円/楕円 528"/>
        <xdr:cNvSpPr/>
      </xdr:nvSpPr>
      <xdr:spPr>
        <a:xfrm>
          <a:off x="12763500" y="667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81437</xdr:rowOff>
    </xdr:from>
    <xdr:ext cx="378565" cy="259045"/>
    <xdr:sp macro="" textlink="">
      <xdr:nvSpPr>
        <xdr:cNvPr id="530" name="テキスト ボックス 529"/>
        <xdr:cNvSpPr txBox="1"/>
      </xdr:nvSpPr>
      <xdr:spPr>
        <a:xfrm>
          <a:off x="12625017" y="6767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2" name="正方形/長方形 53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3" name="正方形/長方形 53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4" name="正方形/長方形 53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5" name="正方形/長方形 53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6" name="正方形/長方形 53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7" name="正方形/長方形 53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8" name="正方形/長方形 53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9" name="テキスト ボックス 53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0" name="直線コネクタ 53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1" name="直線コネクタ 54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2" name="テキスト ボックス 54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3" name="直線コネクタ 54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4" name="テキスト ボックス 54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6" name="直線コネクタ 54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1" name="直線コネクタ 55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フローチャート : 判断 55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4" name="直線コネクタ 55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5" name="フローチャート : 判断 55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6" name="テキスト ボックス 55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7" name="直線コネクタ 55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8" name="フローチャート : 判断 55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9" name="テキスト ボックス 55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0" name="直線コネクタ 55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1" name="フローチャート : 判断 56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2" name="テキスト ボックス 56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フローチャート : 判断 56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4" name="テキスト ボックス 56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5" name="テキスト ボックス 56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6" name="テキスト ボックス 56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7" name="テキスト ボックス 56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8" name="テキスト ボックス 56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9" name="テキスト ボックス 56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0" name="円/楕円 56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2" name="円/楕円 57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3" name="テキスト ボックス 57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4" name="円/楕円 57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5" name="テキスト ボックス 57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6" name="円/楕円 57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7" name="テキスト ボックス 57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8" name="円/楕円 57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9" name="テキスト ボックス 57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0" name="正方形/長方形 57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1" name="正方形/長方形 58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2" name="正方形/長方形 58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3" name="正方形/長方形 58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4" name="正方形/長方形 58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5" name="正方形/長方形 58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6" name="正方形/長方形 58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7" name="正方形/長方形 58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8" name="テキスト ボックス 58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9" name="直線コネクタ 58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0" name="直線コネクタ 58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1" name="テキスト ボックス 59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2" name="直線コネクタ 59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3" name="テキスト ボックス 59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4" name="直線コネクタ 59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5" name="テキスト ボックス 59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6" name="直線コネクタ 59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97" name="テキスト ボックス 59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8" name="直線コネクタ 59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99" name="テキスト ボックス 59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0" name="直線コネクタ 59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1" name="テキスト ボックス 60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164111</xdr:rowOff>
    </xdr:from>
    <xdr:to>
      <xdr:col>23</xdr:col>
      <xdr:colOff>516889</xdr:colOff>
      <xdr:row>78</xdr:row>
      <xdr:rowOff>94405</xdr:rowOff>
    </xdr:to>
    <xdr:cxnSp macro="">
      <xdr:nvCxnSpPr>
        <xdr:cNvPr id="605" name="直線コネクタ 604"/>
        <xdr:cNvCxnSpPr/>
      </xdr:nvCxnSpPr>
      <xdr:spPr>
        <a:xfrm flipV="1">
          <a:off x="16317595" y="11994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98232</xdr:rowOff>
    </xdr:from>
    <xdr:ext cx="534377" cy="259045"/>
    <xdr:sp macro="" textlink="">
      <xdr:nvSpPr>
        <xdr:cNvPr id="606" name="公債費最小値テキスト"/>
        <xdr:cNvSpPr txBox="1"/>
      </xdr:nvSpPr>
      <xdr:spPr>
        <a:xfrm>
          <a:off x="16370300" y="1347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78</xdr:row>
      <xdr:rowOff>94405</xdr:rowOff>
    </xdr:from>
    <xdr:to>
      <xdr:col>23</xdr:col>
      <xdr:colOff>606425</xdr:colOff>
      <xdr:row>78</xdr:row>
      <xdr:rowOff>94405</xdr:rowOff>
    </xdr:to>
    <xdr:cxnSp macro="">
      <xdr:nvCxnSpPr>
        <xdr:cNvPr id="607" name="直線コネクタ 606"/>
        <xdr:cNvCxnSpPr/>
      </xdr:nvCxnSpPr>
      <xdr:spPr>
        <a:xfrm>
          <a:off x="16230600" y="13467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110788</xdr:rowOff>
    </xdr:from>
    <xdr:ext cx="599010" cy="259045"/>
    <xdr:sp macro="" textlink="">
      <xdr:nvSpPr>
        <xdr:cNvPr id="608" name="公債費最大値テキスト"/>
        <xdr:cNvSpPr txBox="1"/>
      </xdr:nvSpPr>
      <xdr:spPr>
        <a:xfrm>
          <a:off x="16370300" y="1176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69</xdr:row>
      <xdr:rowOff>164111</xdr:rowOff>
    </xdr:from>
    <xdr:to>
      <xdr:col>23</xdr:col>
      <xdr:colOff>606425</xdr:colOff>
      <xdr:row>69</xdr:row>
      <xdr:rowOff>164111</xdr:rowOff>
    </xdr:to>
    <xdr:cxnSp macro="">
      <xdr:nvCxnSpPr>
        <xdr:cNvPr id="609" name="直線コネクタ 608"/>
        <xdr:cNvCxnSpPr/>
      </xdr:nvCxnSpPr>
      <xdr:spPr>
        <a:xfrm>
          <a:off x="16230600" y="11994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119926</xdr:rowOff>
    </xdr:from>
    <xdr:to>
      <xdr:col>23</xdr:col>
      <xdr:colOff>517525</xdr:colOff>
      <xdr:row>75</xdr:row>
      <xdr:rowOff>96038</xdr:rowOff>
    </xdr:to>
    <xdr:cxnSp macro="">
      <xdr:nvCxnSpPr>
        <xdr:cNvPr id="610" name="直線コネクタ 609"/>
        <xdr:cNvCxnSpPr/>
      </xdr:nvCxnSpPr>
      <xdr:spPr>
        <a:xfrm>
          <a:off x="15481300" y="12807226"/>
          <a:ext cx="838200" cy="1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46492</xdr:rowOff>
    </xdr:from>
    <xdr:ext cx="534377" cy="259045"/>
    <xdr:sp macro="" textlink="">
      <xdr:nvSpPr>
        <xdr:cNvPr id="611" name="公債費平均値テキスト"/>
        <xdr:cNvSpPr txBox="1"/>
      </xdr:nvSpPr>
      <xdr:spPr>
        <a:xfrm>
          <a:off x="16370300" y="12905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40,776</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68065</xdr:rowOff>
    </xdr:from>
    <xdr:to>
      <xdr:col>23</xdr:col>
      <xdr:colOff>568325</xdr:colOff>
      <xdr:row>75</xdr:row>
      <xdr:rowOff>169664</xdr:rowOff>
    </xdr:to>
    <xdr:sp macro="" textlink="">
      <xdr:nvSpPr>
        <xdr:cNvPr id="612" name="フローチャート : 判断 611"/>
        <xdr:cNvSpPr/>
      </xdr:nvSpPr>
      <xdr:spPr>
        <a:xfrm>
          <a:off x="162687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119926</xdr:rowOff>
    </xdr:from>
    <xdr:to>
      <xdr:col>22</xdr:col>
      <xdr:colOff>365125</xdr:colOff>
      <xdr:row>75</xdr:row>
      <xdr:rowOff>94209</xdr:rowOff>
    </xdr:to>
    <xdr:cxnSp macro="">
      <xdr:nvCxnSpPr>
        <xdr:cNvPr id="613" name="直線コネクタ 612"/>
        <xdr:cNvCxnSpPr/>
      </xdr:nvCxnSpPr>
      <xdr:spPr>
        <a:xfrm flipV="1">
          <a:off x="14592300" y="12807226"/>
          <a:ext cx="889000" cy="14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62268</xdr:rowOff>
    </xdr:from>
    <xdr:to>
      <xdr:col>22</xdr:col>
      <xdr:colOff>415925</xdr:colOff>
      <xdr:row>75</xdr:row>
      <xdr:rowOff>163869</xdr:rowOff>
    </xdr:to>
    <xdr:sp macro="" textlink="">
      <xdr:nvSpPr>
        <xdr:cNvPr id="614" name="フローチャート : 判断 613"/>
        <xdr:cNvSpPr/>
      </xdr:nvSpPr>
      <xdr:spPr>
        <a:xfrm>
          <a:off x="15430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154995</xdr:rowOff>
    </xdr:from>
    <xdr:ext cx="534377" cy="259045"/>
    <xdr:sp macro="" textlink="">
      <xdr:nvSpPr>
        <xdr:cNvPr id="615" name="テキスト ボックス 614"/>
        <xdr:cNvSpPr txBox="1"/>
      </xdr:nvSpPr>
      <xdr:spPr>
        <a:xfrm>
          <a:off x="15214111" y="1301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94209</xdr:rowOff>
    </xdr:from>
    <xdr:to>
      <xdr:col>21</xdr:col>
      <xdr:colOff>161925</xdr:colOff>
      <xdr:row>75</xdr:row>
      <xdr:rowOff>102340</xdr:rowOff>
    </xdr:to>
    <xdr:cxnSp macro="">
      <xdr:nvCxnSpPr>
        <xdr:cNvPr id="616" name="直線コネクタ 615"/>
        <xdr:cNvCxnSpPr/>
      </xdr:nvCxnSpPr>
      <xdr:spPr>
        <a:xfrm flipV="1">
          <a:off x="13703300" y="12952959"/>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170755</xdr:rowOff>
    </xdr:from>
    <xdr:to>
      <xdr:col>21</xdr:col>
      <xdr:colOff>212725</xdr:colOff>
      <xdr:row>75</xdr:row>
      <xdr:rowOff>100905</xdr:rowOff>
    </xdr:to>
    <xdr:sp macro="" textlink="">
      <xdr:nvSpPr>
        <xdr:cNvPr id="617" name="フローチャート : 判断 616"/>
        <xdr:cNvSpPr/>
      </xdr:nvSpPr>
      <xdr:spPr>
        <a:xfrm>
          <a:off x="14541500" y="1285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117432</xdr:rowOff>
    </xdr:from>
    <xdr:ext cx="534377" cy="259045"/>
    <xdr:sp macro="" textlink="">
      <xdr:nvSpPr>
        <xdr:cNvPr id="618" name="テキスト ボックス 617"/>
        <xdr:cNvSpPr txBox="1"/>
      </xdr:nvSpPr>
      <xdr:spPr>
        <a:xfrm>
          <a:off x="14325111" y="1263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66695</xdr:rowOff>
    </xdr:from>
    <xdr:to>
      <xdr:col>19</xdr:col>
      <xdr:colOff>644525</xdr:colOff>
      <xdr:row>75</xdr:row>
      <xdr:rowOff>102340</xdr:rowOff>
    </xdr:to>
    <xdr:cxnSp macro="">
      <xdr:nvCxnSpPr>
        <xdr:cNvPr id="619" name="直線コネクタ 618"/>
        <xdr:cNvCxnSpPr/>
      </xdr:nvCxnSpPr>
      <xdr:spPr>
        <a:xfrm>
          <a:off x="12814300" y="12925445"/>
          <a:ext cx="889000" cy="35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1934</xdr:rowOff>
    </xdr:from>
    <xdr:to>
      <xdr:col>20</xdr:col>
      <xdr:colOff>9525</xdr:colOff>
      <xdr:row>75</xdr:row>
      <xdr:rowOff>103534</xdr:rowOff>
    </xdr:to>
    <xdr:sp macro="" textlink="">
      <xdr:nvSpPr>
        <xdr:cNvPr id="620" name="フローチャート : 判断 619"/>
        <xdr:cNvSpPr/>
      </xdr:nvSpPr>
      <xdr:spPr>
        <a:xfrm>
          <a:off x="13652500" y="12860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120061</xdr:rowOff>
    </xdr:from>
    <xdr:ext cx="534377" cy="259045"/>
    <xdr:sp macro="" textlink="">
      <xdr:nvSpPr>
        <xdr:cNvPr id="621" name="テキスト ボックス 620"/>
        <xdr:cNvSpPr txBox="1"/>
      </xdr:nvSpPr>
      <xdr:spPr>
        <a:xfrm>
          <a:off x="13436111" y="1263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74</xdr:row>
      <xdr:rowOff>171049</xdr:rowOff>
    </xdr:from>
    <xdr:to>
      <xdr:col>18</xdr:col>
      <xdr:colOff>492125</xdr:colOff>
      <xdr:row>75</xdr:row>
      <xdr:rowOff>101199</xdr:rowOff>
    </xdr:to>
    <xdr:sp macro="" textlink="">
      <xdr:nvSpPr>
        <xdr:cNvPr id="622" name="フローチャート : 判断 621"/>
        <xdr:cNvSpPr/>
      </xdr:nvSpPr>
      <xdr:spPr>
        <a:xfrm>
          <a:off x="12763500" y="1285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117726</xdr:rowOff>
    </xdr:from>
    <xdr:ext cx="534377" cy="259045"/>
    <xdr:sp macro="" textlink="">
      <xdr:nvSpPr>
        <xdr:cNvPr id="623" name="テキスト ボックス 622"/>
        <xdr:cNvSpPr txBox="1"/>
      </xdr:nvSpPr>
      <xdr:spPr>
        <a:xfrm>
          <a:off x="12547111" y="126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45238</xdr:rowOff>
    </xdr:from>
    <xdr:to>
      <xdr:col>23</xdr:col>
      <xdr:colOff>568325</xdr:colOff>
      <xdr:row>75</xdr:row>
      <xdr:rowOff>146838</xdr:rowOff>
    </xdr:to>
    <xdr:sp macro="" textlink="">
      <xdr:nvSpPr>
        <xdr:cNvPr id="629" name="円/楕円 628"/>
        <xdr:cNvSpPr/>
      </xdr:nvSpPr>
      <xdr:spPr>
        <a:xfrm>
          <a:off x="16268700" y="129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68115</xdr:rowOff>
    </xdr:from>
    <xdr:ext cx="534377" cy="259045"/>
    <xdr:sp macro="" textlink="">
      <xdr:nvSpPr>
        <xdr:cNvPr id="630" name="公債費該当値テキスト"/>
        <xdr:cNvSpPr txBox="1"/>
      </xdr:nvSpPr>
      <xdr:spPr>
        <a:xfrm>
          <a:off x="16370300" y="127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42,174</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69126</xdr:rowOff>
    </xdr:from>
    <xdr:to>
      <xdr:col>22</xdr:col>
      <xdr:colOff>415925</xdr:colOff>
      <xdr:row>74</xdr:row>
      <xdr:rowOff>170726</xdr:rowOff>
    </xdr:to>
    <xdr:sp macro="" textlink="">
      <xdr:nvSpPr>
        <xdr:cNvPr id="631" name="円/楕円 630"/>
        <xdr:cNvSpPr/>
      </xdr:nvSpPr>
      <xdr:spPr>
        <a:xfrm>
          <a:off x="15430500" y="1275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15803</xdr:rowOff>
    </xdr:from>
    <xdr:ext cx="534377" cy="259045"/>
    <xdr:sp macro="" textlink="">
      <xdr:nvSpPr>
        <xdr:cNvPr id="632" name="テキスト ボックス 631"/>
        <xdr:cNvSpPr txBox="1"/>
      </xdr:nvSpPr>
      <xdr:spPr>
        <a:xfrm>
          <a:off x="15214111" y="1253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43409</xdr:rowOff>
    </xdr:from>
    <xdr:to>
      <xdr:col>21</xdr:col>
      <xdr:colOff>212725</xdr:colOff>
      <xdr:row>75</xdr:row>
      <xdr:rowOff>145009</xdr:rowOff>
    </xdr:to>
    <xdr:sp macro="" textlink="">
      <xdr:nvSpPr>
        <xdr:cNvPr id="633" name="円/楕円 632"/>
        <xdr:cNvSpPr/>
      </xdr:nvSpPr>
      <xdr:spPr>
        <a:xfrm>
          <a:off x="14541500" y="1290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136135</xdr:rowOff>
    </xdr:from>
    <xdr:ext cx="534377" cy="259045"/>
    <xdr:sp macro="" textlink="">
      <xdr:nvSpPr>
        <xdr:cNvPr id="634" name="テキスト ボックス 633"/>
        <xdr:cNvSpPr txBox="1"/>
      </xdr:nvSpPr>
      <xdr:spPr>
        <a:xfrm>
          <a:off x="14325111" y="1299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51540</xdr:rowOff>
    </xdr:from>
    <xdr:to>
      <xdr:col>20</xdr:col>
      <xdr:colOff>9525</xdr:colOff>
      <xdr:row>75</xdr:row>
      <xdr:rowOff>153141</xdr:rowOff>
    </xdr:to>
    <xdr:sp macro="" textlink="">
      <xdr:nvSpPr>
        <xdr:cNvPr id="635" name="円/楕円 634"/>
        <xdr:cNvSpPr/>
      </xdr:nvSpPr>
      <xdr:spPr>
        <a:xfrm>
          <a:off x="13652500" y="12910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144266</xdr:rowOff>
    </xdr:from>
    <xdr:ext cx="534377" cy="259045"/>
    <xdr:sp macro="" textlink="">
      <xdr:nvSpPr>
        <xdr:cNvPr id="636" name="テキスト ボックス 635"/>
        <xdr:cNvSpPr txBox="1"/>
      </xdr:nvSpPr>
      <xdr:spPr>
        <a:xfrm>
          <a:off x="13436111" y="1300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15895</xdr:rowOff>
    </xdr:from>
    <xdr:to>
      <xdr:col>18</xdr:col>
      <xdr:colOff>492125</xdr:colOff>
      <xdr:row>75</xdr:row>
      <xdr:rowOff>117495</xdr:rowOff>
    </xdr:to>
    <xdr:sp macro="" textlink="">
      <xdr:nvSpPr>
        <xdr:cNvPr id="637" name="円/楕円 636"/>
        <xdr:cNvSpPr/>
      </xdr:nvSpPr>
      <xdr:spPr>
        <a:xfrm>
          <a:off x="12763500" y="1287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108622</xdr:rowOff>
    </xdr:from>
    <xdr:ext cx="534377" cy="259045"/>
    <xdr:sp macro="" textlink="">
      <xdr:nvSpPr>
        <xdr:cNvPr id="638" name="テキスト ボックス 637"/>
        <xdr:cNvSpPr txBox="1"/>
      </xdr:nvSpPr>
      <xdr:spPr>
        <a:xfrm>
          <a:off x="12547111" y="1296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2" name="テキスト ボックス 65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4" name="テキスト ボックス 65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6" name="テキスト ボックス 65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8" name="テキスト ボックス 65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0" name="テキスト ボックス 65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66639</xdr:rowOff>
    </xdr:from>
    <xdr:to>
      <xdr:col>23</xdr:col>
      <xdr:colOff>516889</xdr:colOff>
      <xdr:row>99</xdr:row>
      <xdr:rowOff>44236</xdr:rowOff>
    </xdr:to>
    <xdr:cxnSp macro="">
      <xdr:nvCxnSpPr>
        <xdr:cNvPr id="662" name="直線コネクタ 661"/>
        <xdr:cNvCxnSpPr/>
      </xdr:nvCxnSpPr>
      <xdr:spPr>
        <a:xfrm flipV="1">
          <a:off x="16317595" y="15497139"/>
          <a:ext cx="1269" cy="1520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48063</xdr:rowOff>
    </xdr:from>
    <xdr:ext cx="313932" cy="259045"/>
    <xdr:sp macro="" textlink="">
      <xdr:nvSpPr>
        <xdr:cNvPr id="663" name="積立金最小値テキスト"/>
        <xdr:cNvSpPr txBox="1"/>
      </xdr:nvSpPr>
      <xdr:spPr>
        <a:xfrm>
          <a:off x="16370300" y="170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428625</xdr:colOff>
      <xdr:row>99</xdr:row>
      <xdr:rowOff>44236</xdr:rowOff>
    </xdr:from>
    <xdr:to>
      <xdr:col>23</xdr:col>
      <xdr:colOff>606425</xdr:colOff>
      <xdr:row>99</xdr:row>
      <xdr:rowOff>44236</xdr:rowOff>
    </xdr:to>
    <xdr:cxnSp macro="">
      <xdr:nvCxnSpPr>
        <xdr:cNvPr id="664" name="直線コネクタ 663"/>
        <xdr:cNvCxnSpPr/>
      </xdr:nvCxnSpPr>
      <xdr:spPr>
        <a:xfrm>
          <a:off x="16230600" y="1701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13316</xdr:rowOff>
    </xdr:from>
    <xdr:ext cx="599010" cy="259045"/>
    <xdr:sp macro="" textlink="">
      <xdr:nvSpPr>
        <xdr:cNvPr id="665" name="積立金最大値テキスト"/>
        <xdr:cNvSpPr txBox="1"/>
      </xdr:nvSpPr>
      <xdr:spPr>
        <a:xfrm>
          <a:off x="16370300" y="15272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399,176</a:t>
          </a:r>
          <a:endParaRPr kumimoji="1" lang="ja-JP" altLang="en-US" sz="1000" b="1">
            <a:latin typeface="ＭＳ Ｐゴシック"/>
          </a:endParaRPr>
        </a:p>
      </xdr:txBody>
    </xdr:sp>
    <xdr:clientData/>
  </xdr:oneCellAnchor>
  <xdr:twoCellAnchor>
    <xdr:from>
      <xdr:col>23</xdr:col>
      <xdr:colOff>428625</xdr:colOff>
      <xdr:row>90</xdr:row>
      <xdr:rowOff>66639</xdr:rowOff>
    </xdr:from>
    <xdr:to>
      <xdr:col>23</xdr:col>
      <xdr:colOff>606425</xdr:colOff>
      <xdr:row>90</xdr:row>
      <xdr:rowOff>66639</xdr:rowOff>
    </xdr:to>
    <xdr:cxnSp macro="">
      <xdr:nvCxnSpPr>
        <xdr:cNvPr id="666" name="直線コネクタ 665"/>
        <xdr:cNvCxnSpPr/>
      </xdr:nvCxnSpPr>
      <xdr:spPr>
        <a:xfrm>
          <a:off x="16230600" y="15497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20002</xdr:rowOff>
    </xdr:from>
    <xdr:to>
      <xdr:col>23</xdr:col>
      <xdr:colOff>517525</xdr:colOff>
      <xdr:row>99</xdr:row>
      <xdr:rowOff>34616</xdr:rowOff>
    </xdr:to>
    <xdr:cxnSp macro="">
      <xdr:nvCxnSpPr>
        <xdr:cNvPr id="667" name="直線コネクタ 666"/>
        <xdr:cNvCxnSpPr/>
      </xdr:nvCxnSpPr>
      <xdr:spPr>
        <a:xfrm flipV="1">
          <a:off x="15481300" y="16993552"/>
          <a:ext cx="838200" cy="14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131737</xdr:rowOff>
    </xdr:from>
    <xdr:ext cx="534377" cy="259045"/>
    <xdr:sp macro="" textlink="">
      <xdr:nvSpPr>
        <xdr:cNvPr id="668" name="積立金平均値テキスト"/>
        <xdr:cNvSpPr txBox="1"/>
      </xdr:nvSpPr>
      <xdr:spPr>
        <a:xfrm>
          <a:off x="16370300" y="167623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14,761</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108860</xdr:rowOff>
    </xdr:from>
    <xdr:to>
      <xdr:col>23</xdr:col>
      <xdr:colOff>568325</xdr:colOff>
      <xdr:row>99</xdr:row>
      <xdr:rowOff>39010</xdr:rowOff>
    </xdr:to>
    <xdr:sp macro="" textlink="">
      <xdr:nvSpPr>
        <xdr:cNvPr id="669" name="フローチャート : 判断 668"/>
        <xdr:cNvSpPr/>
      </xdr:nvSpPr>
      <xdr:spPr>
        <a:xfrm>
          <a:off x="16268700" y="169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34616</xdr:rowOff>
    </xdr:from>
    <xdr:to>
      <xdr:col>22</xdr:col>
      <xdr:colOff>365125</xdr:colOff>
      <xdr:row>99</xdr:row>
      <xdr:rowOff>40225</xdr:rowOff>
    </xdr:to>
    <xdr:cxnSp macro="">
      <xdr:nvCxnSpPr>
        <xdr:cNvPr id="670" name="直線コネクタ 669"/>
        <xdr:cNvCxnSpPr/>
      </xdr:nvCxnSpPr>
      <xdr:spPr>
        <a:xfrm flipV="1">
          <a:off x="14592300" y="17008166"/>
          <a:ext cx="889000" cy="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115174</xdr:rowOff>
    </xdr:from>
    <xdr:to>
      <xdr:col>22</xdr:col>
      <xdr:colOff>415925</xdr:colOff>
      <xdr:row>99</xdr:row>
      <xdr:rowOff>45324</xdr:rowOff>
    </xdr:to>
    <xdr:sp macro="" textlink="">
      <xdr:nvSpPr>
        <xdr:cNvPr id="671" name="フローチャート : 判断 670"/>
        <xdr:cNvSpPr/>
      </xdr:nvSpPr>
      <xdr:spPr>
        <a:xfrm>
          <a:off x="15430500" y="1691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61851</xdr:rowOff>
    </xdr:from>
    <xdr:ext cx="534377" cy="259045"/>
    <xdr:sp macro="" textlink="">
      <xdr:nvSpPr>
        <xdr:cNvPr id="672" name="テキスト ボックス 671"/>
        <xdr:cNvSpPr txBox="1"/>
      </xdr:nvSpPr>
      <xdr:spPr>
        <a:xfrm>
          <a:off x="15214111" y="1669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13,104</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39798</xdr:rowOff>
    </xdr:from>
    <xdr:to>
      <xdr:col>21</xdr:col>
      <xdr:colOff>161925</xdr:colOff>
      <xdr:row>99</xdr:row>
      <xdr:rowOff>40225</xdr:rowOff>
    </xdr:to>
    <xdr:cxnSp macro="">
      <xdr:nvCxnSpPr>
        <xdr:cNvPr id="673" name="直線コネクタ 672"/>
        <xdr:cNvCxnSpPr/>
      </xdr:nvCxnSpPr>
      <xdr:spPr>
        <a:xfrm>
          <a:off x="13703300" y="17013348"/>
          <a:ext cx="889000" cy="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99267</xdr:rowOff>
    </xdr:from>
    <xdr:to>
      <xdr:col>21</xdr:col>
      <xdr:colOff>212725</xdr:colOff>
      <xdr:row>99</xdr:row>
      <xdr:rowOff>29417</xdr:rowOff>
    </xdr:to>
    <xdr:sp macro="" textlink="">
      <xdr:nvSpPr>
        <xdr:cNvPr id="674" name="フローチャート : 判断 673"/>
        <xdr:cNvSpPr/>
      </xdr:nvSpPr>
      <xdr:spPr>
        <a:xfrm>
          <a:off x="14541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45944</xdr:rowOff>
    </xdr:from>
    <xdr:ext cx="534377" cy="259045"/>
    <xdr:sp macro="" textlink="">
      <xdr:nvSpPr>
        <xdr:cNvPr id="675" name="テキスト ボックス 674"/>
        <xdr:cNvSpPr txBox="1"/>
      </xdr:nvSpPr>
      <xdr:spPr>
        <a:xfrm>
          <a:off x="14325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39798</xdr:rowOff>
    </xdr:from>
    <xdr:to>
      <xdr:col>19</xdr:col>
      <xdr:colOff>644525</xdr:colOff>
      <xdr:row>99</xdr:row>
      <xdr:rowOff>41397</xdr:rowOff>
    </xdr:to>
    <xdr:cxnSp macro="">
      <xdr:nvCxnSpPr>
        <xdr:cNvPr id="676" name="直線コネクタ 675"/>
        <xdr:cNvCxnSpPr/>
      </xdr:nvCxnSpPr>
      <xdr:spPr>
        <a:xfrm flipV="1">
          <a:off x="12814300" y="17013348"/>
          <a:ext cx="889000" cy="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89498</xdr:rowOff>
    </xdr:from>
    <xdr:to>
      <xdr:col>20</xdr:col>
      <xdr:colOff>9525</xdr:colOff>
      <xdr:row>99</xdr:row>
      <xdr:rowOff>19648</xdr:rowOff>
    </xdr:to>
    <xdr:sp macro="" textlink="">
      <xdr:nvSpPr>
        <xdr:cNvPr id="677" name="フローチャート : 判断 676"/>
        <xdr:cNvSpPr/>
      </xdr:nvSpPr>
      <xdr:spPr>
        <a:xfrm>
          <a:off x="13652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36175</xdr:rowOff>
    </xdr:from>
    <xdr:ext cx="534377" cy="259045"/>
    <xdr:sp macro="" textlink="">
      <xdr:nvSpPr>
        <xdr:cNvPr id="678" name="テキスト ボックス 677"/>
        <xdr:cNvSpPr txBox="1"/>
      </xdr:nvSpPr>
      <xdr:spPr>
        <a:xfrm>
          <a:off x="13436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63095</xdr:rowOff>
    </xdr:from>
    <xdr:to>
      <xdr:col>18</xdr:col>
      <xdr:colOff>492125</xdr:colOff>
      <xdr:row>98</xdr:row>
      <xdr:rowOff>164695</xdr:rowOff>
    </xdr:to>
    <xdr:sp macro="" textlink="">
      <xdr:nvSpPr>
        <xdr:cNvPr id="679" name="フローチャート : 判断 678"/>
        <xdr:cNvSpPr/>
      </xdr:nvSpPr>
      <xdr:spPr>
        <a:xfrm>
          <a:off x="12763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9772</xdr:rowOff>
    </xdr:from>
    <xdr:ext cx="534377" cy="259045"/>
    <xdr:sp macro="" textlink="">
      <xdr:nvSpPr>
        <xdr:cNvPr id="680" name="テキスト ボックス 679"/>
        <xdr:cNvSpPr txBox="1"/>
      </xdr:nvSpPr>
      <xdr:spPr>
        <a:xfrm>
          <a:off x="12547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140652</xdr:rowOff>
    </xdr:from>
    <xdr:to>
      <xdr:col>23</xdr:col>
      <xdr:colOff>568325</xdr:colOff>
      <xdr:row>99</xdr:row>
      <xdr:rowOff>70802</xdr:rowOff>
    </xdr:to>
    <xdr:sp macro="" textlink="">
      <xdr:nvSpPr>
        <xdr:cNvPr id="686" name="円/楕円 685"/>
        <xdr:cNvSpPr/>
      </xdr:nvSpPr>
      <xdr:spPr>
        <a:xfrm>
          <a:off x="16268700" y="169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87288</xdr:rowOff>
    </xdr:from>
    <xdr:ext cx="469744" cy="259045"/>
    <xdr:sp macro="" textlink="">
      <xdr:nvSpPr>
        <xdr:cNvPr id="687" name="積立金該当値テキスト"/>
        <xdr:cNvSpPr txBox="1"/>
      </xdr:nvSpPr>
      <xdr:spPr>
        <a:xfrm>
          <a:off x="16370300" y="16889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155266</xdr:rowOff>
    </xdr:from>
    <xdr:to>
      <xdr:col>22</xdr:col>
      <xdr:colOff>415925</xdr:colOff>
      <xdr:row>99</xdr:row>
      <xdr:rowOff>85416</xdr:rowOff>
    </xdr:to>
    <xdr:sp macro="" textlink="">
      <xdr:nvSpPr>
        <xdr:cNvPr id="688" name="円/楕円 687"/>
        <xdr:cNvSpPr/>
      </xdr:nvSpPr>
      <xdr:spPr>
        <a:xfrm>
          <a:off x="15430500" y="1695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76543</xdr:rowOff>
    </xdr:from>
    <xdr:ext cx="469744" cy="259045"/>
    <xdr:sp macro="" textlink="">
      <xdr:nvSpPr>
        <xdr:cNvPr id="689" name="テキスト ボックス 688"/>
        <xdr:cNvSpPr txBox="1"/>
      </xdr:nvSpPr>
      <xdr:spPr>
        <a:xfrm>
          <a:off x="15246427" y="170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160875</xdr:rowOff>
    </xdr:from>
    <xdr:to>
      <xdr:col>21</xdr:col>
      <xdr:colOff>212725</xdr:colOff>
      <xdr:row>99</xdr:row>
      <xdr:rowOff>91025</xdr:rowOff>
    </xdr:to>
    <xdr:sp macro="" textlink="">
      <xdr:nvSpPr>
        <xdr:cNvPr id="690" name="円/楕円 689"/>
        <xdr:cNvSpPr/>
      </xdr:nvSpPr>
      <xdr:spPr>
        <a:xfrm>
          <a:off x="14541500" y="1696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82152</xdr:rowOff>
    </xdr:from>
    <xdr:ext cx="469744" cy="259045"/>
    <xdr:sp macro="" textlink="">
      <xdr:nvSpPr>
        <xdr:cNvPr id="691" name="テキスト ボックス 690"/>
        <xdr:cNvSpPr txBox="1"/>
      </xdr:nvSpPr>
      <xdr:spPr>
        <a:xfrm>
          <a:off x="14357427" y="1705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160448</xdr:rowOff>
    </xdr:from>
    <xdr:to>
      <xdr:col>20</xdr:col>
      <xdr:colOff>9525</xdr:colOff>
      <xdr:row>99</xdr:row>
      <xdr:rowOff>90598</xdr:rowOff>
    </xdr:to>
    <xdr:sp macro="" textlink="">
      <xdr:nvSpPr>
        <xdr:cNvPr id="692" name="円/楕円 691"/>
        <xdr:cNvSpPr/>
      </xdr:nvSpPr>
      <xdr:spPr>
        <a:xfrm>
          <a:off x="13652500" y="16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81725</xdr:rowOff>
    </xdr:from>
    <xdr:ext cx="469744" cy="259045"/>
    <xdr:sp macro="" textlink="">
      <xdr:nvSpPr>
        <xdr:cNvPr id="693" name="テキスト ボックス 692"/>
        <xdr:cNvSpPr txBox="1"/>
      </xdr:nvSpPr>
      <xdr:spPr>
        <a:xfrm>
          <a:off x="13468427" y="17055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162047</xdr:rowOff>
    </xdr:from>
    <xdr:to>
      <xdr:col>18</xdr:col>
      <xdr:colOff>492125</xdr:colOff>
      <xdr:row>99</xdr:row>
      <xdr:rowOff>92197</xdr:rowOff>
    </xdr:to>
    <xdr:sp macro="" textlink="">
      <xdr:nvSpPr>
        <xdr:cNvPr id="694" name="円/楕円 693"/>
        <xdr:cNvSpPr/>
      </xdr:nvSpPr>
      <xdr:spPr>
        <a:xfrm>
          <a:off x="12763500" y="1696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83324</xdr:rowOff>
    </xdr:from>
    <xdr:ext cx="378565" cy="259045"/>
    <xdr:sp macro="" textlink="">
      <xdr:nvSpPr>
        <xdr:cNvPr id="695" name="テキスト ボックス 694"/>
        <xdr:cNvSpPr txBox="1"/>
      </xdr:nvSpPr>
      <xdr:spPr>
        <a:xfrm>
          <a:off x="12625017" y="170568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06" name="直線コネクタ 70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07" name="テキスト ボックス 70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8" name="直線コネクタ 70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144434</xdr:rowOff>
    </xdr:from>
    <xdr:ext cx="531299" cy="259045"/>
    <xdr:sp macro="" textlink="">
      <xdr:nvSpPr>
        <xdr:cNvPr id="709" name="テキスト ボックス 70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0" name="直線コネクタ 70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160763</xdr:rowOff>
    </xdr:from>
    <xdr:ext cx="531299" cy="259045"/>
    <xdr:sp macro="" textlink="">
      <xdr:nvSpPr>
        <xdr:cNvPr id="711" name="テキスト ボックス 71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2" name="直線コネクタ 71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5641</xdr:rowOff>
    </xdr:from>
    <xdr:ext cx="531299" cy="259045"/>
    <xdr:sp macro="" textlink="">
      <xdr:nvSpPr>
        <xdr:cNvPr id="713" name="テキスト ボックス 71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4" name="直線コネクタ 71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15" name="テキスト ボックス 71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16" name="直線コネクタ 71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17" name="テキスト ボックス 71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8" name="直線コネクタ 71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9" name="テキスト ボックス 71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113052</xdr:rowOff>
    </xdr:from>
    <xdr:to>
      <xdr:col>32</xdr:col>
      <xdr:colOff>186689</xdr:colOff>
      <xdr:row>39</xdr:row>
      <xdr:rowOff>98878</xdr:rowOff>
    </xdr:to>
    <xdr:cxnSp macro="">
      <xdr:nvCxnSpPr>
        <xdr:cNvPr id="721" name="直線コネクタ 720"/>
        <xdr:cNvCxnSpPr/>
      </xdr:nvCxnSpPr>
      <xdr:spPr>
        <a:xfrm flipV="1">
          <a:off x="22159595" y="5256552"/>
          <a:ext cx="1269" cy="1528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3" name="直線コネクタ 72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59729</xdr:rowOff>
    </xdr:from>
    <xdr:ext cx="534377" cy="259045"/>
    <xdr:sp macro="" textlink="">
      <xdr:nvSpPr>
        <xdr:cNvPr id="724" name="投資及び出資金最大値テキスト"/>
        <xdr:cNvSpPr txBox="1"/>
      </xdr:nvSpPr>
      <xdr:spPr>
        <a:xfrm>
          <a:off x="22212300" y="5031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46,816</a:t>
          </a:r>
          <a:endParaRPr kumimoji="1" lang="ja-JP" altLang="en-US" sz="1000" b="1">
            <a:latin typeface="ＭＳ Ｐゴシック"/>
          </a:endParaRPr>
        </a:p>
      </xdr:txBody>
    </xdr:sp>
    <xdr:clientData/>
  </xdr:oneCellAnchor>
  <xdr:twoCellAnchor>
    <xdr:from>
      <xdr:col>32</xdr:col>
      <xdr:colOff>98425</xdr:colOff>
      <xdr:row>30</xdr:row>
      <xdr:rowOff>113052</xdr:rowOff>
    </xdr:from>
    <xdr:to>
      <xdr:col>32</xdr:col>
      <xdr:colOff>276225</xdr:colOff>
      <xdr:row>30</xdr:row>
      <xdr:rowOff>113052</xdr:rowOff>
    </xdr:to>
    <xdr:cxnSp macro="">
      <xdr:nvCxnSpPr>
        <xdr:cNvPr id="725" name="直線コネクタ 724"/>
        <xdr:cNvCxnSpPr/>
      </xdr:nvCxnSpPr>
      <xdr:spPr>
        <a:xfrm>
          <a:off x="22072600" y="5256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40194</xdr:rowOff>
    </xdr:from>
    <xdr:to>
      <xdr:col>32</xdr:col>
      <xdr:colOff>187325</xdr:colOff>
      <xdr:row>39</xdr:row>
      <xdr:rowOff>49076</xdr:rowOff>
    </xdr:to>
    <xdr:cxnSp macro="">
      <xdr:nvCxnSpPr>
        <xdr:cNvPr id="726" name="直線コネクタ 725"/>
        <xdr:cNvCxnSpPr/>
      </xdr:nvCxnSpPr>
      <xdr:spPr>
        <a:xfrm flipV="1">
          <a:off x="21323300" y="6726744"/>
          <a:ext cx="838200" cy="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2081</xdr:rowOff>
    </xdr:from>
    <xdr:ext cx="469744" cy="259045"/>
    <xdr:sp macro="" textlink="">
      <xdr:nvSpPr>
        <xdr:cNvPr id="727" name="投資及び出資金平均値テキスト"/>
        <xdr:cNvSpPr txBox="1"/>
      </xdr:nvSpPr>
      <xdr:spPr>
        <a:xfrm>
          <a:off x="22212300" y="6517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150654</xdr:rowOff>
    </xdr:from>
    <xdr:to>
      <xdr:col>32</xdr:col>
      <xdr:colOff>238125</xdr:colOff>
      <xdr:row>39</xdr:row>
      <xdr:rowOff>80804</xdr:rowOff>
    </xdr:to>
    <xdr:sp macro="" textlink="">
      <xdr:nvSpPr>
        <xdr:cNvPr id="728" name="フローチャート : 判断 727"/>
        <xdr:cNvSpPr/>
      </xdr:nvSpPr>
      <xdr:spPr>
        <a:xfrm>
          <a:off x="22110700" y="666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49076</xdr:rowOff>
    </xdr:from>
    <xdr:to>
      <xdr:col>31</xdr:col>
      <xdr:colOff>34925</xdr:colOff>
      <xdr:row>39</xdr:row>
      <xdr:rowOff>59625</xdr:rowOff>
    </xdr:to>
    <xdr:cxnSp macro="">
      <xdr:nvCxnSpPr>
        <xdr:cNvPr id="729" name="直線コネクタ 728"/>
        <xdr:cNvCxnSpPr/>
      </xdr:nvCxnSpPr>
      <xdr:spPr>
        <a:xfrm flipV="1">
          <a:off x="20434300" y="6735626"/>
          <a:ext cx="889000" cy="1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157611</xdr:rowOff>
    </xdr:from>
    <xdr:to>
      <xdr:col>31</xdr:col>
      <xdr:colOff>85725</xdr:colOff>
      <xdr:row>39</xdr:row>
      <xdr:rowOff>87761</xdr:rowOff>
    </xdr:to>
    <xdr:sp macro="" textlink="">
      <xdr:nvSpPr>
        <xdr:cNvPr id="730" name="フローチャート : 判断 729"/>
        <xdr:cNvSpPr/>
      </xdr:nvSpPr>
      <xdr:spPr>
        <a:xfrm>
          <a:off x="21272500" y="66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104288</xdr:rowOff>
    </xdr:from>
    <xdr:ext cx="469744" cy="259045"/>
    <xdr:sp macro="" textlink="">
      <xdr:nvSpPr>
        <xdr:cNvPr id="731" name="テキスト ボックス 730"/>
        <xdr:cNvSpPr txBox="1"/>
      </xdr:nvSpPr>
      <xdr:spPr>
        <a:xfrm>
          <a:off x="21088427" y="64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52212</xdr:rowOff>
    </xdr:from>
    <xdr:to>
      <xdr:col>29</xdr:col>
      <xdr:colOff>517525</xdr:colOff>
      <xdr:row>39</xdr:row>
      <xdr:rowOff>59625</xdr:rowOff>
    </xdr:to>
    <xdr:cxnSp macro="">
      <xdr:nvCxnSpPr>
        <xdr:cNvPr id="732" name="直線コネクタ 731"/>
        <xdr:cNvCxnSpPr/>
      </xdr:nvCxnSpPr>
      <xdr:spPr>
        <a:xfrm>
          <a:off x="19545300" y="6738762"/>
          <a:ext cx="889000" cy="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39</xdr:row>
      <xdr:rowOff>7420</xdr:rowOff>
    </xdr:from>
    <xdr:to>
      <xdr:col>29</xdr:col>
      <xdr:colOff>568325</xdr:colOff>
      <xdr:row>39</xdr:row>
      <xdr:rowOff>109020</xdr:rowOff>
    </xdr:to>
    <xdr:sp macro="" textlink="">
      <xdr:nvSpPr>
        <xdr:cNvPr id="733" name="フローチャート : 判断 732"/>
        <xdr:cNvSpPr/>
      </xdr:nvSpPr>
      <xdr:spPr>
        <a:xfrm>
          <a:off x="20383500" y="669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125547</xdr:rowOff>
    </xdr:from>
    <xdr:ext cx="469744" cy="259045"/>
    <xdr:sp macro="" textlink="">
      <xdr:nvSpPr>
        <xdr:cNvPr id="734" name="テキスト ボックス 733"/>
        <xdr:cNvSpPr txBox="1"/>
      </xdr:nvSpPr>
      <xdr:spPr>
        <a:xfrm>
          <a:off x="20199427" y="646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52212</xdr:rowOff>
    </xdr:from>
    <xdr:to>
      <xdr:col>28</xdr:col>
      <xdr:colOff>314325</xdr:colOff>
      <xdr:row>39</xdr:row>
      <xdr:rowOff>60768</xdr:rowOff>
    </xdr:to>
    <xdr:cxnSp macro="">
      <xdr:nvCxnSpPr>
        <xdr:cNvPr id="735" name="直線コネクタ 734"/>
        <xdr:cNvCxnSpPr/>
      </xdr:nvCxnSpPr>
      <xdr:spPr>
        <a:xfrm flipV="1">
          <a:off x="18656300" y="6738762"/>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164502</xdr:rowOff>
    </xdr:from>
    <xdr:to>
      <xdr:col>28</xdr:col>
      <xdr:colOff>365125</xdr:colOff>
      <xdr:row>39</xdr:row>
      <xdr:rowOff>94652</xdr:rowOff>
    </xdr:to>
    <xdr:sp macro="" textlink="">
      <xdr:nvSpPr>
        <xdr:cNvPr id="736" name="フローチャート : 判断 735"/>
        <xdr:cNvSpPr/>
      </xdr:nvSpPr>
      <xdr:spPr>
        <a:xfrm>
          <a:off x="19494500" y="667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111178</xdr:rowOff>
    </xdr:from>
    <xdr:ext cx="469744" cy="259045"/>
    <xdr:sp macro="" textlink="">
      <xdr:nvSpPr>
        <xdr:cNvPr id="737" name="テキスト ボックス 736"/>
        <xdr:cNvSpPr txBox="1"/>
      </xdr:nvSpPr>
      <xdr:spPr>
        <a:xfrm>
          <a:off x="19310427" y="645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171163</xdr:rowOff>
    </xdr:from>
    <xdr:to>
      <xdr:col>27</xdr:col>
      <xdr:colOff>161925</xdr:colOff>
      <xdr:row>39</xdr:row>
      <xdr:rowOff>101313</xdr:rowOff>
    </xdr:to>
    <xdr:sp macro="" textlink="">
      <xdr:nvSpPr>
        <xdr:cNvPr id="738" name="フローチャート : 判断 737"/>
        <xdr:cNvSpPr/>
      </xdr:nvSpPr>
      <xdr:spPr>
        <a:xfrm>
          <a:off x="18605500" y="66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117840</xdr:rowOff>
    </xdr:from>
    <xdr:ext cx="469744" cy="259045"/>
    <xdr:sp macro="" textlink="">
      <xdr:nvSpPr>
        <xdr:cNvPr id="739" name="テキスト ボックス 738"/>
        <xdr:cNvSpPr txBox="1"/>
      </xdr:nvSpPr>
      <xdr:spPr>
        <a:xfrm>
          <a:off x="18421427" y="64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0" name="テキスト ボックス 73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1" name="テキスト ボックス 74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2" name="テキスト ボックス 74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3" name="テキスト ボックス 74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4" name="テキスト ボックス 74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160844</xdr:rowOff>
    </xdr:from>
    <xdr:to>
      <xdr:col>32</xdr:col>
      <xdr:colOff>238125</xdr:colOff>
      <xdr:row>39</xdr:row>
      <xdr:rowOff>90994</xdr:rowOff>
    </xdr:to>
    <xdr:sp macro="" textlink="">
      <xdr:nvSpPr>
        <xdr:cNvPr id="745" name="円/楕円 744"/>
        <xdr:cNvSpPr/>
      </xdr:nvSpPr>
      <xdr:spPr>
        <a:xfrm>
          <a:off x="22110700" y="667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129082</xdr:rowOff>
    </xdr:from>
    <xdr:ext cx="469744" cy="259045"/>
    <xdr:sp macro="" textlink="">
      <xdr:nvSpPr>
        <xdr:cNvPr id="746" name="投資及び出資金該当値テキスト"/>
        <xdr:cNvSpPr txBox="1"/>
      </xdr:nvSpPr>
      <xdr:spPr>
        <a:xfrm>
          <a:off x="22212300" y="664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169726</xdr:rowOff>
    </xdr:from>
    <xdr:to>
      <xdr:col>31</xdr:col>
      <xdr:colOff>85725</xdr:colOff>
      <xdr:row>39</xdr:row>
      <xdr:rowOff>99876</xdr:rowOff>
    </xdr:to>
    <xdr:sp macro="" textlink="">
      <xdr:nvSpPr>
        <xdr:cNvPr id="747" name="円/楕円 746"/>
        <xdr:cNvSpPr/>
      </xdr:nvSpPr>
      <xdr:spPr>
        <a:xfrm>
          <a:off x="21272500" y="668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91003</xdr:rowOff>
    </xdr:from>
    <xdr:ext cx="469744" cy="259045"/>
    <xdr:sp macro="" textlink="">
      <xdr:nvSpPr>
        <xdr:cNvPr id="748" name="テキスト ボックス 747"/>
        <xdr:cNvSpPr txBox="1"/>
      </xdr:nvSpPr>
      <xdr:spPr>
        <a:xfrm>
          <a:off x="21088427" y="677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1,525</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8825</xdr:rowOff>
    </xdr:from>
    <xdr:to>
      <xdr:col>29</xdr:col>
      <xdr:colOff>568325</xdr:colOff>
      <xdr:row>39</xdr:row>
      <xdr:rowOff>110425</xdr:rowOff>
    </xdr:to>
    <xdr:sp macro="" textlink="">
      <xdr:nvSpPr>
        <xdr:cNvPr id="749" name="円/楕円 748"/>
        <xdr:cNvSpPr/>
      </xdr:nvSpPr>
      <xdr:spPr>
        <a:xfrm>
          <a:off x="20383500" y="669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39</xdr:row>
      <xdr:rowOff>101552</xdr:rowOff>
    </xdr:from>
    <xdr:ext cx="469744" cy="259045"/>
    <xdr:sp macro="" textlink="">
      <xdr:nvSpPr>
        <xdr:cNvPr id="750" name="テキスト ボックス 749"/>
        <xdr:cNvSpPr txBox="1"/>
      </xdr:nvSpPr>
      <xdr:spPr>
        <a:xfrm>
          <a:off x="20199427" y="678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1412</xdr:rowOff>
    </xdr:from>
    <xdr:to>
      <xdr:col>28</xdr:col>
      <xdr:colOff>365125</xdr:colOff>
      <xdr:row>39</xdr:row>
      <xdr:rowOff>103012</xdr:rowOff>
    </xdr:to>
    <xdr:sp macro="" textlink="">
      <xdr:nvSpPr>
        <xdr:cNvPr id="751" name="円/楕円 750"/>
        <xdr:cNvSpPr/>
      </xdr:nvSpPr>
      <xdr:spPr>
        <a:xfrm>
          <a:off x="19494500" y="66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39</xdr:row>
      <xdr:rowOff>94139</xdr:rowOff>
    </xdr:from>
    <xdr:ext cx="469744" cy="259045"/>
    <xdr:sp macro="" textlink="">
      <xdr:nvSpPr>
        <xdr:cNvPr id="752" name="テキスト ボックス 751"/>
        <xdr:cNvSpPr txBox="1"/>
      </xdr:nvSpPr>
      <xdr:spPr>
        <a:xfrm>
          <a:off x="19310427" y="678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9968</xdr:rowOff>
    </xdr:from>
    <xdr:to>
      <xdr:col>27</xdr:col>
      <xdr:colOff>161925</xdr:colOff>
      <xdr:row>39</xdr:row>
      <xdr:rowOff>111568</xdr:rowOff>
    </xdr:to>
    <xdr:sp macro="" textlink="">
      <xdr:nvSpPr>
        <xdr:cNvPr id="753" name="円/楕円 752"/>
        <xdr:cNvSpPr/>
      </xdr:nvSpPr>
      <xdr:spPr>
        <a:xfrm>
          <a:off x="18605500" y="6696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39</xdr:row>
      <xdr:rowOff>102695</xdr:rowOff>
    </xdr:from>
    <xdr:ext cx="469744" cy="259045"/>
    <xdr:sp macro="" textlink="">
      <xdr:nvSpPr>
        <xdr:cNvPr id="754" name="テキスト ボックス 753"/>
        <xdr:cNvSpPr txBox="1"/>
      </xdr:nvSpPr>
      <xdr:spPr>
        <a:xfrm>
          <a:off x="18421427" y="6789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5" name="正方形/長方形 75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6" name="正方形/長方形 75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7" name="正方形/長方形 75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8" name="正方形/長方形 75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9" name="正方形/長方形 75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0" name="正方形/長方形 75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1" name="正方形/長方形 76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2,577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2" name="正方形/長方形 76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3" name="テキスト ボックス 76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4" name="直線コネクタ 76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5" name="直線コネクタ 76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6" name="テキスト ボックス 76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7" name="直線コネクタ 76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8" name="テキスト ボックス 76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9" name="直線コネクタ 76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0" name="テキスト ボックス 76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1" name="直線コネクタ 77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2" name="テキスト ボックス 77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3" name="直線コネクタ 77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4" name="テキスト ボックス 77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5" name="直線コネクタ 77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6" name="テキスト ボックス 77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7" name="直線コネクタ 77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8" name="テキスト ボックス 77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89016</xdr:rowOff>
    </xdr:from>
    <xdr:to>
      <xdr:col>32</xdr:col>
      <xdr:colOff>186689</xdr:colOff>
      <xdr:row>59</xdr:row>
      <xdr:rowOff>98878</xdr:rowOff>
    </xdr:to>
    <xdr:cxnSp macro="">
      <xdr:nvCxnSpPr>
        <xdr:cNvPr id="780" name="直線コネクタ 779"/>
        <xdr:cNvCxnSpPr/>
      </xdr:nvCxnSpPr>
      <xdr:spPr>
        <a:xfrm flipV="1">
          <a:off x="22159595" y="8661516"/>
          <a:ext cx="1269" cy="1552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2" name="直線コネクタ 78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35693</xdr:rowOff>
    </xdr:from>
    <xdr:ext cx="534377" cy="259045"/>
    <xdr:sp macro="" textlink="">
      <xdr:nvSpPr>
        <xdr:cNvPr id="783" name="貸付金最大値テキスト"/>
        <xdr:cNvSpPr txBox="1"/>
      </xdr:nvSpPr>
      <xdr:spPr>
        <a:xfrm>
          <a:off x="22212300" y="843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47,552</a:t>
          </a:r>
          <a:endParaRPr kumimoji="1" lang="ja-JP" altLang="en-US" sz="1000" b="1">
            <a:latin typeface="ＭＳ Ｐゴシック"/>
          </a:endParaRPr>
        </a:p>
      </xdr:txBody>
    </xdr:sp>
    <xdr:clientData/>
  </xdr:oneCellAnchor>
  <xdr:twoCellAnchor>
    <xdr:from>
      <xdr:col>32</xdr:col>
      <xdr:colOff>98425</xdr:colOff>
      <xdr:row>50</xdr:row>
      <xdr:rowOff>89016</xdr:rowOff>
    </xdr:from>
    <xdr:to>
      <xdr:col>32</xdr:col>
      <xdr:colOff>276225</xdr:colOff>
      <xdr:row>50</xdr:row>
      <xdr:rowOff>89016</xdr:rowOff>
    </xdr:to>
    <xdr:cxnSp macro="">
      <xdr:nvCxnSpPr>
        <xdr:cNvPr id="784" name="直線コネクタ 783"/>
        <xdr:cNvCxnSpPr/>
      </xdr:nvCxnSpPr>
      <xdr:spPr>
        <a:xfrm>
          <a:off x="22072600" y="8661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27033</xdr:rowOff>
    </xdr:from>
    <xdr:to>
      <xdr:col>32</xdr:col>
      <xdr:colOff>187325</xdr:colOff>
      <xdr:row>58</xdr:row>
      <xdr:rowOff>63119</xdr:rowOff>
    </xdr:to>
    <xdr:cxnSp macro="">
      <xdr:nvCxnSpPr>
        <xdr:cNvPr id="785" name="直線コネクタ 784"/>
        <xdr:cNvCxnSpPr/>
      </xdr:nvCxnSpPr>
      <xdr:spPr>
        <a:xfrm flipV="1">
          <a:off x="21323300" y="9971133"/>
          <a:ext cx="838200" cy="3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163306</xdr:rowOff>
    </xdr:from>
    <xdr:ext cx="469744" cy="259045"/>
    <xdr:sp macro="" textlink="">
      <xdr:nvSpPr>
        <xdr:cNvPr id="786" name="貸付金平均値テキスト"/>
        <xdr:cNvSpPr txBox="1"/>
      </xdr:nvSpPr>
      <xdr:spPr>
        <a:xfrm>
          <a:off x="22212300" y="9935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13429</xdr:rowOff>
    </xdr:from>
    <xdr:to>
      <xdr:col>32</xdr:col>
      <xdr:colOff>238125</xdr:colOff>
      <xdr:row>58</xdr:row>
      <xdr:rowOff>115029</xdr:rowOff>
    </xdr:to>
    <xdr:sp macro="" textlink="">
      <xdr:nvSpPr>
        <xdr:cNvPr id="787" name="フローチャート : 判断 786"/>
        <xdr:cNvSpPr/>
      </xdr:nvSpPr>
      <xdr:spPr>
        <a:xfrm>
          <a:off x="22110700" y="995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63119</xdr:rowOff>
    </xdr:from>
    <xdr:to>
      <xdr:col>31</xdr:col>
      <xdr:colOff>34925</xdr:colOff>
      <xdr:row>58</xdr:row>
      <xdr:rowOff>65601</xdr:rowOff>
    </xdr:to>
    <xdr:cxnSp macro="">
      <xdr:nvCxnSpPr>
        <xdr:cNvPr id="788" name="直線コネクタ 787"/>
        <xdr:cNvCxnSpPr/>
      </xdr:nvCxnSpPr>
      <xdr:spPr>
        <a:xfrm flipV="1">
          <a:off x="20434300" y="10007219"/>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4612</xdr:rowOff>
    </xdr:from>
    <xdr:to>
      <xdr:col>31</xdr:col>
      <xdr:colOff>85725</xdr:colOff>
      <xdr:row>58</xdr:row>
      <xdr:rowOff>106212</xdr:rowOff>
    </xdr:to>
    <xdr:sp macro="" textlink="">
      <xdr:nvSpPr>
        <xdr:cNvPr id="789" name="フローチャート : 判断 788"/>
        <xdr:cNvSpPr/>
      </xdr:nvSpPr>
      <xdr:spPr>
        <a:xfrm>
          <a:off x="21272500" y="994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122739</xdr:rowOff>
    </xdr:from>
    <xdr:ext cx="469744" cy="259045"/>
    <xdr:sp macro="" textlink="">
      <xdr:nvSpPr>
        <xdr:cNvPr id="790" name="テキスト ボックス 789"/>
        <xdr:cNvSpPr txBox="1"/>
      </xdr:nvSpPr>
      <xdr:spPr>
        <a:xfrm>
          <a:off x="21088427" y="972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6,581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65601</xdr:rowOff>
    </xdr:from>
    <xdr:to>
      <xdr:col>29</xdr:col>
      <xdr:colOff>517525</xdr:colOff>
      <xdr:row>58</xdr:row>
      <xdr:rowOff>68246</xdr:rowOff>
    </xdr:to>
    <xdr:cxnSp macro="">
      <xdr:nvCxnSpPr>
        <xdr:cNvPr id="791" name="直線コネクタ 790"/>
        <xdr:cNvCxnSpPr/>
      </xdr:nvCxnSpPr>
      <xdr:spPr>
        <a:xfrm flipV="1">
          <a:off x="19545300" y="10009701"/>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69992</xdr:rowOff>
    </xdr:from>
    <xdr:to>
      <xdr:col>29</xdr:col>
      <xdr:colOff>568325</xdr:colOff>
      <xdr:row>59</xdr:row>
      <xdr:rowOff>142</xdr:rowOff>
    </xdr:to>
    <xdr:sp macro="" textlink="">
      <xdr:nvSpPr>
        <xdr:cNvPr id="792" name="フローチャート : 判断 791"/>
        <xdr:cNvSpPr/>
      </xdr:nvSpPr>
      <xdr:spPr>
        <a:xfrm>
          <a:off x="20383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162719</xdr:rowOff>
    </xdr:from>
    <xdr:ext cx="469744" cy="259045"/>
    <xdr:sp macro="" textlink="">
      <xdr:nvSpPr>
        <xdr:cNvPr id="793" name="テキスト ボックス 792"/>
        <xdr:cNvSpPr txBox="1"/>
      </xdr:nvSpPr>
      <xdr:spPr>
        <a:xfrm>
          <a:off x="20199427"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68246</xdr:rowOff>
    </xdr:from>
    <xdr:to>
      <xdr:col>28</xdr:col>
      <xdr:colOff>314325</xdr:colOff>
      <xdr:row>58</xdr:row>
      <xdr:rowOff>69389</xdr:rowOff>
    </xdr:to>
    <xdr:cxnSp macro="">
      <xdr:nvCxnSpPr>
        <xdr:cNvPr id="794" name="直線コネクタ 793"/>
        <xdr:cNvCxnSpPr/>
      </xdr:nvCxnSpPr>
      <xdr:spPr>
        <a:xfrm flipV="1">
          <a:off x="18656300" y="10012346"/>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9380</xdr:rowOff>
    </xdr:from>
    <xdr:to>
      <xdr:col>28</xdr:col>
      <xdr:colOff>365125</xdr:colOff>
      <xdr:row>58</xdr:row>
      <xdr:rowOff>110980</xdr:rowOff>
    </xdr:to>
    <xdr:sp macro="" textlink="">
      <xdr:nvSpPr>
        <xdr:cNvPr id="795" name="フローチャート : 判断 794"/>
        <xdr:cNvSpPr/>
      </xdr:nvSpPr>
      <xdr:spPr>
        <a:xfrm>
          <a:off x="19494500" y="99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127507</xdr:rowOff>
    </xdr:from>
    <xdr:ext cx="469744" cy="259045"/>
    <xdr:sp macro="" textlink="">
      <xdr:nvSpPr>
        <xdr:cNvPr id="796" name="テキスト ボックス 795"/>
        <xdr:cNvSpPr txBox="1"/>
      </xdr:nvSpPr>
      <xdr:spPr>
        <a:xfrm>
          <a:off x="19310427" y="972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13723</xdr:rowOff>
    </xdr:from>
    <xdr:to>
      <xdr:col>27</xdr:col>
      <xdr:colOff>161925</xdr:colOff>
      <xdr:row>58</xdr:row>
      <xdr:rowOff>115323</xdr:rowOff>
    </xdr:to>
    <xdr:sp macro="" textlink="">
      <xdr:nvSpPr>
        <xdr:cNvPr id="797" name="フローチャート : 判断 796"/>
        <xdr:cNvSpPr/>
      </xdr:nvSpPr>
      <xdr:spPr>
        <a:xfrm>
          <a:off x="18605500" y="99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131850</xdr:rowOff>
    </xdr:from>
    <xdr:ext cx="469744" cy="259045"/>
    <xdr:sp macro="" textlink="">
      <xdr:nvSpPr>
        <xdr:cNvPr id="798" name="テキスト ボックス 797"/>
        <xdr:cNvSpPr txBox="1"/>
      </xdr:nvSpPr>
      <xdr:spPr>
        <a:xfrm>
          <a:off x="18421427" y="973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9" name="テキスト ボックス 79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0" name="テキスト ボックス 79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1" name="テキスト ボックス 80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2" name="テキスト ボックス 80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3" name="テキスト ボックス 80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147683</xdr:rowOff>
    </xdr:from>
    <xdr:to>
      <xdr:col>32</xdr:col>
      <xdr:colOff>238125</xdr:colOff>
      <xdr:row>58</xdr:row>
      <xdr:rowOff>77833</xdr:rowOff>
    </xdr:to>
    <xdr:sp macro="" textlink="">
      <xdr:nvSpPr>
        <xdr:cNvPr id="804" name="円/楕円 803"/>
        <xdr:cNvSpPr/>
      </xdr:nvSpPr>
      <xdr:spPr>
        <a:xfrm>
          <a:off x="22110700" y="992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170560</xdr:rowOff>
    </xdr:from>
    <xdr:ext cx="469744" cy="259045"/>
    <xdr:sp macro="" textlink="">
      <xdr:nvSpPr>
        <xdr:cNvPr id="805" name="貸付金該当値テキスト"/>
        <xdr:cNvSpPr txBox="1"/>
      </xdr:nvSpPr>
      <xdr:spPr>
        <a:xfrm>
          <a:off x="22212300" y="977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7,450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12319</xdr:rowOff>
    </xdr:from>
    <xdr:to>
      <xdr:col>31</xdr:col>
      <xdr:colOff>85725</xdr:colOff>
      <xdr:row>58</xdr:row>
      <xdr:rowOff>113919</xdr:rowOff>
    </xdr:to>
    <xdr:sp macro="" textlink="">
      <xdr:nvSpPr>
        <xdr:cNvPr id="806" name="円/楕円 805"/>
        <xdr:cNvSpPr/>
      </xdr:nvSpPr>
      <xdr:spPr>
        <a:xfrm>
          <a:off x="21272500" y="9956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105046</xdr:rowOff>
    </xdr:from>
    <xdr:ext cx="469744" cy="259045"/>
    <xdr:sp macro="" textlink="">
      <xdr:nvSpPr>
        <xdr:cNvPr id="807" name="テキスト ボックス 806"/>
        <xdr:cNvSpPr txBox="1"/>
      </xdr:nvSpPr>
      <xdr:spPr>
        <a:xfrm>
          <a:off x="21088427" y="10049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14801</xdr:rowOff>
    </xdr:from>
    <xdr:to>
      <xdr:col>29</xdr:col>
      <xdr:colOff>568325</xdr:colOff>
      <xdr:row>58</xdr:row>
      <xdr:rowOff>116401</xdr:rowOff>
    </xdr:to>
    <xdr:sp macro="" textlink="">
      <xdr:nvSpPr>
        <xdr:cNvPr id="808" name="円/楕円 807"/>
        <xdr:cNvSpPr/>
      </xdr:nvSpPr>
      <xdr:spPr>
        <a:xfrm>
          <a:off x="20383500" y="9958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132928</xdr:rowOff>
    </xdr:from>
    <xdr:ext cx="469744" cy="259045"/>
    <xdr:sp macro="" textlink="">
      <xdr:nvSpPr>
        <xdr:cNvPr id="809" name="テキスト ボックス 808"/>
        <xdr:cNvSpPr txBox="1"/>
      </xdr:nvSpPr>
      <xdr:spPr>
        <a:xfrm>
          <a:off x="20199427" y="973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6,269</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17446</xdr:rowOff>
    </xdr:from>
    <xdr:to>
      <xdr:col>28</xdr:col>
      <xdr:colOff>365125</xdr:colOff>
      <xdr:row>58</xdr:row>
      <xdr:rowOff>119046</xdr:rowOff>
    </xdr:to>
    <xdr:sp macro="" textlink="">
      <xdr:nvSpPr>
        <xdr:cNvPr id="810" name="円/楕円 809"/>
        <xdr:cNvSpPr/>
      </xdr:nvSpPr>
      <xdr:spPr>
        <a:xfrm>
          <a:off x="19494500" y="996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110173</xdr:rowOff>
    </xdr:from>
    <xdr:ext cx="469744" cy="259045"/>
    <xdr:sp macro="" textlink="">
      <xdr:nvSpPr>
        <xdr:cNvPr id="811" name="テキスト ボックス 810"/>
        <xdr:cNvSpPr txBox="1"/>
      </xdr:nvSpPr>
      <xdr:spPr>
        <a:xfrm>
          <a:off x="19310427" y="10054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6,188</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18589</xdr:rowOff>
    </xdr:from>
    <xdr:to>
      <xdr:col>27</xdr:col>
      <xdr:colOff>161925</xdr:colOff>
      <xdr:row>58</xdr:row>
      <xdr:rowOff>120189</xdr:rowOff>
    </xdr:to>
    <xdr:sp macro="" textlink="">
      <xdr:nvSpPr>
        <xdr:cNvPr id="812" name="円/楕円 811"/>
        <xdr:cNvSpPr/>
      </xdr:nvSpPr>
      <xdr:spPr>
        <a:xfrm>
          <a:off x="18605500" y="99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111316</xdr:rowOff>
    </xdr:from>
    <xdr:ext cx="469744" cy="259045"/>
    <xdr:sp macro="" textlink="">
      <xdr:nvSpPr>
        <xdr:cNvPr id="813" name="テキスト ボックス 812"/>
        <xdr:cNvSpPr txBox="1"/>
      </xdr:nvSpPr>
      <xdr:spPr>
        <a:xfrm>
          <a:off x="18421427" y="1005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4" name="正方形/長方形 81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5" name="正方形/長方形 81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6" name="正方形/長方形 81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7" name="正方形/長方形 81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8" name="正方形/長方形 81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9" name="正方形/長方形 81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0" name="正方形/長方形 81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53,671</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1" name="正方形/長方形 82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2" name="テキスト ボックス 82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3" name="直線コネクタ 82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4" name="テキスト ボックス 823"/>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5" name="直線コネクタ 824"/>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6" name="テキスト ボックス 825"/>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7" name="直線コネクタ 826"/>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8" name="テキスト ボックス 827"/>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9" name="直線コネクタ 828"/>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30" name="テキスト ボックス 829"/>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31" name="直線コネクタ 830"/>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32" name="テキスト ボックス 831"/>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33" name="直線コネクタ 832"/>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34" name="テキスト ボックス 833"/>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5" name="直線コネクタ 83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6" name="テキスト ボックス 83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146329</xdr:rowOff>
    </xdr:from>
    <xdr:to>
      <xdr:col>32</xdr:col>
      <xdr:colOff>186689</xdr:colOff>
      <xdr:row>79</xdr:row>
      <xdr:rowOff>64281</xdr:rowOff>
    </xdr:to>
    <xdr:cxnSp macro="">
      <xdr:nvCxnSpPr>
        <xdr:cNvPr id="838" name="直線コネクタ 837"/>
        <xdr:cNvCxnSpPr/>
      </xdr:nvCxnSpPr>
      <xdr:spPr>
        <a:xfrm flipV="1">
          <a:off x="22159595" y="12147829"/>
          <a:ext cx="1269" cy="1461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68108</xdr:rowOff>
    </xdr:from>
    <xdr:ext cx="534377" cy="259045"/>
    <xdr:sp macro="" textlink="">
      <xdr:nvSpPr>
        <xdr:cNvPr id="839" name="繰出金最小値テキスト"/>
        <xdr:cNvSpPr txBox="1"/>
      </xdr:nvSpPr>
      <xdr:spPr>
        <a:xfrm>
          <a:off x="22212300" y="13612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18,959</a:t>
          </a:r>
          <a:endParaRPr kumimoji="1" lang="ja-JP" altLang="en-US" sz="1000" b="1">
            <a:latin typeface="ＭＳ Ｐゴシック"/>
          </a:endParaRPr>
        </a:p>
      </xdr:txBody>
    </xdr:sp>
    <xdr:clientData/>
  </xdr:oneCellAnchor>
  <xdr:twoCellAnchor>
    <xdr:from>
      <xdr:col>32</xdr:col>
      <xdr:colOff>98425</xdr:colOff>
      <xdr:row>79</xdr:row>
      <xdr:rowOff>64281</xdr:rowOff>
    </xdr:from>
    <xdr:to>
      <xdr:col>32</xdr:col>
      <xdr:colOff>276225</xdr:colOff>
      <xdr:row>79</xdr:row>
      <xdr:rowOff>64281</xdr:rowOff>
    </xdr:to>
    <xdr:cxnSp macro="">
      <xdr:nvCxnSpPr>
        <xdr:cNvPr id="840" name="直線コネクタ 839"/>
        <xdr:cNvCxnSpPr/>
      </xdr:nvCxnSpPr>
      <xdr:spPr>
        <a:xfrm>
          <a:off x="22072600" y="13608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93006</xdr:rowOff>
    </xdr:from>
    <xdr:ext cx="534377" cy="259045"/>
    <xdr:sp macro="" textlink="">
      <xdr:nvSpPr>
        <xdr:cNvPr id="841" name="繰出金最大値テキスト"/>
        <xdr:cNvSpPr txBox="1"/>
      </xdr:nvSpPr>
      <xdr:spPr>
        <a:xfrm>
          <a:off x="22212300" y="1192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95,652</a:t>
          </a:r>
          <a:endParaRPr kumimoji="1" lang="ja-JP" altLang="en-US" sz="1000" b="1">
            <a:latin typeface="ＭＳ Ｐゴシック"/>
          </a:endParaRPr>
        </a:p>
      </xdr:txBody>
    </xdr:sp>
    <xdr:clientData/>
  </xdr:oneCellAnchor>
  <xdr:twoCellAnchor>
    <xdr:from>
      <xdr:col>32</xdr:col>
      <xdr:colOff>98425</xdr:colOff>
      <xdr:row>70</xdr:row>
      <xdr:rowOff>146329</xdr:rowOff>
    </xdr:from>
    <xdr:to>
      <xdr:col>32</xdr:col>
      <xdr:colOff>276225</xdr:colOff>
      <xdr:row>70</xdr:row>
      <xdr:rowOff>146329</xdr:rowOff>
    </xdr:to>
    <xdr:cxnSp macro="">
      <xdr:nvCxnSpPr>
        <xdr:cNvPr id="842" name="直線コネクタ 841"/>
        <xdr:cNvCxnSpPr/>
      </xdr:nvCxnSpPr>
      <xdr:spPr>
        <a:xfrm>
          <a:off x="22072600" y="12147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87903</xdr:rowOff>
    </xdr:from>
    <xdr:to>
      <xdr:col>32</xdr:col>
      <xdr:colOff>187325</xdr:colOff>
      <xdr:row>74</xdr:row>
      <xdr:rowOff>123089</xdr:rowOff>
    </xdr:to>
    <xdr:cxnSp macro="">
      <xdr:nvCxnSpPr>
        <xdr:cNvPr id="843" name="直線コネクタ 842"/>
        <xdr:cNvCxnSpPr/>
      </xdr:nvCxnSpPr>
      <xdr:spPr>
        <a:xfrm flipV="1">
          <a:off x="21323300" y="12775203"/>
          <a:ext cx="838200" cy="3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49744</xdr:rowOff>
    </xdr:from>
    <xdr:ext cx="534377" cy="259045"/>
    <xdr:sp macro="" textlink="">
      <xdr:nvSpPr>
        <xdr:cNvPr id="844" name="繰出金平均値テキスト"/>
        <xdr:cNvSpPr txBox="1"/>
      </xdr:nvSpPr>
      <xdr:spPr>
        <a:xfrm>
          <a:off x="22212300" y="130799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42,923</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71317</xdr:rowOff>
    </xdr:from>
    <xdr:to>
      <xdr:col>32</xdr:col>
      <xdr:colOff>238125</xdr:colOff>
      <xdr:row>77</xdr:row>
      <xdr:rowOff>1467</xdr:rowOff>
    </xdr:to>
    <xdr:sp macro="" textlink="">
      <xdr:nvSpPr>
        <xdr:cNvPr id="845" name="フローチャート : 判断 844"/>
        <xdr:cNvSpPr/>
      </xdr:nvSpPr>
      <xdr:spPr>
        <a:xfrm>
          <a:off x="22110700" y="13101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123089</xdr:rowOff>
    </xdr:from>
    <xdr:to>
      <xdr:col>31</xdr:col>
      <xdr:colOff>34925</xdr:colOff>
      <xdr:row>74</xdr:row>
      <xdr:rowOff>141815</xdr:rowOff>
    </xdr:to>
    <xdr:cxnSp macro="">
      <xdr:nvCxnSpPr>
        <xdr:cNvPr id="846" name="直線コネクタ 845"/>
        <xdr:cNvCxnSpPr/>
      </xdr:nvCxnSpPr>
      <xdr:spPr>
        <a:xfrm flipV="1">
          <a:off x="20434300" y="12810389"/>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94444</xdr:rowOff>
    </xdr:from>
    <xdr:to>
      <xdr:col>31</xdr:col>
      <xdr:colOff>85725</xdr:colOff>
      <xdr:row>77</xdr:row>
      <xdr:rowOff>24594</xdr:rowOff>
    </xdr:to>
    <xdr:sp macro="" textlink="">
      <xdr:nvSpPr>
        <xdr:cNvPr id="847" name="フローチャート : 判断 846"/>
        <xdr:cNvSpPr/>
      </xdr:nvSpPr>
      <xdr:spPr>
        <a:xfrm>
          <a:off x="21272500" y="1312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15721</xdr:rowOff>
    </xdr:from>
    <xdr:ext cx="534377" cy="259045"/>
    <xdr:sp macro="" textlink="">
      <xdr:nvSpPr>
        <xdr:cNvPr id="848" name="テキスト ボックス 847"/>
        <xdr:cNvSpPr txBox="1"/>
      </xdr:nvSpPr>
      <xdr:spPr>
        <a:xfrm>
          <a:off x="21056111" y="1321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41,709</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141815</xdr:rowOff>
    </xdr:from>
    <xdr:to>
      <xdr:col>29</xdr:col>
      <xdr:colOff>517525</xdr:colOff>
      <xdr:row>74</xdr:row>
      <xdr:rowOff>159265</xdr:rowOff>
    </xdr:to>
    <xdr:cxnSp macro="">
      <xdr:nvCxnSpPr>
        <xdr:cNvPr id="849" name="直線コネクタ 848"/>
        <xdr:cNvCxnSpPr/>
      </xdr:nvCxnSpPr>
      <xdr:spPr>
        <a:xfrm flipV="1">
          <a:off x="19545300" y="12829115"/>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50" name="フローチャート : 判断 849"/>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51" name="テキスト ボックス 850"/>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159265</xdr:rowOff>
    </xdr:from>
    <xdr:to>
      <xdr:col>28</xdr:col>
      <xdr:colOff>314325</xdr:colOff>
      <xdr:row>75</xdr:row>
      <xdr:rowOff>15113</xdr:rowOff>
    </xdr:to>
    <xdr:cxnSp macro="">
      <xdr:nvCxnSpPr>
        <xdr:cNvPr id="852" name="直線コネクタ 851"/>
        <xdr:cNvCxnSpPr/>
      </xdr:nvCxnSpPr>
      <xdr:spPr>
        <a:xfrm flipV="1">
          <a:off x="18656300" y="12846565"/>
          <a:ext cx="889000" cy="2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53" name="フローチャート : 判断 852"/>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54" name="テキスト ボックス 853"/>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5" name="フローチャート : 判断 854"/>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6" name="テキスト ボックス 855"/>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7" name="テキスト ボックス 85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8" name="テキスト ボックス 85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9" name="テキスト ボックス 85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0" name="テキスト ボックス 85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1" name="テキスト ボックス 86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37103</xdr:rowOff>
    </xdr:from>
    <xdr:to>
      <xdr:col>32</xdr:col>
      <xdr:colOff>238125</xdr:colOff>
      <xdr:row>74</xdr:row>
      <xdr:rowOff>138703</xdr:rowOff>
    </xdr:to>
    <xdr:sp macro="" textlink="">
      <xdr:nvSpPr>
        <xdr:cNvPr id="862" name="円/楕円 861"/>
        <xdr:cNvSpPr/>
      </xdr:nvSpPr>
      <xdr:spPr>
        <a:xfrm>
          <a:off x="22110700" y="1272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59980</xdr:rowOff>
    </xdr:from>
    <xdr:ext cx="534377" cy="259045"/>
    <xdr:sp macro="" textlink="">
      <xdr:nvSpPr>
        <xdr:cNvPr id="863" name="繰出金該当値テキスト"/>
        <xdr:cNvSpPr txBox="1"/>
      </xdr:nvSpPr>
      <xdr:spPr>
        <a:xfrm>
          <a:off x="22212300" y="1257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62,719</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72289</xdr:rowOff>
    </xdr:from>
    <xdr:to>
      <xdr:col>31</xdr:col>
      <xdr:colOff>85725</xdr:colOff>
      <xdr:row>75</xdr:row>
      <xdr:rowOff>2439</xdr:rowOff>
    </xdr:to>
    <xdr:sp macro="" textlink="">
      <xdr:nvSpPr>
        <xdr:cNvPr id="864" name="円/楕円 863"/>
        <xdr:cNvSpPr/>
      </xdr:nvSpPr>
      <xdr:spPr>
        <a:xfrm>
          <a:off x="21272500" y="1275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18966</xdr:rowOff>
    </xdr:from>
    <xdr:ext cx="534377" cy="259045"/>
    <xdr:sp macro="" textlink="">
      <xdr:nvSpPr>
        <xdr:cNvPr id="865" name="テキスト ボックス 864"/>
        <xdr:cNvSpPr txBox="1"/>
      </xdr:nvSpPr>
      <xdr:spPr>
        <a:xfrm>
          <a:off x="21056111" y="12534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60,872</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91015</xdr:rowOff>
    </xdr:from>
    <xdr:to>
      <xdr:col>29</xdr:col>
      <xdr:colOff>568325</xdr:colOff>
      <xdr:row>75</xdr:row>
      <xdr:rowOff>21165</xdr:rowOff>
    </xdr:to>
    <xdr:sp macro="" textlink="">
      <xdr:nvSpPr>
        <xdr:cNvPr id="866" name="円/楕円 865"/>
        <xdr:cNvSpPr/>
      </xdr:nvSpPr>
      <xdr:spPr>
        <a:xfrm>
          <a:off x="20383500" y="1277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37692</xdr:rowOff>
    </xdr:from>
    <xdr:ext cx="534377" cy="259045"/>
    <xdr:sp macro="" textlink="">
      <xdr:nvSpPr>
        <xdr:cNvPr id="867" name="テキスト ボックス 866"/>
        <xdr:cNvSpPr txBox="1"/>
      </xdr:nvSpPr>
      <xdr:spPr>
        <a:xfrm>
          <a:off x="20167111" y="12553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59,889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108465</xdr:rowOff>
    </xdr:from>
    <xdr:to>
      <xdr:col>28</xdr:col>
      <xdr:colOff>365125</xdr:colOff>
      <xdr:row>75</xdr:row>
      <xdr:rowOff>38615</xdr:rowOff>
    </xdr:to>
    <xdr:sp macro="" textlink="">
      <xdr:nvSpPr>
        <xdr:cNvPr id="868" name="円/楕円 867"/>
        <xdr:cNvSpPr/>
      </xdr:nvSpPr>
      <xdr:spPr>
        <a:xfrm>
          <a:off x="19494500" y="1279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55142</xdr:rowOff>
    </xdr:from>
    <xdr:ext cx="534377" cy="259045"/>
    <xdr:sp macro="" textlink="">
      <xdr:nvSpPr>
        <xdr:cNvPr id="869" name="テキスト ボックス 868"/>
        <xdr:cNvSpPr txBox="1"/>
      </xdr:nvSpPr>
      <xdr:spPr>
        <a:xfrm>
          <a:off x="19278111" y="1257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58,973</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135763</xdr:rowOff>
    </xdr:from>
    <xdr:to>
      <xdr:col>27</xdr:col>
      <xdr:colOff>161925</xdr:colOff>
      <xdr:row>75</xdr:row>
      <xdr:rowOff>65913</xdr:rowOff>
    </xdr:to>
    <xdr:sp macro="" textlink="">
      <xdr:nvSpPr>
        <xdr:cNvPr id="870" name="円/楕円 869"/>
        <xdr:cNvSpPr/>
      </xdr:nvSpPr>
      <xdr:spPr>
        <a:xfrm>
          <a:off x="18605500" y="128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82440</xdr:rowOff>
    </xdr:from>
    <xdr:ext cx="534377" cy="259045"/>
    <xdr:sp macro="" textlink="">
      <xdr:nvSpPr>
        <xdr:cNvPr id="871" name="テキスト ボックス 870"/>
        <xdr:cNvSpPr txBox="1"/>
      </xdr:nvSpPr>
      <xdr:spPr>
        <a:xfrm>
          <a:off x="18389111" y="125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2" name="正方形/長方形 87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3" name="正方形/長方形 87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4" name="正方形/長方形 87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5" name="正方形/長方形 87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6" name="正方形/長方形 87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7" name="正方形/長方形 87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8" name="正方形/長方形 87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9" name="正方形/長方形 87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0" name="テキスト ボックス 87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1" name="直線コネクタ 88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2" name="直線コネクタ 88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3" name="テキスト ボックス 88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4" name="直線コネクタ 88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5" name="テキスト ボックス 88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7" name="直線コネクタ 88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1" name="直線コネクタ 89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2" name="直線コネクタ 89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フローチャート : 判断 89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5" name="直線コネクタ 89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6" name="フローチャート : 判断 89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7" name="テキスト ボックス 896"/>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8" name="直線コネクタ 89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9" name="フローチャート : 判断 89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0" name="テキスト ボックス 899"/>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1" name="直線コネクタ 90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2" name="フローチャート : 判断 90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3" name="テキスト ボックス 902"/>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フローチャート : 判断 90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5" name="テキスト ボックス 904"/>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6" name="テキスト ボックス 90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7" name="テキスト ボックス 90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8" name="テキスト ボックス 90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9" name="テキスト ボックス 90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0" name="テキスト ボックス 90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1" name="円/楕円 91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3" name="円/楕円 91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4" name="テキスト ボックス 913"/>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5" name="円/楕円 91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6" name="テキスト ボックス 915"/>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7" name="円/楕円 91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8" name="テキスト ボックス 917"/>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9" name="円/楕円 91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0" name="テキスト ボックス 919"/>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1" name="正方形/長方形 9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2" name="正方形/長方形 9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3" name="テキスト ボックス 9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人件費は定年退職者の増により退職金が前年度比</a:t>
          </a:r>
          <a:r>
            <a:rPr kumimoji="1" lang="en-US" altLang="ja-JP" sz="1100">
              <a:solidFill>
                <a:schemeClr val="dk1"/>
              </a:solidFill>
              <a:effectLst/>
              <a:latin typeface="+mn-lt"/>
              <a:ea typeface="+mn-ea"/>
              <a:cs typeface="+mn-cs"/>
            </a:rPr>
            <a:t>114.7</a:t>
          </a:r>
          <a:r>
            <a:rPr kumimoji="1" lang="ja-JP" altLang="ja-JP" sz="1100">
              <a:solidFill>
                <a:schemeClr val="dk1"/>
              </a:solidFill>
              <a:effectLst/>
              <a:latin typeface="+mn-lt"/>
              <a:ea typeface="+mn-ea"/>
              <a:cs typeface="+mn-cs"/>
            </a:rPr>
            <a:t>％増となったため，一人当たりでは</a:t>
          </a:r>
          <a:r>
            <a:rPr kumimoji="1" lang="en-US" altLang="ja-JP" sz="1100">
              <a:solidFill>
                <a:schemeClr val="dk1"/>
              </a:solidFill>
              <a:effectLst/>
              <a:latin typeface="+mn-lt"/>
              <a:ea typeface="+mn-ea"/>
              <a:cs typeface="+mn-cs"/>
            </a:rPr>
            <a:t>4,594</a:t>
          </a:r>
          <a:r>
            <a:rPr kumimoji="1" lang="ja-JP" altLang="ja-JP" sz="1100">
              <a:solidFill>
                <a:schemeClr val="dk1"/>
              </a:solidFill>
              <a:effectLst/>
              <a:latin typeface="+mn-lt"/>
              <a:ea typeface="+mn-ea"/>
              <a:cs typeface="+mn-cs"/>
            </a:rPr>
            <a:t>円増となっている。物件費は臨時職員等賃金の増や</a:t>
          </a:r>
          <a:r>
            <a:rPr kumimoji="1" lang="ja-JP" altLang="en-US" sz="1100">
              <a:solidFill>
                <a:schemeClr val="dk1"/>
              </a:solidFill>
              <a:effectLst/>
              <a:latin typeface="+mn-lt"/>
              <a:ea typeface="+mn-ea"/>
              <a:cs typeface="+mn-cs"/>
            </a:rPr>
            <a:t>分別収集委託料</a:t>
          </a:r>
          <a:r>
            <a:rPr kumimoji="1" lang="ja-JP" altLang="ja-JP" sz="1100">
              <a:solidFill>
                <a:schemeClr val="dk1"/>
              </a:solidFill>
              <a:effectLst/>
              <a:latin typeface="+mn-lt"/>
              <a:ea typeface="+mn-ea"/>
              <a:cs typeface="+mn-cs"/>
            </a:rPr>
            <a:t>の皆増により前年度比</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％増となり，一人当たりでは</a:t>
          </a:r>
          <a:r>
            <a:rPr kumimoji="1" lang="en-US" altLang="ja-JP" sz="1100">
              <a:solidFill>
                <a:schemeClr val="dk1"/>
              </a:solidFill>
              <a:effectLst/>
              <a:latin typeface="+mn-lt"/>
              <a:ea typeface="+mn-ea"/>
              <a:cs typeface="+mn-cs"/>
            </a:rPr>
            <a:t>4,804</a:t>
          </a:r>
          <a:r>
            <a:rPr kumimoji="1" lang="ja-JP" altLang="ja-JP" sz="1100">
              <a:solidFill>
                <a:schemeClr val="dk1"/>
              </a:solidFill>
              <a:effectLst/>
              <a:latin typeface="+mn-lt"/>
              <a:ea typeface="+mn-ea"/>
              <a:cs typeface="+mn-cs"/>
            </a:rPr>
            <a:t>円増となっている。維持補修費は</a:t>
          </a:r>
          <a:r>
            <a:rPr kumimoji="1" lang="ja-JP" altLang="en-US" sz="1100">
              <a:solidFill>
                <a:schemeClr val="dk1"/>
              </a:solidFill>
              <a:effectLst/>
              <a:latin typeface="+mn-lt"/>
              <a:ea typeface="+mn-ea"/>
              <a:cs typeface="+mn-cs"/>
            </a:rPr>
            <a:t>公営住宅維持補修費等の影響で</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となり，一人当たりでは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となっている。扶助費は全体的に増加傾向であるが，障害福祉サービスや私立保育所委託料などの増により前年度比</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％増となり，一人当たりでは</a:t>
          </a:r>
          <a:r>
            <a:rPr kumimoji="1" lang="en-US" altLang="ja-JP" sz="1100">
              <a:solidFill>
                <a:schemeClr val="dk1"/>
              </a:solidFill>
              <a:effectLst/>
              <a:latin typeface="+mn-lt"/>
              <a:ea typeface="+mn-ea"/>
              <a:cs typeface="+mn-cs"/>
            </a:rPr>
            <a:t>5,584</a:t>
          </a:r>
          <a:r>
            <a:rPr kumimoji="1" lang="ja-JP" altLang="ja-JP" sz="1100">
              <a:solidFill>
                <a:schemeClr val="dk1"/>
              </a:solidFill>
              <a:effectLst/>
              <a:latin typeface="+mn-lt"/>
              <a:ea typeface="+mn-ea"/>
              <a:cs typeface="+mn-cs"/>
            </a:rPr>
            <a:t>円の増となっている。補助費は一部事務組合負担金やふるさと納税返礼品</a:t>
          </a:r>
          <a:r>
            <a:rPr kumimoji="1" lang="ja-JP" altLang="en-US" sz="1100">
              <a:solidFill>
                <a:schemeClr val="dk1"/>
              </a:solidFill>
              <a:effectLst/>
              <a:latin typeface="+mn-lt"/>
              <a:ea typeface="+mn-ea"/>
              <a:cs typeface="+mn-cs"/>
            </a:rPr>
            <a:t>の増</a:t>
          </a:r>
          <a:r>
            <a:rPr kumimoji="1" lang="ja-JP" altLang="ja-JP" sz="1100">
              <a:solidFill>
                <a:schemeClr val="dk1"/>
              </a:solidFill>
              <a:effectLst/>
              <a:latin typeface="+mn-lt"/>
              <a:ea typeface="+mn-ea"/>
              <a:cs typeface="+mn-cs"/>
            </a:rPr>
            <a:t>などにより前年度比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となり，一人当たりでは</a:t>
          </a:r>
          <a:r>
            <a:rPr kumimoji="1" lang="en-US" altLang="ja-JP" sz="1100">
              <a:solidFill>
                <a:schemeClr val="dk1"/>
              </a:solidFill>
              <a:effectLst/>
              <a:latin typeface="+mn-lt"/>
              <a:ea typeface="+mn-ea"/>
              <a:cs typeface="+mn-cs"/>
            </a:rPr>
            <a:t>2,600</a:t>
          </a:r>
          <a:r>
            <a:rPr kumimoji="1" lang="ja-JP" altLang="ja-JP" sz="1100">
              <a:solidFill>
                <a:schemeClr val="dk1"/>
              </a:solidFill>
              <a:effectLst/>
              <a:latin typeface="+mn-lt"/>
              <a:ea typeface="+mn-ea"/>
              <a:cs typeface="+mn-cs"/>
            </a:rPr>
            <a:t>円の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となっている。普通建設事業費はデジタル防災無線整備事業やテニスコート等整備事業などの大規模事業</a:t>
          </a:r>
          <a:r>
            <a:rPr kumimoji="1" lang="ja-JP" altLang="en-US" sz="1100">
              <a:solidFill>
                <a:schemeClr val="dk1"/>
              </a:solidFill>
              <a:effectLst/>
              <a:latin typeface="+mn-lt"/>
              <a:ea typeface="+mn-ea"/>
              <a:cs typeface="+mn-cs"/>
            </a:rPr>
            <a:t>の皆減</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となり，一人当たりでは</a:t>
          </a:r>
          <a:r>
            <a:rPr kumimoji="1" lang="en-US" altLang="ja-JP" sz="1100">
              <a:solidFill>
                <a:schemeClr val="dk1"/>
              </a:solidFill>
              <a:effectLst/>
              <a:latin typeface="+mn-lt"/>
              <a:ea typeface="+mn-ea"/>
              <a:cs typeface="+mn-cs"/>
            </a:rPr>
            <a:t>197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となっている。公債費は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給食センター建設用地を特別会計から一般会計へ買い戻したことによる繰上償還</a:t>
          </a:r>
          <a:r>
            <a:rPr kumimoji="1" lang="ja-JP" altLang="en-US" sz="1100">
              <a:solidFill>
                <a:schemeClr val="dk1"/>
              </a:solidFill>
              <a:effectLst/>
              <a:latin typeface="+mn-lt"/>
              <a:ea typeface="+mn-ea"/>
              <a:cs typeface="+mn-cs"/>
            </a:rPr>
            <a:t>の皆減等</a:t>
          </a:r>
          <a:r>
            <a:rPr kumimoji="1" lang="ja-JP" altLang="ja-JP" sz="1100">
              <a:solidFill>
                <a:schemeClr val="dk1"/>
              </a:solidFill>
              <a:effectLst/>
              <a:latin typeface="+mn-lt"/>
              <a:ea typeface="+mn-ea"/>
              <a:cs typeface="+mn-cs"/>
            </a:rPr>
            <a:t>により前年度比</a:t>
          </a:r>
          <a:r>
            <a:rPr kumimoji="1" lang="en-US" altLang="ja-JP" sz="1100">
              <a:solidFill>
                <a:schemeClr val="dk1"/>
              </a:solidFill>
              <a:effectLst/>
              <a:latin typeface="+mn-lt"/>
              <a:ea typeface="+mn-ea"/>
              <a:cs typeface="+mn-cs"/>
            </a:rPr>
            <a:t>19.1</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，一人当たりでは</a:t>
          </a:r>
          <a:r>
            <a:rPr kumimoji="1" lang="en-US" altLang="ja-JP" sz="1100">
              <a:solidFill>
                <a:schemeClr val="dk1"/>
              </a:solidFill>
              <a:effectLst/>
              <a:latin typeface="+mn-lt"/>
              <a:ea typeface="+mn-ea"/>
              <a:cs typeface="+mn-cs"/>
            </a:rPr>
            <a:t>9,037</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となっている。積立金は</a:t>
          </a:r>
          <a:r>
            <a:rPr kumimoji="1" lang="ja-JP" altLang="en-US" sz="1100">
              <a:solidFill>
                <a:schemeClr val="dk1"/>
              </a:solidFill>
              <a:effectLst/>
              <a:latin typeface="+mn-lt"/>
              <a:ea typeface="+mn-ea"/>
              <a:cs typeface="+mn-cs"/>
            </a:rPr>
            <a:t>ふるさと笠岡思民</a:t>
          </a:r>
          <a:r>
            <a:rPr kumimoji="1" lang="ja-JP" altLang="ja-JP" sz="1100">
              <a:solidFill>
                <a:schemeClr val="dk1"/>
              </a:solidFill>
              <a:effectLst/>
              <a:latin typeface="+mn-lt"/>
              <a:ea typeface="+mn-ea"/>
              <a:cs typeface="+mn-cs"/>
            </a:rPr>
            <a:t>基金，財政調整基金へ積立てができたことにより前年度比</a:t>
          </a:r>
          <a:r>
            <a:rPr kumimoji="1" lang="en-US" altLang="ja-JP" sz="1100">
              <a:solidFill>
                <a:schemeClr val="dk1"/>
              </a:solidFill>
              <a:effectLst/>
              <a:latin typeface="+mn-lt"/>
              <a:ea typeface="+mn-ea"/>
              <a:cs typeface="+mn-cs"/>
            </a:rPr>
            <a:t>144.4</a:t>
          </a:r>
          <a:r>
            <a:rPr kumimoji="1" lang="ja-JP" altLang="ja-JP" sz="1100">
              <a:solidFill>
                <a:schemeClr val="dk1"/>
              </a:solidFill>
              <a:effectLst/>
              <a:latin typeface="+mn-lt"/>
              <a:ea typeface="+mn-ea"/>
              <a:cs typeface="+mn-cs"/>
            </a:rPr>
            <a:t>％増，一人当たりでは</a:t>
          </a:r>
          <a:r>
            <a:rPr kumimoji="1" lang="en-US" altLang="ja-JP" sz="1100">
              <a:solidFill>
                <a:schemeClr val="dk1"/>
              </a:solidFill>
              <a:effectLst/>
              <a:latin typeface="+mn-lt"/>
              <a:ea typeface="+mn-ea"/>
              <a:cs typeface="+mn-cs"/>
            </a:rPr>
            <a:t>3,836</a:t>
          </a:r>
          <a:r>
            <a:rPr kumimoji="1" lang="ja-JP" altLang="ja-JP" sz="1100">
              <a:solidFill>
                <a:schemeClr val="dk1"/>
              </a:solidFill>
              <a:effectLst/>
              <a:latin typeface="+mn-lt"/>
              <a:ea typeface="+mn-ea"/>
              <a:cs typeface="+mn-cs"/>
            </a:rPr>
            <a:t>円増となっているが，類似団体平均と比較するとかなり低い水準となっている。繰出金は下水道，国保，後期高齢特別会計への繰出しが増となっているため，全体では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％増，一人当たりでは</a:t>
          </a:r>
          <a:r>
            <a:rPr kumimoji="1" lang="en-US" altLang="ja-JP" sz="1100">
              <a:solidFill>
                <a:schemeClr val="dk1"/>
              </a:solidFill>
              <a:effectLst/>
              <a:latin typeface="+mn-lt"/>
              <a:ea typeface="+mn-ea"/>
              <a:cs typeface="+mn-cs"/>
            </a:rPr>
            <a:t>1,847</a:t>
          </a:r>
          <a:r>
            <a:rPr kumimoji="1" lang="ja-JP" altLang="ja-JP" sz="1100">
              <a:solidFill>
                <a:schemeClr val="dk1"/>
              </a:solidFill>
              <a:effectLst/>
              <a:latin typeface="+mn-lt"/>
              <a:ea typeface="+mn-ea"/>
              <a:cs typeface="+mn-cs"/>
            </a:rPr>
            <a:t>円増となっている。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岡山県笠岡市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50,346
49,951
136.39
24,303,371
23,793,587
330,191
13,212,686
23,002,873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5.8
67.5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64752</xdr:rowOff>
    </xdr:from>
    <xdr:to>
      <xdr:col>6</xdr:col>
      <xdr:colOff>510540</xdr:colOff>
      <xdr:row>39</xdr:row>
      <xdr:rowOff>84510</xdr:rowOff>
    </xdr:to>
    <xdr:cxnSp macro="">
      <xdr:nvCxnSpPr>
        <xdr:cNvPr id="58" name="直線コネクタ 57"/>
        <xdr:cNvCxnSpPr/>
      </xdr:nvCxnSpPr>
      <xdr:spPr>
        <a:xfrm flipV="1">
          <a:off x="4633595" y="5208252"/>
          <a:ext cx="1270" cy="1562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88337</xdr:rowOff>
    </xdr:from>
    <xdr:ext cx="469744" cy="259045"/>
    <xdr:sp macro="" textlink="">
      <xdr:nvSpPr>
        <xdr:cNvPr id="59" name="議会費最小値テキスト"/>
        <xdr:cNvSpPr txBox="1"/>
      </xdr:nvSpPr>
      <xdr:spPr>
        <a:xfrm>
          <a:off x="4686300" y="677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2,088</a:t>
          </a:r>
          <a:endParaRPr kumimoji="1" lang="ja-JP" altLang="en-US" sz="1000" b="1">
            <a:latin typeface="ＭＳ Ｐゴシック"/>
          </a:endParaRPr>
        </a:p>
      </xdr:txBody>
    </xdr:sp>
    <xdr:clientData/>
  </xdr:oneCellAnchor>
  <xdr:twoCellAnchor>
    <xdr:from>
      <xdr:col>6</xdr:col>
      <xdr:colOff>422275</xdr:colOff>
      <xdr:row>39</xdr:row>
      <xdr:rowOff>84510</xdr:rowOff>
    </xdr:from>
    <xdr:to>
      <xdr:col>6</xdr:col>
      <xdr:colOff>600075</xdr:colOff>
      <xdr:row>39</xdr:row>
      <xdr:rowOff>84510</xdr:rowOff>
    </xdr:to>
    <xdr:cxnSp macro="">
      <xdr:nvCxnSpPr>
        <xdr:cNvPr id="60" name="直線コネクタ 59"/>
        <xdr:cNvCxnSpPr/>
      </xdr:nvCxnSpPr>
      <xdr:spPr>
        <a:xfrm>
          <a:off x="4546600" y="677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11429</xdr:rowOff>
    </xdr:from>
    <xdr:ext cx="534377" cy="259045"/>
    <xdr:sp macro="" textlink="">
      <xdr:nvSpPr>
        <xdr:cNvPr id="61" name="議会費最大値テキスト"/>
        <xdr:cNvSpPr txBox="1"/>
      </xdr:nvSpPr>
      <xdr:spPr>
        <a:xfrm>
          <a:off x="4686300" y="498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11,659</a:t>
          </a:r>
          <a:endParaRPr kumimoji="1" lang="ja-JP" altLang="en-US" sz="1000" b="1">
            <a:latin typeface="ＭＳ Ｐゴシック"/>
          </a:endParaRPr>
        </a:p>
      </xdr:txBody>
    </xdr:sp>
    <xdr:clientData/>
  </xdr:oneCellAnchor>
  <xdr:twoCellAnchor>
    <xdr:from>
      <xdr:col>6</xdr:col>
      <xdr:colOff>422275</xdr:colOff>
      <xdr:row>30</xdr:row>
      <xdr:rowOff>64752</xdr:rowOff>
    </xdr:from>
    <xdr:to>
      <xdr:col>6</xdr:col>
      <xdr:colOff>600075</xdr:colOff>
      <xdr:row>30</xdr:row>
      <xdr:rowOff>64752</xdr:rowOff>
    </xdr:to>
    <xdr:cxnSp macro="">
      <xdr:nvCxnSpPr>
        <xdr:cNvPr id="62" name="直線コネクタ 61"/>
        <xdr:cNvCxnSpPr/>
      </xdr:nvCxnSpPr>
      <xdr:spPr>
        <a:xfrm>
          <a:off x="4546600" y="5208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8092</xdr:rowOff>
    </xdr:from>
    <xdr:to>
      <xdr:col>6</xdr:col>
      <xdr:colOff>511175</xdr:colOff>
      <xdr:row>36</xdr:row>
      <xdr:rowOff>9072</xdr:rowOff>
    </xdr:to>
    <xdr:cxnSp macro="">
      <xdr:nvCxnSpPr>
        <xdr:cNvPr id="63" name="直線コネクタ 62"/>
        <xdr:cNvCxnSpPr/>
      </xdr:nvCxnSpPr>
      <xdr:spPr>
        <a:xfrm>
          <a:off x="3797300" y="6180292"/>
          <a:ext cx="8382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133294</xdr:rowOff>
    </xdr:from>
    <xdr:ext cx="469744" cy="259045"/>
    <xdr:sp macro="" textlink="">
      <xdr:nvSpPr>
        <xdr:cNvPr id="64" name="議会費平均値テキスト"/>
        <xdr:cNvSpPr txBox="1"/>
      </xdr:nvSpPr>
      <xdr:spPr>
        <a:xfrm>
          <a:off x="4686300" y="647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154867</xdr:rowOff>
    </xdr:from>
    <xdr:to>
      <xdr:col>6</xdr:col>
      <xdr:colOff>561975</xdr:colOff>
      <xdr:row>38</xdr:row>
      <xdr:rowOff>85017</xdr:rowOff>
    </xdr:to>
    <xdr:sp macro="" textlink="">
      <xdr:nvSpPr>
        <xdr:cNvPr id="65" name="フローチャート : 判断 64"/>
        <xdr:cNvSpPr/>
      </xdr:nvSpPr>
      <xdr:spPr>
        <a:xfrm>
          <a:off x="4584700" y="649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8092</xdr:rowOff>
    </xdr:from>
    <xdr:to>
      <xdr:col>5</xdr:col>
      <xdr:colOff>358775</xdr:colOff>
      <xdr:row>36</xdr:row>
      <xdr:rowOff>56424</xdr:rowOff>
    </xdr:to>
    <xdr:cxnSp macro="">
      <xdr:nvCxnSpPr>
        <xdr:cNvPr id="66" name="直線コネクタ 65"/>
        <xdr:cNvCxnSpPr/>
      </xdr:nvCxnSpPr>
      <xdr:spPr>
        <a:xfrm flipV="1">
          <a:off x="2908300" y="6180292"/>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136906</xdr:rowOff>
    </xdr:from>
    <xdr:to>
      <xdr:col>5</xdr:col>
      <xdr:colOff>409575</xdr:colOff>
      <xdr:row>38</xdr:row>
      <xdr:rowOff>67056</xdr:rowOff>
    </xdr:to>
    <xdr:sp macro="" textlink="">
      <xdr:nvSpPr>
        <xdr:cNvPr id="67" name="フローチャート : 判断 66"/>
        <xdr:cNvSpPr/>
      </xdr:nvSpPr>
      <xdr:spPr>
        <a:xfrm>
          <a:off x="3746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58183</xdr:rowOff>
    </xdr:from>
    <xdr:ext cx="469744" cy="259045"/>
    <xdr:sp macro="" textlink="">
      <xdr:nvSpPr>
        <xdr:cNvPr id="68" name="テキスト ボックス 67"/>
        <xdr:cNvSpPr txBox="1"/>
      </xdr:nvSpPr>
      <xdr:spPr>
        <a:xfrm>
          <a:off x="3562427" y="6573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56424</xdr:rowOff>
    </xdr:from>
    <xdr:to>
      <xdr:col>4</xdr:col>
      <xdr:colOff>155575</xdr:colOff>
      <xdr:row>36</xdr:row>
      <xdr:rowOff>61486</xdr:rowOff>
    </xdr:to>
    <xdr:cxnSp macro="">
      <xdr:nvCxnSpPr>
        <xdr:cNvPr id="69" name="直線コネクタ 68"/>
        <xdr:cNvCxnSpPr/>
      </xdr:nvCxnSpPr>
      <xdr:spPr>
        <a:xfrm flipV="1">
          <a:off x="2019300" y="6228624"/>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122700</xdr:rowOff>
    </xdr:from>
    <xdr:to>
      <xdr:col>4</xdr:col>
      <xdr:colOff>206375</xdr:colOff>
      <xdr:row>38</xdr:row>
      <xdr:rowOff>52850</xdr:rowOff>
    </xdr:to>
    <xdr:sp macro="" textlink="">
      <xdr:nvSpPr>
        <xdr:cNvPr id="70" name="フローチャート : 判断 69"/>
        <xdr:cNvSpPr/>
      </xdr:nvSpPr>
      <xdr:spPr>
        <a:xfrm>
          <a:off x="2857500" y="6466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43977</xdr:rowOff>
    </xdr:from>
    <xdr:ext cx="469744" cy="259045"/>
    <xdr:sp macro="" textlink="">
      <xdr:nvSpPr>
        <xdr:cNvPr id="71" name="テキスト ボックス 70"/>
        <xdr:cNvSpPr txBox="1"/>
      </xdr:nvSpPr>
      <xdr:spPr>
        <a:xfrm>
          <a:off x="2673427" y="65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34054</xdr:rowOff>
    </xdr:from>
    <xdr:to>
      <xdr:col>2</xdr:col>
      <xdr:colOff>638175</xdr:colOff>
      <xdr:row>36</xdr:row>
      <xdr:rowOff>61486</xdr:rowOff>
    </xdr:to>
    <xdr:cxnSp macro="">
      <xdr:nvCxnSpPr>
        <xdr:cNvPr id="72" name="直線コネクタ 71"/>
        <xdr:cNvCxnSpPr/>
      </xdr:nvCxnSpPr>
      <xdr:spPr>
        <a:xfrm>
          <a:off x="1130300" y="620625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128252</xdr:rowOff>
    </xdr:from>
    <xdr:to>
      <xdr:col>3</xdr:col>
      <xdr:colOff>3175</xdr:colOff>
      <xdr:row>38</xdr:row>
      <xdr:rowOff>58402</xdr:rowOff>
    </xdr:to>
    <xdr:sp macro="" textlink="">
      <xdr:nvSpPr>
        <xdr:cNvPr id="73" name="フローチャート : 判断 72"/>
        <xdr:cNvSpPr/>
      </xdr:nvSpPr>
      <xdr:spPr>
        <a:xfrm>
          <a:off x="1968500" y="647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38</xdr:row>
      <xdr:rowOff>49529</xdr:rowOff>
    </xdr:from>
    <xdr:ext cx="469744" cy="259045"/>
    <xdr:sp macro="" textlink="">
      <xdr:nvSpPr>
        <xdr:cNvPr id="74" name="テキスト ボックス 73"/>
        <xdr:cNvSpPr txBox="1"/>
      </xdr:nvSpPr>
      <xdr:spPr>
        <a:xfrm>
          <a:off x="1784427" y="6564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104249</xdr:rowOff>
    </xdr:from>
    <xdr:to>
      <xdr:col>1</xdr:col>
      <xdr:colOff>485775</xdr:colOff>
      <xdr:row>38</xdr:row>
      <xdr:rowOff>34399</xdr:rowOff>
    </xdr:to>
    <xdr:sp macro="" textlink="">
      <xdr:nvSpPr>
        <xdr:cNvPr id="75" name="フローチャート : 判断 74"/>
        <xdr:cNvSpPr/>
      </xdr:nvSpPr>
      <xdr:spPr>
        <a:xfrm>
          <a:off x="1079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25526</xdr:rowOff>
    </xdr:from>
    <xdr:ext cx="469744" cy="259045"/>
    <xdr:sp macro="" textlink="">
      <xdr:nvSpPr>
        <xdr:cNvPr id="76" name="テキスト ボックス 75"/>
        <xdr:cNvSpPr txBox="1"/>
      </xdr:nvSpPr>
      <xdr:spPr>
        <a:xfrm>
          <a:off x="895427" y="6540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129722</xdr:rowOff>
    </xdr:from>
    <xdr:to>
      <xdr:col>6</xdr:col>
      <xdr:colOff>561975</xdr:colOff>
      <xdr:row>36</xdr:row>
      <xdr:rowOff>59872</xdr:rowOff>
    </xdr:to>
    <xdr:sp macro="" textlink="">
      <xdr:nvSpPr>
        <xdr:cNvPr id="82" name="円/楕円 81"/>
        <xdr:cNvSpPr/>
      </xdr:nvSpPr>
      <xdr:spPr>
        <a:xfrm>
          <a:off x="4584700" y="6130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152599</xdr:rowOff>
    </xdr:from>
    <xdr:ext cx="469744" cy="259045"/>
    <xdr:sp macro="" textlink="">
      <xdr:nvSpPr>
        <xdr:cNvPr id="83" name="議会費該当値テキスト"/>
        <xdr:cNvSpPr txBox="1"/>
      </xdr:nvSpPr>
      <xdr:spPr>
        <a:xfrm>
          <a:off x="4686300" y="5981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5,700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128742</xdr:rowOff>
    </xdr:from>
    <xdr:to>
      <xdr:col>5</xdr:col>
      <xdr:colOff>409575</xdr:colOff>
      <xdr:row>36</xdr:row>
      <xdr:rowOff>58892</xdr:rowOff>
    </xdr:to>
    <xdr:sp macro="" textlink="">
      <xdr:nvSpPr>
        <xdr:cNvPr id="84" name="円/楕円 83"/>
        <xdr:cNvSpPr/>
      </xdr:nvSpPr>
      <xdr:spPr>
        <a:xfrm>
          <a:off x="3746500" y="61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75419</xdr:rowOff>
    </xdr:from>
    <xdr:ext cx="469744" cy="259045"/>
    <xdr:sp macro="" textlink="">
      <xdr:nvSpPr>
        <xdr:cNvPr id="85" name="テキスト ボックス 84"/>
        <xdr:cNvSpPr txBox="1"/>
      </xdr:nvSpPr>
      <xdr:spPr>
        <a:xfrm>
          <a:off x="3562427" y="590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5624</xdr:rowOff>
    </xdr:from>
    <xdr:to>
      <xdr:col>4</xdr:col>
      <xdr:colOff>206375</xdr:colOff>
      <xdr:row>36</xdr:row>
      <xdr:rowOff>107224</xdr:rowOff>
    </xdr:to>
    <xdr:sp macro="" textlink="">
      <xdr:nvSpPr>
        <xdr:cNvPr id="86" name="円/楕円 85"/>
        <xdr:cNvSpPr/>
      </xdr:nvSpPr>
      <xdr:spPr>
        <a:xfrm>
          <a:off x="2857500" y="61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123751</xdr:rowOff>
    </xdr:from>
    <xdr:ext cx="469744" cy="259045"/>
    <xdr:sp macro="" textlink="">
      <xdr:nvSpPr>
        <xdr:cNvPr id="87" name="テキスト ボックス 86"/>
        <xdr:cNvSpPr txBox="1"/>
      </xdr:nvSpPr>
      <xdr:spPr>
        <a:xfrm>
          <a:off x="2673427" y="595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10686</xdr:rowOff>
    </xdr:from>
    <xdr:to>
      <xdr:col>3</xdr:col>
      <xdr:colOff>3175</xdr:colOff>
      <xdr:row>36</xdr:row>
      <xdr:rowOff>112286</xdr:rowOff>
    </xdr:to>
    <xdr:sp macro="" textlink="">
      <xdr:nvSpPr>
        <xdr:cNvPr id="88" name="円/楕円 87"/>
        <xdr:cNvSpPr/>
      </xdr:nvSpPr>
      <xdr:spPr>
        <a:xfrm>
          <a:off x="1968500" y="618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128813</xdr:rowOff>
    </xdr:from>
    <xdr:ext cx="469744" cy="259045"/>
    <xdr:sp macro="" textlink="">
      <xdr:nvSpPr>
        <xdr:cNvPr id="89" name="テキスト ボックス 88"/>
        <xdr:cNvSpPr txBox="1"/>
      </xdr:nvSpPr>
      <xdr:spPr>
        <a:xfrm>
          <a:off x="1784427" y="595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154704</xdr:rowOff>
    </xdr:from>
    <xdr:to>
      <xdr:col>1</xdr:col>
      <xdr:colOff>485775</xdr:colOff>
      <xdr:row>36</xdr:row>
      <xdr:rowOff>84854</xdr:rowOff>
    </xdr:to>
    <xdr:sp macro="" textlink="">
      <xdr:nvSpPr>
        <xdr:cNvPr id="90" name="円/楕円 89"/>
        <xdr:cNvSpPr/>
      </xdr:nvSpPr>
      <xdr:spPr>
        <a:xfrm>
          <a:off x="1079500" y="61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101381</xdr:rowOff>
    </xdr:from>
    <xdr:ext cx="469744" cy="259045"/>
    <xdr:sp macro="" textlink="">
      <xdr:nvSpPr>
        <xdr:cNvPr id="91" name="テキスト ボックス 90"/>
        <xdr:cNvSpPr txBox="1"/>
      </xdr:nvSpPr>
      <xdr:spPr>
        <a:xfrm>
          <a:off x="895427" y="5930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61326</xdr:rowOff>
    </xdr:from>
    <xdr:to>
      <xdr:col>6</xdr:col>
      <xdr:colOff>510540</xdr:colOff>
      <xdr:row>58</xdr:row>
      <xdr:rowOff>166779</xdr:rowOff>
    </xdr:to>
    <xdr:cxnSp macro="">
      <xdr:nvCxnSpPr>
        <xdr:cNvPr id="117" name="直線コネクタ 116"/>
        <xdr:cNvCxnSpPr/>
      </xdr:nvCxnSpPr>
      <xdr:spPr>
        <a:xfrm flipV="1">
          <a:off x="4633595" y="8805276"/>
          <a:ext cx="1270" cy="1305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170606</xdr:rowOff>
    </xdr:from>
    <xdr:ext cx="534377" cy="259045"/>
    <xdr:sp macro="" textlink="">
      <xdr:nvSpPr>
        <xdr:cNvPr id="118" name="総務費最小値テキスト"/>
        <xdr:cNvSpPr txBox="1"/>
      </xdr:nvSpPr>
      <xdr:spPr>
        <a:xfrm>
          <a:off x="4686300" y="1011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31,708</a:t>
          </a:r>
          <a:endParaRPr kumimoji="1" lang="ja-JP" altLang="en-US" sz="1000" b="1">
            <a:latin typeface="ＭＳ Ｐゴシック"/>
          </a:endParaRPr>
        </a:p>
      </xdr:txBody>
    </xdr:sp>
    <xdr:clientData/>
  </xdr:oneCellAnchor>
  <xdr:twoCellAnchor>
    <xdr:from>
      <xdr:col>6</xdr:col>
      <xdr:colOff>422275</xdr:colOff>
      <xdr:row>58</xdr:row>
      <xdr:rowOff>166779</xdr:rowOff>
    </xdr:from>
    <xdr:to>
      <xdr:col>6</xdr:col>
      <xdr:colOff>600075</xdr:colOff>
      <xdr:row>58</xdr:row>
      <xdr:rowOff>166779</xdr:rowOff>
    </xdr:to>
    <xdr:cxnSp macro="">
      <xdr:nvCxnSpPr>
        <xdr:cNvPr id="119" name="直線コネクタ 118"/>
        <xdr:cNvCxnSpPr/>
      </xdr:nvCxnSpPr>
      <xdr:spPr>
        <a:xfrm>
          <a:off x="4546600" y="10110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8003</xdr:rowOff>
    </xdr:from>
    <xdr:ext cx="599010" cy="259045"/>
    <xdr:sp macro="" textlink="">
      <xdr:nvSpPr>
        <xdr:cNvPr id="120" name="総務費最大値テキスト"/>
        <xdr:cNvSpPr txBox="1"/>
      </xdr:nvSpPr>
      <xdr:spPr>
        <a:xfrm>
          <a:off x="4686300" y="858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431,499</a:t>
          </a:r>
          <a:endParaRPr kumimoji="1" lang="ja-JP" altLang="en-US" sz="1000" b="1">
            <a:latin typeface="ＭＳ Ｐゴシック"/>
          </a:endParaRPr>
        </a:p>
      </xdr:txBody>
    </xdr:sp>
    <xdr:clientData/>
  </xdr:oneCellAnchor>
  <xdr:twoCellAnchor>
    <xdr:from>
      <xdr:col>6</xdr:col>
      <xdr:colOff>422275</xdr:colOff>
      <xdr:row>51</xdr:row>
      <xdr:rowOff>61326</xdr:rowOff>
    </xdr:from>
    <xdr:to>
      <xdr:col>6</xdr:col>
      <xdr:colOff>600075</xdr:colOff>
      <xdr:row>51</xdr:row>
      <xdr:rowOff>61326</xdr:rowOff>
    </xdr:to>
    <xdr:cxnSp macro="">
      <xdr:nvCxnSpPr>
        <xdr:cNvPr id="121" name="直線コネクタ 120"/>
        <xdr:cNvCxnSpPr/>
      </xdr:nvCxnSpPr>
      <xdr:spPr>
        <a:xfrm>
          <a:off x="4546600" y="880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67126</xdr:rowOff>
    </xdr:from>
    <xdr:to>
      <xdr:col>6</xdr:col>
      <xdr:colOff>511175</xdr:colOff>
      <xdr:row>58</xdr:row>
      <xdr:rowOff>120984</xdr:rowOff>
    </xdr:to>
    <xdr:cxnSp macro="">
      <xdr:nvCxnSpPr>
        <xdr:cNvPr id="122" name="直線コネクタ 121"/>
        <xdr:cNvCxnSpPr/>
      </xdr:nvCxnSpPr>
      <xdr:spPr>
        <a:xfrm flipV="1">
          <a:off x="3797300" y="10011226"/>
          <a:ext cx="838200" cy="5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971</xdr:rowOff>
    </xdr:from>
    <xdr:ext cx="534377" cy="259045"/>
    <xdr:sp macro="" textlink="">
      <xdr:nvSpPr>
        <xdr:cNvPr id="123" name="総務費平均値テキスト"/>
        <xdr:cNvSpPr txBox="1"/>
      </xdr:nvSpPr>
      <xdr:spPr>
        <a:xfrm>
          <a:off x="4686300" y="9945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60,319</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22544</xdr:rowOff>
    </xdr:from>
    <xdr:to>
      <xdr:col>6</xdr:col>
      <xdr:colOff>561975</xdr:colOff>
      <xdr:row>58</xdr:row>
      <xdr:rowOff>124144</xdr:rowOff>
    </xdr:to>
    <xdr:sp macro="" textlink="">
      <xdr:nvSpPr>
        <xdr:cNvPr id="124" name="フローチャート : 判断 123"/>
        <xdr:cNvSpPr/>
      </xdr:nvSpPr>
      <xdr:spPr>
        <a:xfrm>
          <a:off x="4584700" y="996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120984</xdr:rowOff>
    </xdr:from>
    <xdr:to>
      <xdr:col>5</xdr:col>
      <xdr:colOff>358775</xdr:colOff>
      <xdr:row>58</xdr:row>
      <xdr:rowOff>152626</xdr:rowOff>
    </xdr:to>
    <xdr:cxnSp macro="">
      <xdr:nvCxnSpPr>
        <xdr:cNvPr id="125" name="直線コネクタ 124"/>
        <xdr:cNvCxnSpPr/>
      </xdr:nvCxnSpPr>
      <xdr:spPr>
        <a:xfrm flipV="1">
          <a:off x="2908300" y="10065084"/>
          <a:ext cx="889000" cy="3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42511</xdr:rowOff>
    </xdr:from>
    <xdr:to>
      <xdr:col>5</xdr:col>
      <xdr:colOff>409575</xdr:colOff>
      <xdr:row>58</xdr:row>
      <xdr:rowOff>144111</xdr:rowOff>
    </xdr:to>
    <xdr:sp macro="" textlink="">
      <xdr:nvSpPr>
        <xdr:cNvPr id="126" name="フローチャート : 判断 125"/>
        <xdr:cNvSpPr/>
      </xdr:nvSpPr>
      <xdr:spPr>
        <a:xfrm>
          <a:off x="3746500" y="9986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160638</xdr:rowOff>
    </xdr:from>
    <xdr:ext cx="534377" cy="259045"/>
    <xdr:sp macro="" textlink="">
      <xdr:nvSpPr>
        <xdr:cNvPr id="127" name="テキスト ボックス 126"/>
        <xdr:cNvSpPr txBox="1"/>
      </xdr:nvSpPr>
      <xdr:spPr>
        <a:xfrm>
          <a:off x="3530111" y="976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54,205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132166</xdr:rowOff>
    </xdr:from>
    <xdr:to>
      <xdr:col>4</xdr:col>
      <xdr:colOff>155575</xdr:colOff>
      <xdr:row>58</xdr:row>
      <xdr:rowOff>152626</xdr:rowOff>
    </xdr:to>
    <xdr:cxnSp macro="">
      <xdr:nvCxnSpPr>
        <xdr:cNvPr id="128" name="直線コネクタ 127"/>
        <xdr:cNvCxnSpPr/>
      </xdr:nvCxnSpPr>
      <xdr:spPr>
        <a:xfrm>
          <a:off x="2019300" y="10076266"/>
          <a:ext cx="8890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24540</xdr:rowOff>
    </xdr:from>
    <xdr:to>
      <xdr:col>4</xdr:col>
      <xdr:colOff>206375</xdr:colOff>
      <xdr:row>58</xdr:row>
      <xdr:rowOff>126140</xdr:rowOff>
    </xdr:to>
    <xdr:sp macro="" textlink="">
      <xdr:nvSpPr>
        <xdr:cNvPr id="129" name="フローチャート : 判断 128"/>
        <xdr:cNvSpPr/>
      </xdr:nvSpPr>
      <xdr:spPr>
        <a:xfrm>
          <a:off x="2857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142667</xdr:rowOff>
    </xdr:from>
    <xdr:ext cx="534377" cy="259045"/>
    <xdr:sp macro="" textlink="">
      <xdr:nvSpPr>
        <xdr:cNvPr id="130" name="テキスト ボックス 129"/>
        <xdr:cNvSpPr txBox="1"/>
      </xdr:nvSpPr>
      <xdr:spPr>
        <a:xfrm>
          <a:off x="2641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131464</xdr:rowOff>
    </xdr:from>
    <xdr:to>
      <xdr:col>2</xdr:col>
      <xdr:colOff>638175</xdr:colOff>
      <xdr:row>58</xdr:row>
      <xdr:rowOff>132166</xdr:rowOff>
    </xdr:to>
    <xdr:cxnSp macro="">
      <xdr:nvCxnSpPr>
        <xdr:cNvPr id="131" name="直線コネクタ 130"/>
        <xdr:cNvCxnSpPr/>
      </xdr:nvCxnSpPr>
      <xdr:spPr>
        <a:xfrm>
          <a:off x="1130300" y="10075564"/>
          <a:ext cx="889000" cy="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11571</xdr:rowOff>
    </xdr:from>
    <xdr:to>
      <xdr:col>3</xdr:col>
      <xdr:colOff>3175</xdr:colOff>
      <xdr:row>58</xdr:row>
      <xdr:rowOff>113171</xdr:rowOff>
    </xdr:to>
    <xdr:sp macro="" textlink="">
      <xdr:nvSpPr>
        <xdr:cNvPr id="132" name="フローチャート : 判断 131"/>
        <xdr:cNvSpPr/>
      </xdr:nvSpPr>
      <xdr:spPr>
        <a:xfrm>
          <a:off x="1968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129698</xdr:rowOff>
    </xdr:from>
    <xdr:ext cx="534377" cy="259045"/>
    <xdr:sp macro="" textlink="">
      <xdr:nvSpPr>
        <xdr:cNvPr id="133" name="テキスト ボックス 132"/>
        <xdr:cNvSpPr txBox="1"/>
      </xdr:nvSpPr>
      <xdr:spPr>
        <a:xfrm>
          <a:off x="1752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167248</xdr:rowOff>
    </xdr:from>
    <xdr:to>
      <xdr:col>1</xdr:col>
      <xdr:colOff>485775</xdr:colOff>
      <xdr:row>58</xdr:row>
      <xdr:rowOff>97398</xdr:rowOff>
    </xdr:to>
    <xdr:sp macro="" textlink="">
      <xdr:nvSpPr>
        <xdr:cNvPr id="134" name="フローチャート : 判断 133"/>
        <xdr:cNvSpPr/>
      </xdr:nvSpPr>
      <xdr:spPr>
        <a:xfrm>
          <a:off x="1079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113925</xdr:rowOff>
    </xdr:from>
    <xdr:ext cx="534377" cy="259045"/>
    <xdr:sp macro="" textlink="">
      <xdr:nvSpPr>
        <xdr:cNvPr id="135" name="テキスト ボックス 134"/>
        <xdr:cNvSpPr txBox="1"/>
      </xdr:nvSpPr>
      <xdr:spPr>
        <a:xfrm>
          <a:off x="863111" y="971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16326</xdr:rowOff>
    </xdr:from>
    <xdr:to>
      <xdr:col>6</xdr:col>
      <xdr:colOff>561975</xdr:colOff>
      <xdr:row>58</xdr:row>
      <xdr:rowOff>117926</xdr:rowOff>
    </xdr:to>
    <xdr:sp macro="" textlink="">
      <xdr:nvSpPr>
        <xdr:cNvPr id="141" name="円/楕円 140"/>
        <xdr:cNvSpPr/>
      </xdr:nvSpPr>
      <xdr:spPr>
        <a:xfrm>
          <a:off x="4584700" y="996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147153</xdr:rowOff>
    </xdr:from>
    <xdr:ext cx="534377" cy="259045"/>
    <xdr:sp macro="" textlink="">
      <xdr:nvSpPr>
        <xdr:cNvPr id="142" name="総務費該当値テキスト"/>
        <xdr:cNvSpPr txBox="1"/>
      </xdr:nvSpPr>
      <xdr:spPr>
        <a:xfrm>
          <a:off x="4686300" y="974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62,223</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70184</xdr:rowOff>
    </xdr:from>
    <xdr:to>
      <xdr:col>5</xdr:col>
      <xdr:colOff>409575</xdr:colOff>
      <xdr:row>59</xdr:row>
      <xdr:rowOff>334</xdr:rowOff>
    </xdr:to>
    <xdr:sp macro="" textlink="">
      <xdr:nvSpPr>
        <xdr:cNvPr id="143" name="円/楕円 142"/>
        <xdr:cNvSpPr/>
      </xdr:nvSpPr>
      <xdr:spPr>
        <a:xfrm>
          <a:off x="3746500" y="1001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162911</xdr:rowOff>
    </xdr:from>
    <xdr:ext cx="534377" cy="259045"/>
    <xdr:sp macro="" textlink="">
      <xdr:nvSpPr>
        <xdr:cNvPr id="144" name="テキスト ボックス 143"/>
        <xdr:cNvSpPr txBox="1"/>
      </xdr:nvSpPr>
      <xdr:spPr>
        <a:xfrm>
          <a:off x="3530111" y="1010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45,731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101826</xdr:rowOff>
    </xdr:from>
    <xdr:to>
      <xdr:col>4</xdr:col>
      <xdr:colOff>206375</xdr:colOff>
      <xdr:row>59</xdr:row>
      <xdr:rowOff>31976</xdr:rowOff>
    </xdr:to>
    <xdr:sp macro="" textlink="">
      <xdr:nvSpPr>
        <xdr:cNvPr id="145" name="円/楕円 144"/>
        <xdr:cNvSpPr/>
      </xdr:nvSpPr>
      <xdr:spPr>
        <a:xfrm>
          <a:off x="2857500" y="10045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23103</xdr:rowOff>
    </xdr:from>
    <xdr:ext cx="534377" cy="259045"/>
    <xdr:sp macro="" textlink="">
      <xdr:nvSpPr>
        <xdr:cNvPr id="146" name="テキスト ボックス 145"/>
        <xdr:cNvSpPr txBox="1"/>
      </xdr:nvSpPr>
      <xdr:spPr>
        <a:xfrm>
          <a:off x="2641111" y="1013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81366</xdr:rowOff>
    </xdr:from>
    <xdr:to>
      <xdr:col>3</xdr:col>
      <xdr:colOff>3175</xdr:colOff>
      <xdr:row>59</xdr:row>
      <xdr:rowOff>11516</xdr:rowOff>
    </xdr:to>
    <xdr:sp macro="" textlink="">
      <xdr:nvSpPr>
        <xdr:cNvPr id="147" name="円/楕円 146"/>
        <xdr:cNvSpPr/>
      </xdr:nvSpPr>
      <xdr:spPr>
        <a:xfrm>
          <a:off x="1968500" y="1002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2643</xdr:rowOff>
    </xdr:from>
    <xdr:ext cx="534377" cy="259045"/>
    <xdr:sp macro="" textlink="">
      <xdr:nvSpPr>
        <xdr:cNvPr id="148" name="テキスト ボックス 147"/>
        <xdr:cNvSpPr txBox="1"/>
      </xdr:nvSpPr>
      <xdr:spPr>
        <a:xfrm>
          <a:off x="1752111" y="1011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80664</xdr:rowOff>
    </xdr:from>
    <xdr:to>
      <xdr:col>1</xdr:col>
      <xdr:colOff>485775</xdr:colOff>
      <xdr:row>59</xdr:row>
      <xdr:rowOff>10814</xdr:rowOff>
    </xdr:to>
    <xdr:sp macro="" textlink="">
      <xdr:nvSpPr>
        <xdr:cNvPr id="149" name="円/楕円 148"/>
        <xdr:cNvSpPr/>
      </xdr:nvSpPr>
      <xdr:spPr>
        <a:xfrm>
          <a:off x="1079500" y="1002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1941</xdr:rowOff>
    </xdr:from>
    <xdr:ext cx="534377" cy="259045"/>
    <xdr:sp macro="" textlink="">
      <xdr:nvSpPr>
        <xdr:cNvPr id="150" name="テキスト ボックス 149"/>
        <xdr:cNvSpPr txBox="1"/>
      </xdr:nvSpPr>
      <xdr:spPr>
        <a:xfrm>
          <a:off x="863111" y="1011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42,522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157,106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1" name="直線コネクタ 160"/>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2" name="テキスト ボックス 161"/>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3" name="直線コネクタ 162"/>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4" name="テキスト ボックス 163"/>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5" name="直線コネクタ 164"/>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6" name="テキスト ボックス 165"/>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7" name="直線コネクタ 166"/>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8" name="テキスト ボックス 167"/>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9" name="直線コネクタ 168"/>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0" name="テキスト ボックス 169"/>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1" name="直線コネクタ 170"/>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72" name="テキスト ボックス 171"/>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4" name="テキスト ボックス 173"/>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78218</xdr:rowOff>
    </xdr:from>
    <xdr:to>
      <xdr:col>6</xdr:col>
      <xdr:colOff>510540</xdr:colOff>
      <xdr:row>78</xdr:row>
      <xdr:rowOff>104911</xdr:rowOff>
    </xdr:to>
    <xdr:cxnSp macro="">
      <xdr:nvCxnSpPr>
        <xdr:cNvPr id="176" name="直線コネクタ 175"/>
        <xdr:cNvCxnSpPr/>
      </xdr:nvCxnSpPr>
      <xdr:spPr>
        <a:xfrm flipV="1">
          <a:off x="4633595" y="12079718"/>
          <a:ext cx="1270" cy="1398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108738</xdr:rowOff>
    </xdr:from>
    <xdr:ext cx="599010" cy="259045"/>
    <xdr:sp macro="" textlink="">
      <xdr:nvSpPr>
        <xdr:cNvPr id="177" name="民生費最小値テキスト"/>
        <xdr:cNvSpPr txBox="1"/>
      </xdr:nvSpPr>
      <xdr:spPr>
        <a:xfrm>
          <a:off x="4686300" y="13481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101,305</a:t>
          </a:r>
          <a:endParaRPr kumimoji="1" lang="ja-JP" altLang="en-US" sz="1000" b="1">
            <a:latin typeface="ＭＳ Ｐゴシック"/>
          </a:endParaRPr>
        </a:p>
      </xdr:txBody>
    </xdr:sp>
    <xdr:clientData/>
  </xdr:oneCellAnchor>
  <xdr:twoCellAnchor>
    <xdr:from>
      <xdr:col>6</xdr:col>
      <xdr:colOff>422275</xdr:colOff>
      <xdr:row>78</xdr:row>
      <xdr:rowOff>104911</xdr:rowOff>
    </xdr:from>
    <xdr:to>
      <xdr:col>6</xdr:col>
      <xdr:colOff>600075</xdr:colOff>
      <xdr:row>78</xdr:row>
      <xdr:rowOff>104911</xdr:rowOff>
    </xdr:to>
    <xdr:cxnSp macro="">
      <xdr:nvCxnSpPr>
        <xdr:cNvPr id="178" name="直線コネクタ 177"/>
        <xdr:cNvCxnSpPr/>
      </xdr:nvCxnSpPr>
      <xdr:spPr>
        <a:xfrm>
          <a:off x="4546600" y="1347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24895</xdr:rowOff>
    </xdr:from>
    <xdr:ext cx="599010" cy="259045"/>
    <xdr:sp macro="" textlink="">
      <xdr:nvSpPr>
        <xdr:cNvPr id="179" name="民生費最大値テキスト"/>
        <xdr:cNvSpPr txBox="1"/>
      </xdr:nvSpPr>
      <xdr:spPr>
        <a:xfrm>
          <a:off x="4686300" y="11854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957,653</a:t>
          </a:r>
          <a:endParaRPr kumimoji="1" lang="ja-JP" altLang="en-US" sz="1000" b="1">
            <a:latin typeface="ＭＳ Ｐゴシック"/>
          </a:endParaRPr>
        </a:p>
      </xdr:txBody>
    </xdr:sp>
    <xdr:clientData/>
  </xdr:oneCellAnchor>
  <xdr:twoCellAnchor>
    <xdr:from>
      <xdr:col>6</xdr:col>
      <xdr:colOff>422275</xdr:colOff>
      <xdr:row>70</xdr:row>
      <xdr:rowOff>78218</xdr:rowOff>
    </xdr:from>
    <xdr:to>
      <xdr:col>6</xdr:col>
      <xdr:colOff>600075</xdr:colOff>
      <xdr:row>70</xdr:row>
      <xdr:rowOff>78218</xdr:rowOff>
    </xdr:to>
    <xdr:cxnSp macro="">
      <xdr:nvCxnSpPr>
        <xdr:cNvPr id="180" name="直線コネクタ 179"/>
        <xdr:cNvCxnSpPr/>
      </xdr:nvCxnSpPr>
      <xdr:spPr>
        <a:xfrm>
          <a:off x="4546600" y="12079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26904</xdr:rowOff>
    </xdr:from>
    <xdr:to>
      <xdr:col>6</xdr:col>
      <xdr:colOff>511175</xdr:colOff>
      <xdr:row>78</xdr:row>
      <xdr:rowOff>37395</xdr:rowOff>
    </xdr:to>
    <xdr:cxnSp macro="">
      <xdr:nvCxnSpPr>
        <xdr:cNvPr id="181" name="直線コネクタ 180"/>
        <xdr:cNvCxnSpPr/>
      </xdr:nvCxnSpPr>
      <xdr:spPr>
        <a:xfrm flipV="1">
          <a:off x="3797300" y="13400004"/>
          <a:ext cx="838200" cy="10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130453</xdr:rowOff>
    </xdr:from>
    <xdr:ext cx="599010" cy="259045"/>
    <xdr:sp macro="" textlink="">
      <xdr:nvSpPr>
        <xdr:cNvPr id="182" name="民生費平均値テキスト"/>
        <xdr:cNvSpPr txBox="1"/>
      </xdr:nvSpPr>
      <xdr:spPr>
        <a:xfrm>
          <a:off x="4686300" y="1333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146,340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152026</xdr:rowOff>
    </xdr:from>
    <xdr:to>
      <xdr:col>6</xdr:col>
      <xdr:colOff>561975</xdr:colOff>
      <xdr:row>78</xdr:row>
      <xdr:rowOff>82176</xdr:rowOff>
    </xdr:to>
    <xdr:sp macro="" textlink="">
      <xdr:nvSpPr>
        <xdr:cNvPr id="183" name="フローチャート : 判断 182"/>
        <xdr:cNvSpPr/>
      </xdr:nvSpPr>
      <xdr:spPr>
        <a:xfrm>
          <a:off x="4584700" y="1335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37395</xdr:rowOff>
    </xdr:from>
    <xdr:to>
      <xdr:col>5</xdr:col>
      <xdr:colOff>358775</xdr:colOff>
      <xdr:row>78</xdr:row>
      <xdr:rowOff>37728</xdr:rowOff>
    </xdr:to>
    <xdr:cxnSp macro="">
      <xdr:nvCxnSpPr>
        <xdr:cNvPr id="184" name="直線コネクタ 183"/>
        <xdr:cNvCxnSpPr/>
      </xdr:nvCxnSpPr>
      <xdr:spPr>
        <a:xfrm flipV="1">
          <a:off x="2908300" y="13410495"/>
          <a:ext cx="889000" cy="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6569</xdr:rowOff>
    </xdr:from>
    <xdr:to>
      <xdr:col>5</xdr:col>
      <xdr:colOff>409575</xdr:colOff>
      <xdr:row>78</xdr:row>
      <xdr:rowOff>108169</xdr:rowOff>
    </xdr:to>
    <xdr:sp macro="" textlink="">
      <xdr:nvSpPr>
        <xdr:cNvPr id="185" name="フローチャート : 判断 184"/>
        <xdr:cNvSpPr/>
      </xdr:nvSpPr>
      <xdr:spPr>
        <a:xfrm>
          <a:off x="3746500" y="1337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99296</xdr:rowOff>
    </xdr:from>
    <xdr:ext cx="599010" cy="259045"/>
    <xdr:sp macro="" textlink="">
      <xdr:nvSpPr>
        <xdr:cNvPr id="186" name="テキスト ボックス 185"/>
        <xdr:cNvSpPr txBox="1"/>
      </xdr:nvSpPr>
      <xdr:spPr>
        <a:xfrm>
          <a:off x="3497794" y="1347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130,422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37728</xdr:rowOff>
    </xdr:from>
    <xdr:to>
      <xdr:col>4</xdr:col>
      <xdr:colOff>155575</xdr:colOff>
      <xdr:row>78</xdr:row>
      <xdr:rowOff>58677</xdr:rowOff>
    </xdr:to>
    <xdr:cxnSp macro="">
      <xdr:nvCxnSpPr>
        <xdr:cNvPr id="187" name="直線コネクタ 186"/>
        <xdr:cNvCxnSpPr/>
      </xdr:nvCxnSpPr>
      <xdr:spPr>
        <a:xfrm flipV="1">
          <a:off x="2019300" y="13410828"/>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155485</xdr:rowOff>
    </xdr:from>
    <xdr:to>
      <xdr:col>4</xdr:col>
      <xdr:colOff>206375</xdr:colOff>
      <xdr:row>78</xdr:row>
      <xdr:rowOff>85635</xdr:rowOff>
    </xdr:to>
    <xdr:sp macro="" textlink="">
      <xdr:nvSpPr>
        <xdr:cNvPr id="188" name="フローチャート : 判断 187"/>
        <xdr:cNvSpPr/>
      </xdr:nvSpPr>
      <xdr:spPr>
        <a:xfrm>
          <a:off x="2857500" y="1335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102162</xdr:rowOff>
    </xdr:from>
    <xdr:ext cx="599010" cy="259045"/>
    <xdr:sp macro="" textlink="">
      <xdr:nvSpPr>
        <xdr:cNvPr id="189" name="テキスト ボックス 188"/>
        <xdr:cNvSpPr txBox="1"/>
      </xdr:nvSpPr>
      <xdr:spPr>
        <a:xfrm>
          <a:off x="2608794" y="13132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55632</xdr:rowOff>
    </xdr:from>
    <xdr:to>
      <xdr:col>2</xdr:col>
      <xdr:colOff>638175</xdr:colOff>
      <xdr:row>78</xdr:row>
      <xdr:rowOff>58677</xdr:rowOff>
    </xdr:to>
    <xdr:cxnSp macro="">
      <xdr:nvCxnSpPr>
        <xdr:cNvPr id="190" name="直線コネクタ 189"/>
        <xdr:cNvCxnSpPr/>
      </xdr:nvCxnSpPr>
      <xdr:spPr>
        <a:xfrm>
          <a:off x="1130300" y="13428732"/>
          <a:ext cx="8890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166257</xdr:rowOff>
    </xdr:from>
    <xdr:to>
      <xdr:col>3</xdr:col>
      <xdr:colOff>3175</xdr:colOff>
      <xdr:row>78</xdr:row>
      <xdr:rowOff>96407</xdr:rowOff>
    </xdr:to>
    <xdr:sp macro="" textlink="">
      <xdr:nvSpPr>
        <xdr:cNvPr id="191" name="フローチャート : 判断 190"/>
        <xdr:cNvSpPr/>
      </xdr:nvSpPr>
      <xdr:spPr>
        <a:xfrm>
          <a:off x="1968500" y="13367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112934</xdr:rowOff>
    </xdr:from>
    <xdr:ext cx="599010" cy="259045"/>
    <xdr:sp macro="" textlink="">
      <xdr:nvSpPr>
        <xdr:cNvPr id="192" name="テキスト ボックス 191"/>
        <xdr:cNvSpPr txBox="1"/>
      </xdr:nvSpPr>
      <xdr:spPr>
        <a:xfrm>
          <a:off x="1719794" y="1314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3880</xdr:rowOff>
    </xdr:from>
    <xdr:to>
      <xdr:col>1</xdr:col>
      <xdr:colOff>485775</xdr:colOff>
      <xdr:row>78</xdr:row>
      <xdr:rowOff>105480</xdr:rowOff>
    </xdr:to>
    <xdr:sp macro="" textlink="">
      <xdr:nvSpPr>
        <xdr:cNvPr id="193" name="フローチャート : 判断 192"/>
        <xdr:cNvSpPr/>
      </xdr:nvSpPr>
      <xdr:spPr>
        <a:xfrm>
          <a:off x="1079500" y="1337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122007</xdr:rowOff>
    </xdr:from>
    <xdr:ext cx="599010" cy="259045"/>
    <xdr:sp macro="" textlink="">
      <xdr:nvSpPr>
        <xdr:cNvPr id="194" name="テキスト ボックス 193"/>
        <xdr:cNvSpPr txBox="1"/>
      </xdr:nvSpPr>
      <xdr:spPr>
        <a:xfrm>
          <a:off x="830794" y="13152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147554</xdr:rowOff>
    </xdr:from>
    <xdr:to>
      <xdr:col>6</xdr:col>
      <xdr:colOff>561975</xdr:colOff>
      <xdr:row>78</xdr:row>
      <xdr:rowOff>77704</xdr:rowOff>
    </xdr:to>
    <xdr:sp macro="" textlink="">
      <xdr:nvSpPr>
        <xdr:cNvPr id="200" name="円/楕円 199"/>
        <xdr:cNvSpPr/>
      </xdr:nvSpPr>
      <xdr:spPr>
        <a:xfrm>
          <a:off x="4584700" y="133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106931</xdr:rowOff>
    </xdr:from>
    <xdr:ext cx="599010" cy="259045"/>
    <xdr:sp macro="" textlink="">
      <xdr:nvSpPr>
        <xdr:cNvPr id="201" name="民生費該当値テキスト"/>
        <xdr:cNvSpPr txBox="1"/>
      </xdr:nvSpPr>
      <xdr:spPr>
        <a:xfrm>
          <a:off x="4686300" y="13137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149,079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158045</xdr:rowOff>
    </xdr:from>
    <xdr:to>
      <xdr:col>5</xdr:col>
      <xdr:colOff>409575</xdr:colOff>
      <xdr:row>78</xdr:row>
      <xdr:rowOff>88195</xdr:rowOff>
    </xdr:to>
    <xdr:sp macro="" textlink="">
      <xdr:nvSpPr>
        <xdr:cNvPr id="202" name="円/楕円 201"/>
        <xdr:cNvSpPr/>
      </xdr:nvSpPr>
      <xdr:spPr>
        <a:xfrm>
          <a:off x="3746500" y="13359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104722</xdr:rowOff>
    </xdr:from>
    <xdr:ext cx="599010" cy="259045"/>
    <xdr:sp macro="" textlink="">
      <xdr:nvSpPr>
        <xdr:cNvPr id="203" name="テキスト ボックス 202"/>
        <xdr:cNvSpPr txBox="1"/>
      </xdr:nvSpPr>
      <xdr:spPr>
        <a:xfrm>
          <a:off x="3497794" y="1313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142,654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158378</xdr:rowOff>
    </xdr:from>
    <xdr:to>
      <xdr:col>4</xdr:col>
      <xdr:colOff>206375</xdr:colOff>
      <xdr:row>78</xdr:row>
      <xdr:rowOff>88528</xdr:rowOff>
    </xdr:to>
    <xdr:sp macro="" textlink="">
      <xdr:nvSpPr>
        <xdr:cNvPr id="204" name="円/楕円 203"/>
        <xdr:cNvSpPr/>
      </xdr:nvSpPr>
      <xdr:spPr>
        <a:xfrm>
          <a:off x="2857500" y="133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79655</xdr:rowOff>
    </xdr:from>
    <xdr:ext cx="599010" cy="259045"/>
    <xdr:sp macro="" textlink="">
      <xdr:nvSpPr>
        <xdr:cNvPr id="205" name="テキスト ボックス 204"/>
        <xdr:cNvSpPr txBox="1"/>
      </xdr:nvSpPr>
      <xdr:spPr>
        <a:xfrm>
          <a:off x="2608794" y="1345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142,450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7877</xdr:rowOff>
    </xdr:from>
    <xdr:to>
      <xdr:col>3</xdr:col>
      <xdr:colOff>3175</xdr:colOff>
      <xdr:row>78</xdr:row>
      <xdr:rowOff>109477</xdr:rowOff>
    </xdr:to>
    <xdr:sp macro="" textlink="">
      <xdr:nvSpPr>
        <xdr:cNvPr id="206" name="円/楕円 205"/>
        <xdr:cNvSpPr/>
      </xdr:nvSpPr>
      <xdr:spPr>
        <a:xfrm>
          <a:off x="1968500" y="1338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100604</xdr:rowOff>
    </xdr:from>
    <xdr:ext cx="599010" cy="259045"/>
    <xdr:sp macro="" textlink="">
      <xdr:nvSpPr>
        <xdr:cNvPr id="207" name="テキスト ボックス 206"/>
        <xdr:cNvSpPr txBox="1"/>
      </xdr:nvSpPr>
      <xdr:spPr>
        <a:xfrm>
          <a:off x="1719794" y="13473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129,620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4832</xdr:rowOff>
    </xdr:from>
    <xdr:to>
      <xdr:col>1</xdr:col>
      <xdr:colOff>485775</xdr:colOff>
      <xdr:row>78</xdr:row>
      <xdr:rowOff>106432</xdr:rowOff>
    </xdr:to>
    <xdr:sp macro="" textlink="">
      <xdr:nvSpPr>
        <xdr:cNvPr id="208" name="円/楕円 207"/>
        <xdr:cNvSpPr/>
      </xdr:nvSpPr>
      <xdr:spPr>
        <a:xfrm>
          <a:off x="1079500" y="13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97559</xdr:rowOff>
    </xdr:from>
    <xdr:ext cx="599010" cy="259045"/>
    <xdr:sp macro="" textlink="">
      <xdr:nvSpPr>
        <xdr:cNvPr id="209" name="テキスト ボックス 208"/>
        <xdr:cNvSpPr txBox="1"/>
      </xdr:nvSpPr>
      <xdr:spPr>
        <a:xfrm>
          <a:off x="830794" y="1347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131,485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21" name="直線コネクタ 22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2" name="テキスト ボックス 221"/>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3" name="直線コネクタ 22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4" name="テキスト ボックス 22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5" name="直線コネクタ 22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6" name="テキスト ボックス 225"/>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7" name="直線コネクタ 22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8" name="テキスト ボックス 227"/>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9" name="直線コネクタ 22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0" name="テキスト ボックス 22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3417</xdr:rowOff>
    </xdr:from>
    <xdr:to>
      <xdr:col>6</xdr:col>
      <xdr:colOff>510540</xdr:colOff>
      <xdr:row>99</xdr:row>
      <xdr:rowOff>47250</xdr:rowOff>
    </xdr:to>
    <xdr:cxnSp macro="">
      <xdr:nvCxnSpPr>
        <xdr:cNvPr id="234" name="直線コネクタ 233"/>
        <xdr:cNvCxnSpPr/>
      </xdr:nvCxnSpPr>
      <xdr:spPr>
        <a:xfrm flipV="1">
          <a:off x="4633595" y="15605367"/>
          <a:ext cx="1270" cy="1415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51077</xdr:rowOff>
    </xdr:from>
    <xdr:ext cx="534377" cy="259045"/>
    <xdr:sp macro="" textlink="">
      <xdr:nvSpPr>
        <xdr:cNvPr id="235" name="衛生費最小値テキスト"/>
        <xdr:cNvSpPr txBox="1"/>
      </xdr:nvSpPr>
      <xdr:spPr>
        <a:xfrm>
          <a:off x="4686300" y="1702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19,853</a:t>
          </a:r>
          <a:endParaRPr kumimoji="1" lang="ja-JP" altLang="en-US" sz="1000" b="1">
            <a:latin typeface="ＭＳ Ｐゴシック"/>
          </a:endParaRPr>
        </a:p>
      </xdr:txBody>
    </xdr:sp>
    <xdr:clientData/>
  </xdr:oneCellAnchor>
  <xdr:twoCellAnchor>
    <xdr:from>
      <xdr:col>6</xdr:col>
      <xdr:colOff>422275</xdr:colOff>
      <xdr:row>99</xdr:row>
      <xdr:rowOff>47250</xdr:rowOff>
    </xdr:from>
    <xdr:to>
      <xdr:col>6</xdr:col>
      <xdr:colOff>600075</xdr:colOff>
      <xdr:row>99</xdr:row>
      <xdr:rowOff>47250</xdr:rowOff>
    </xdr:to>
    <xdr:cxnSp macro="">
      <xdr:nvCxnSpPr>
        <xdr:cNvPr id="236" name="直線コネクタ 235"/>
        <xdr:cNvCxnSpPr/>
      </xdr:nvCxnSpPr>
      <xdr:spPr>
        <a:xfrm>
          <a:off x="4546600" y="17020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121544</xdr:rowOff>
    </xdr:from>
    <xdr:ext cx="534377" cy="259045"/>
    <xdr:sp macro="" textlink="">
      <xdr:nvSpPr>
        <xdr:cNvPr id="237" name="衛生費最大値テキスト"/>
        <xdr:cNvSpPr txBox="1"/>
      </xdr:nvSpPr>
      <xdr:spPr>
        <a:xfrm>
          <a:off x="4686300" y="1538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94,154</a:t>
          </a:r>
          <a:endParaRPr kumimoji="1" lang="ja-JP" altLang="en-US" sz="1000" b="1">
            <a:latin typeface="ＭＳ Ｐゴシック"/>
          </a:endParaRPr>
        </a:p>
      </xdr:txBody>
    </xdr:sp>
    <xdr:clientData/>
  </xdr:oneCellAnchor>
  <xdr:twoCellAnchor>
    <xdr:from>
      <xdr:col>6</xdr:col>
      <xdr:colOff>422275</xdr:colOff>
      <xdr:row>91</xdr:row>
      <xdr:rowOff>3417</xdr:rowOff>
    </xdr:from>
    <xdr:to>
      <xdr:col>6</xdr:col>
      <xdr:colOff>600075</xdr:colOff>
      <xdr:row>91</xdr:row>
      <xdr:rowOff>3417</xdr:rowOff>
    </xdr:to>
    <xdr:cxnSp macro="">
      <xdr:nvCxnSpPr>
        <xdr:cNvPr id="238" name="直線コネクタ 237"/>
        <xdr:cNvCxnSpPr/>
      </xdr:nvCxnSpPr>
      <xdr:spPr>
        <a:xfrm>
          <a:off x="4546600" y="15605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101981</xdr:rowOff>
    </xdr:from>
    <xdr:to>
      <xdr:col>6</xdr:col>
      <xdr:colOff>511175</xdr:colOff>
      <xdr:row>95</xdr:row>
      <xdr:rowOff>122422</xdr:rowOff>
    </xdr:to>
    <xdr:cxnSp macro="">
      <xdr:nvCxnSpPr>
        <xdr:cNvPr id="239" name="直線コネクタ 238"/>
        <xdr:cNvCxnSpPr/>
      </xdr:nvCxnSpPr>
      <xdr:spPr>
        <a:xfrm flipV="1">
          <a:off x="3797300" y="16389731"/>
          <a:ext cx="838200" cy="20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11910</xdr:rowOff>
    </xdr:from>
    <xdr:ext cx="534377" cy="259045"/>
    <xdr:sp macro="" textlink="">
      <xdr:nvSpPr>
        <xdr:cNvPr id="240" name="衛生費平均値テキスト"/>
        <xdr:cNvSpPr txBox="1"/>
      </xdr:nvSpPr>
      <xdr:spPr>
        <a:xfrm>
          <a:off x="4686300" y="16642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35,909</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33483</xdr:rowOff>
    </xdr:from>
    <xdr:to>
      <xdr:col>6</xdr:col>
      <xdr:colOff>561975</xdr:colOff>
      <xdr:row>97</xdr:row>
      <xdr:rowOff>135083</xdr:rowOff>
    </xdr:to>
    <xdr:sp macro="" textlink="">
      <xdr:nvSpPr>
        <xdr:cNvPr id="241" name="フローチャート : 判断 240"/>
        <xdr:cNvSpPr/>
      </xdr:nvSpPr>
      <xdr:spPr>
        <a:xfrm>
          <a:off x="4584700" y="16664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122422</xdr:rowOff>
    </xdr:from>
    <xdr:to>
      <xdr:col>5</xdr:col>
      <xdr:colOff>358775</xdr:colOff>
      <xdr:row>95</xdr:row>
      <xdr:rowOff>169438</xdr:rowOff>
    </xdr:to>
    <xdr:cxnSp macro="">
      <xdr:nvCxnSpPr>
        <xdr:cNvPr id="242" name="直線コネクタ 241"/>
        <xdr:cNvCxnSpPr/>
      </xdr:nvCxnSpPr>
      <xdr:spPr>
        <a:xfrm flipV="1">
          <a:off x="2908300" y="16410172"/>
          <a:ext cx="889000" cy="4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1155</xdr:rowOff>
    </xdr:from>
    <xdr:to>
      <xdr:col>5</xdr:col>
      <xdr:colOff>409575</xdr:colOff>
      <xdr:row>97</xdr:row>
      <xdr:rowOff>102755</xdr:rowOff>
    </xdr:to>
    <xdr:sp macro="" textlink="">
      <xdr:nvSpPr>
        <xdr:cNvPr id="243" name="フローチャート : 判断 242"/>
        <xdr:cNvSpPr/>
      </xdr:nvSpPr>
      <xdr:spPr>
        <a:xfrm>
          <a:off x="3746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93882</xdr:rowOff>
    </xdr:from>
    <xdr:ext cx="534377" cy="259045"/>
    <xdr:sp macro="" textlink="">
      <xdr:nvSpPr>
        <xdr:cNvPr id="244" name="テキスト ボックス 243"/>
        <xdr:cNvSpPr txBox="1"/>
      </xdr:nvSpPr>
      <xdr:spPr>
        <a:xfrm>
          <a:off x="3530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37,606</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114991</xdr:rowOff>
    </xdr:from>
    <xdr:to>
      <xdr:col>4</xdr:col>
      <xdr:colOff>155575</xdr:colOff>
      <xdr:row>95</xdr:row>
      <xdr:rowOff>169438</xdr:rowOff>
    </xdr:to>
    <xdr:cxnSp macro="">
      <xdr:nvCxnSpPr>
        <xdr:cNvPr id="245" name="直線コネクタ 244"/>
        <xdr:cNvCxnSpPr/>
      </xdr:nvCxnSpPr>
      <xdr:spPr>
        <a:xfrm>
          <a:off x="2019300" y="16402741"/>
          <a:ext cx="889000" cy="5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46" name="フローチャート : 判断 245"/>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7" name="テキスト ボックス 246"/>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114991</xdr:rowOff>
    </xdr:from>
    <xdr:to>
      <xdr:col>2</xdr:col>
      <xdr:colOff>638175</xdr:colOff>
      <xdr:row>95</xdr:row>
      <xdr:rowOff>132614</xdr:rowOff>
    </xdr:to>
    <xdr:cxnSp macro="">
      <xdr:nvCxnSpPr>
        <xdr:cNvPr id="248" name="直線コネクタ 247"/>
        <xdr:cNvCxnSpPr/>
      </xdr:nvCxnSpPr>
      <xdr:spPr>
        <a:xfrm flipV="1">
          <a:off x="1130300" y="16402741"/>
          <a:ext cx="889000" cy="1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9" name="フローチャート : 判断 248"/>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50" name="テキスト ボックス 249"/>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51" name="フローチャート : 判断 250"/>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128021</xdr:rowOff>
    </xdr:from>
    <xdr:ext cx="534377" cy="259045"/>
    <xdr:sp macro="" textlink="">
      <xdr:nvSpPr>
        <xdr:cNvPr id="252" name="テキスト ボックス 251"/>
        <xdr:cNvSpPr txBox="1"/>
      </xdr:nvSpPr>
      <xdr:spPr>
        <a:xfrm>
          <a:off x="863111" y="16758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51181</xdr:rowOff>
    </xdr:from>
    <xdr:to>
      <xdr:col>6</xdr:col>
      <xdr:colOff>561975</xdr:colOff>
      <xdr:row>95</xdr:row>
      <xdr:rowOff>152781</xdr:rowOff>
    </xdr:to>
    <xdr:sp macro="" textlink="">
      <xdr:nvSpPr>
        <xdr:cNvPr id="258" name="円/楕円 257"/>
        <xdr:cNvSpPr/>
      </xdr:nvSpPr>
      <xdr:spPr>
        <a:xfrm>
          <a:off x="4584700" y="1633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74058</xdr:rowOff>
    </xdr:from>
    <xdr:ext cx="534377" cy="259045"/>
    <xdr:sp macro="" textlink="">
      <xdr:nvSpPr>
        <xdr:cNvPr id="259" name="衛生費該当値テキスト"/>
        <xdr:cNvSpPr txBox="1"/>
      </xdr:nvSpPr>
      <xdr:spPr>
        <a:xfrm>
          <a:off x="4686300" y="16190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52,980</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71622</xdr:rowOff>
    </xdr:from>
    <xdr:to>
      <xdr:col>5</xdr:col>
      <xdr:colOff>409575</xdr:colOff>
      <xdr:row>96</xdr:row>
      <xdr:rowOff>1772</xdr:rowOff>
    </xdr:to>
    <xdr:sp macro="" textlink="">
      <xdr:nvSpPr>
        <xdr:cNvPr id="260" name="円/楕円 259"/>
        <xdr:cNvSpPr/>
      </xdr:nvSpPr>
      <xdr:spPr>
        <a:xfrm>
          <a:off x="3746500" y="1635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18299</xdr:rowOff>
    </xdr:from>
    <xdr:ext cx="534377" cy="259045"/>
    <xdr:sp macro="" textlink="">
      <xdr:nvSpPr>
        <xdr:cNvPr id="261" name="テキスト ボックス 260"/>
        <xdr:cNvSpPr txBox="1"/>
      </xdr:nvSpPr>
      <xdr:spPr>
        <a:xfrm>
          <a:off x="3530111" y="16134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51,907</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118638</xdr:rowOff>
    </xdr:from>
    <xdr:to>
      <xdr:col>4</xdr:col>
      <xdr:colOff>206375</xdr:colOff>
      <xdr:row>96</xdr:row>
      <xdr:rowOff>48788</xdr:rowOff>
    </xdr:to>
    <xdr:sp macro="" textlink="">
      <xdr:nvSpPr>
        <xdr:cNvPr id="262" name="円/楕円 261"/>
        <xdr:cNvSpPr/>
      </xdr:nvSpPr>
      <xdr:spPr>
        <a:xfrm>
          <a:off x="2857500" y="1640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65315</xdr:rowOff>
    </xdr:from>
    <xdr:ext cx="534377" cy="259045"/>
    <xdr:sp macro="" textlink="">
      <xdr:nvSpPr>
        <xdr:cNvPr id="263" name="テキスト ボックス 262"/>
        <xdr:cNvSpPr txBox="1"/>
      </xdr:nvSpPr>
      <xdr:spPr>
        <a:xfrm>
          <a:off x="2641111" y="1618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49,439</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64191</xdr:rowOff>
    </xdr:from>
    <xdr:to>
      <xdr:col>3</xdr:col>
      <xdr:colOff>3175</xdr:colOff>
      <xdr:row>95</xdr:row>
      <xdr:rowOff>165791</xdr:rowOff>
    </xdr:to>
    <xdr:sp macro="" textlink="">
      <xdr:nvSpPr>
        <xdr:cNvPr id="264" name="円/楕円 263"/>
        <xdr:cNvSpPr/>
      </xdr:nvSpPr>
      <xdr:spPr>
        <a:xfrm>
          <a:off x="1968500" y="163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10868</xdr:rowOff>
    </xdr:from>
    <xdr:ext cx="534377" cy="259045"/>
    <xdr:sp macro="" textlink="">
      <xdr:nvSpPr>
        <xdr:cNvPr id="265" name="テキスト ボックス 264"/>
        <xdr:cNvSpPr txBox="1"/>
      </xdr:nvSpPr>
      <xdr:spPr>
        <a:xfrm>
          <a:off x="1752111" y="161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52,297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81814</xdr:rowOff>
    </xdr:from>
    <xdr:to>
      <xdr:col>1</xdr:col>
      <xdr:colOff>485775</xdr:colOff>
      <xdr:row>96</xdr:row>
      <xdr:rowOff>11964</xdr:rowOff>
    </xdr:to>
    <xdr:sp macro="" textlink="">
      <xdr:nvSpPr>
        <xdr:cNvPr id="266" name="円/楕円 265"/>
        <xdr:cNvSpPr/>
      </xdr:nvSpPr>
      <xdr:spPr>
        <a:xfrm>
          <a:off x="1079500" y="1636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28491</xdr:rowOff>
    </xdr:from>
    <xdr:ext cx="534377" cy="259045"/>
    <xdr:sp macro="" textlink="">
      <xdr:nvSpPr>
        <xdr:cNvPr id="267" name="テキスト ボックス 266"/>
        <xdr:cNvSpPr txBox="1"/>
      </xdr:nvSpPr>
      <xdr:spPr>
        <a:xfrm>
          <a:off x="863111" y="1614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8" name="直線コネクタ 27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9" name="テキスト ボックス 27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0" name="直線コネクタ 27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81" name="テキスト ボックス 280"/>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2" name="直線コネクタ 28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83" name="テキスト ボックス 282"/>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4" name="直線コネクタ 28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5" name="テキスト ボックス 284"/>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40076</xdr:rowOff>
    </xdr:from>
    <xdr:to>
      <xdr:col>15</xdr:col>
      <xdr:colOff>180340</xdr:colOff>
      <xdr:row>38</xdr:row>
      <xdr:rowOff>139700</xdr:rowOff>
    </xdr:to>
    <xdr:cxnSp macro="">
      <xdr:nvCxnSpPr>
        <xdr:cNvPr id="289" name="直線コネクタ 288"/>
        <xdr:cNvCxnSpPr/>
      </xdr:nvCxnSpPr>
      <xdr:spPr>
        <a:xfrm flipV="1">
          <a:off x="10475595" y="5355026"/>
          <a:ext cx="1270" cy="129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9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91" name="直線コネクタ 29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158203</xdr:rowOff>
    </xdr:from>
    <xdr:ext cx="534377" cy="259045"/>
    <xdr:sp macro="" textlink="">
      <xdr:nvSpPr>
        <xdr:cNvPr id="292" name="労働費最大値テキスト"/>
        <xdr:cNvSpPr txBox="1"/>
      </xdr:nvSpPr>
      <xdr:spPr>
        <a:xfrm>
          <a:off x="10528300" y="513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28,429</a:t>
          </a:r>
          <a:endParaRPr kumimoji="1" lang="ja-JP" altLang="en-US" sz="1000" b="1">
            <a:latin typeface="ＭＳ Ｐゴシック"/>
          </a:endParaRPr>
        </a:p>
      </xdr:txBody>
    </xdr:sp>
    <xdr:clientData/>
  </xdr:oneCellAnchor>
  <xdr:twoCellAnchor>
    <xdr:from>
      <xdr:col>15</xdr:col>
      <xdr:colOff>92075</xdr:colOff>
      <xdr:row>31</xdr:row>
      <xdr:rowOff>40076</xdr:rowOff>
    </xdr:from>
    <xdr:to>
      <xdr:col>15</xdr:col>
      <xdr:colOff>269875</xdr:colOff>
      <xdr:row>31</xdr:row>
      <xdr:rowOff>40076</xdr:rowOff>
    </xdr:to>
    <xdr:cxnSp macro="">
      <xdr:nvCxnSpPr>
        <xdr:cNvPr id="293" name="直線コネクタ 292"/>
        <xdr:cNvCxnSpPr/>
      </xdr:nvCxnSpPr>
      <xdr:spPr>
        <a:xfrm>
          <a:off x="10388600" y="5355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50226</xdr:rowOff>
    </xdr:from>
    <xdr:to>
      <xdr:col>15</xdr:col>
      <xdr:colOff>180975</xdr:colOff>
      <xdr:row>38</xdr:row>
      <xdr:rowOff>54661</xdr:rowOff>
    </xdr:to>
    <xdr:cxnSp macro="">
      <xdr:nvCxnSpPr>
        <xdr:cNvPr id="294" name="直線コネクタ 293"/>
        <xdr:cNvCxnSpPr/>
      </xdr:nvCxnSpPr>
      <xdr:spPr>
        <a:xfrm flipV="1">
          <a:off x="9639300" y="6565326"/>
          <a:ext cx="838200" cy="4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166174</xdr:rowOff>
    </xdr:from>
    <xdr:ext cx="469744" cy="259045"/>
    <xdr:sp macro="" textlink="">
      <xdr:nvSpPr>
        <xdr:cNvPr id="295" name="労働費平均値テキスト"/>
        <xdr:cNvSpPr txBox="1"/>
      </xdr:nvSpPr>
      <xdr:spPr>
        <a:xfrm>
          <a:off x="10528300" y="65098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16297</xdr:rowOff>
    </xdr:from>
    <xdr:to>
      <xdr:col>15</xdr:col>
      <xdr:colOff>231775</xdr:colOff>
      <xdr:row>38</xdr:row>
      <xdr:rowOff>117897</xdr:rowOff>
    </xdr:to>
    <xdr:sp macro="" textlink="">
      <xdr:nvSpPr>
        <xdr:cNvPr id="296" name="フローチャート : 判断 295"/>
        <xdr:cNvSpPr/>
      </xdr:nvSpPr>
      <xdr:spPr>
        <a:xfrm>
          <a:off x="10426700" y="653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54661</xdr:rowOff>
    </xdr:from>
    <xdr:to>
      <xdr:col>14</xdr:col>
      <xdr:colOff>28575</xdr:colOff>
      <xdr:row>38</xdr:row>
      <xdr:rowOff>56627</xdr:rowOff>
    </xdr:to>
    <xdr:cxnSp macro="">
      <xdr:nvCxnSpPr>
        <xdr:cNvPr id="297" name="直線コネクタ 296"/>
        <xdr:cNvCxnSpPr/>
      </xdr:nvCxnSpPr>
      <xdr:spPr>
        <a:xfrm flipV="1">
          <a:off x="8750300" y="6569761"/>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15473</xdr:rowOff>
    </xdr:from>
    <xdr:to>
      <xdr:col>14</xdr:col>
      <xdr:colOff>79375</xdr:colOff>
      <xdr:row>38</xdr:row>
      <xdr:rowOff>117073</xdr:rowOff>
    </xdr:to>
    <xdr:sp macro="" textlink="">
      <xdr:nvSpPr>
        <xdr:cNvPr id="298" name="フローチャート : 判断 297"/>
        <xdr:cNvSpPr/>
      </xdr:nvSpPr>
      <xdr:spPr>
        <a:xfrm>
          <a:off x="9588500" y="653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108200</xdr:rowOff>
    </xdr:from>
    <xdr:ext cx="469744" cy="259045"/>
    <xdr:sp macro="" textlink="">
      <xdr:nvSpPr>
        <xdr:cNvPr id="299" name="テキスト ボックス 298"/>
        <xdr:cNvSpPr txBox="1"/>
      </xdr:nvSpPr>
      <xdr:spPr>
        <a:xfrm>
          <a:off x="9404427"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24577</xdr:rowOff>
    </xdr:from>
    <xdr:to>
      <xdr:col>12</xdr:col>
      <xdr:colOff>511175</xdr:colOff>
      <xdr:row>38</xdr:row>
      <xdr:rowOff>56627</xdr:rowOff>
    </xdr:to>
    <xdr:cxnSp macro="">
      <xdr:nvCxnSpPr>
        <xdr:cNvPr id="300" name="直線コネクタ 299"/>
        <xdr:cNvCxnSpPr/>
      </xdr:nvCxnSpPr>
      <xdr:spPr>
        <a:xfrm>
          <a:off x="7861300" y="6539677"/>
          <a:ext cx="889000" cy="3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32299</xdr:rowOff>
    </xdr:from>
    <xdr:to>
      <xdr:col>12</xdr:col>
      <xdr:colOff>561975</xdr:colOff>
      <xdr:row>38</xdr:row>
      <xdr:rowOff>133899</xdr:rowOff>
    </xdr:to>
    <xdr:sp macro="" textlink="">
      <xdr:nvSpPr>
        <xdr:cNvPr id="301" name="フローチャート : 判断 300"/>
        <xdr:cNvSpPr/>
      </xdr:nvSpPr>
      <xdr:spPr>
        <a:xfrm>
          <a:off x="8699500" y="6547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125026</xdr:rowOff>
    </xdr:from>
    <xdr:ext cx="469744" cy="259045"/>
    <xdr:sp macro="" textlink="">
      <xdr:nvSpPr>
        <xdr:cNvPr id="302" name="テキスト ボックス 301"/>
        <xdr:cNvSpPr txBox="1"/>
      </xdr:nvSpPr>
      <xdr:spPr>
        <a:xfrm>
          <a:off x="8515427" y="6640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24577</xdr:rowOff>
    </xdr:from>
    <xdr:to>
      <xdr:col>11</xdr:col>
      <xdr:colOff>307975</xdr:colOff>
      <xdr:row>38</xdr:row>
      <xdr:rowOff>40625</xdr:rowOff>
    </xdr:to>
    <xdr:cxnSp macro="">
      <xdr:nvCxnSpPr>
        <xdr:cNvPr id="303" name="直線コネクタ 302"/>
        <xdr:cNvCxnSpPr/>
      </xdr:nvCxnSpPr>
      <xdr:spPr>
        <a:xfrm flipV="1">
          <a:off x="6972300" y="6539677"/>
          <a:ext cx="889000" cy="1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17897</xdr:rowOff>
    </xdr:from>
    <xdr:to>
      <xdr:col>11</xdr:col>
      <xdr:colOff>358775</xdr:colOff>
      <xdr:row>38</xdr:row>
      <xdr:rowOff>119497</xdr:rowOff>
    </xdr:to>
    <xdr:sp macro="" textlink="">
      <xdr:nvSpPr>
        <xdr:cNvPr id="304" name="フローチャート : 判断 303"/>
        <xdr:cNvSpPr/>
      </xdr:nvSpPr>
      <xdr:spPr>
        <a:xfrm>
          <a:off x="7810500" y="6532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110624</xdr:rowOff>
    </xdr:from>
    <xdr:ext cx="469744" cy="259045"/>
    <xdr:sp macro="" textlink="">
      <xdr:nvSpPr>
        <xdr:cNvPr id="305" name="テキスト ボックス 304"/>
        <xdr:cNvSpPr txBox="1"/>
      </xdr:nvSpPr>
      <xdr:spPr>
        <a:xfrm>
          <a:off x="7626427" y="6625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2535</xdr:rowOff>
    </xdr:from>
    <xdr:to>
      <xdr:col>10</xdr:col>
      <xdr:colOff>155575</xdr:colOff>
      <xdr:row>38</xdr:row>
      <xdr:rowOff>104135</xdr:rowOff>
    </xdr:to>
    <xdr:sp macro="" textlink="">
      <xdr:nvSpPr>
        <xdr:cNvPr id="306" name="フローチャート : 判断 305"/>
        <xdr:cNvSpPr/>
      </xdr:nvSpPr>
      <xdr:spPr>
        <a:xfrm>
          <a:off x="6921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95262</xdr:rowOff>
    </xdr:from>
    <xdr:ext cx="469744" cy="259045"/>
    <xdr:sp macro="" textlink="">
      <xdr:nvSpPr>
        <xdr:cNvPr id="307" name="テキスト ボックス 306"/>
        <xdr:cNvSpPr txBox="1"/>
      </xdr:nvSpPr>
      <xdr:spPr>
        <a:xfrm>
          <a:off x="6737427" y="6610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170876</xdr:rowOff>
    </xdr:from>
    <xdr:to>
      <xdr:col>15</xdr:col>
      <xdr:colOff>231775</xdr:colOff>
      <xdr:row>38</xdr:row>
      <xdr:rowOff>101026</xdr:rowOff>
    </xdr:to>
    <xdr:sp macro="" textlink="">
      <xdr:nvSpPr>
        <xdr:cNvPr id="313" name="円/楕円 312"/>
        <xdr:cNvSpPr/>
      </xdr:nvSpPr>
      <xdr:spPr>
        <a:xfrm>
          <a:off x="10426700" y="6514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130253</xdr:rowOff>
    </xdr:from>
    <xdr:ext cx="469744" cy="259045"/>
    <xdr:sp macro="" textlink="">
      <xdr:nvSpPr>
        <xdr:cNvPr id="314" name="労働費該当値テキスト"/>
        <xdr:cNvSpPr txBox="1"/>
      </xdr:nvSpPr>
      <xdr:spPr>
        <a:xfrm>
          <a:off x="10528300" y="630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1,957</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3861</xdr:rowOff>
    </xdr:from>
    <xdr:to>
      <xdr:col>14</xdr:col>
      <xdr:colOff>79375</xdr:colOff>
      <xdr:row>38</xdr:row>
      <xdr:rowOff>105461</xdr:rowOff>
    </xdr:to>
    <xdr:sp macro="" textlink="">
      <xdr:nvSpPr>
        <xdr:cNvPr id="315" name="円/楕円 314"/>
        <xdr:cNvSpPr/>
      </xdr:nvSpPr>
      <xdr:spPr>
        <a:xfrm>
          <a:off x="9588500" y="65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121988</xdr:rowOff>
    </xdr:from>
    <xdr:ext cx="469744" cy="259045"/>
    <xdr:sp macro="" textlink="">
      <xdr:nvSpPr>
        <xdr:cNvPr id="316" name="テキスト ボックス 315"/>
        <xdr:cNvSpPr txBox="1"/>
      </xdr:nvSpPr>
      <xdr:spPr>
        <a:xfrm>
          <a:off x="9404427" y="629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5827</xdr:rowOff>
    </xdr:from>
    <xdr:to>
      <xdr:col>12</xdr:col>
      <xdr:colOff>561975</xdr:colOff>
      <xdr:row>38</xdr:row>
      <xdr:rowOff>107427</xdr:rowOff>
    </xdr:to>
    <xdr:sp macro="" textlink="">
      <xdr:nvSpPr>
        <xdr:cNvPr id="317" name="円/楕円 316"/>
        <xdr:cNvSpPr/>
      </xdr:nvSpPr>
      <xdr:spPr>
        <a:xfrm>
          <a:off x="8699500" y="652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123954</xdr:rowOff>
    </xdr:from>
    <xdr:ext cx="469744" cy="259045"/>
    <xdr:sp macro="" textlink="">
      <xdr:nvSpPr>
        <xdr:cNvPr id="318" name="テキスト ボックス 317"/>
        <xdr:cNvSpPr txBox="1"/>
      </xdr:nvSpPr>
      <xdr:spPr>
        <a:xfrm>
          <a:off x="8515427" y="6296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145227</xdr:rowOff>
    </xdr:from>
    <xdr:to>
      <xdr:col>11</xdr:col>
      <xdr:colOff>358775</xdr:colOff>
      <xdr:row>38</xdr:row>
      <xdr:rowOff>75377</xdr:rowOff>
    </xdr:to>
    <xdr:sp macro="" textlink="">
      <xdr:nvSpPr>
        <xdr:cNvPr id="319" name="円/楕円 318"/>
        <xdr:cNvSpPr/>
      </xdr:nvSpPr>
      <xdr:spPr>
        <a:xfrm>
          <a:off x="7810500" y="648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91904</xdr:rowOff>
    </xdr:from>
    <xdr:ext cx="469744" cy="259045"/>
    <xdr:sp macro="" textlink="">
      <xdr:nvSpPr>
        <xdr:cNvPr id="320" name="テキスト ボックス 319"/>
        <xdr:cNvSpPr txBox="1"/>
      </xdr:nvSpPr>
      <xdr:spPr>
        <a:xfrm>
          <a:off x="7626427" y="6264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161275</xdr:rowOff>
    </xdr:from>
    <xdr:to>
      <xdr:col>10</xdr:col>
      <xdr:colOff>155575</xdr:colOff>
      <xdr:row>38</xdr:row>
      <xdr:rowOff>91425</xdr:rowOff>
    </xdr:to>
    <xdr:sp macro="" textlink="">
      <xdr:nvSpPr>
        <xdr:cNvPr id="321" name="円/楕円 320"/>
        <xdr:cNvSpPr/>
      </xdr:nvSpPr>
      <xdr:spPr>
        <a:xfrm>
          <a:off x="6921500" y="65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107952</xdr:rowOff>
    </xdr:from>
    <xdr:ext cx="469744" cy="259045"/>
    <xdr:sp macro="" textlink="">
      <xdr:nvSpPr>
        <xdr:cNvPr id="322" name="テキスト ボックス 321"/>
        <xdr:cNvSpPr txBox="1"/>
      </xdr:nvSpPr>
      <xdr:spPr>
        <a:xfrm>
          <a:off x="6737427" y="628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15,917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107801</xdr:rowOff>
    </xdr:from>
    <xdr:to>
      <xdr:col>15</xdr:col>
      <xdr:colOff>180340</xdr:colOff>
      <xdr:row>58</xdr:row>
      <xdr:rowOff>137144</xdr:rowOff>
    </xdr:to>
    <xdr:cxnSp macro="">
      <xdr:nvCxnSpPr>
        <xdr:cNvPr id="344" name="直線コネクタ 343"/>
        <xdr:cNvCxnSpPr/>
      </xdr:nvCxnSpPr>
      <xdr:spPr>
        <a:xfrm flipV="1">
          <a:off x="10475595" y="8680301"/>
          <a:ext cx="1270" cy="1400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140971</xdr:rowOff>
    </xdr:from>
    <xdr:ext cx="378565" cy="259045"/>
    <xdr:sp macro="" textlink="">
      <xdr:nvSpPr>
        <xdr:cNvPr id="345" name="農林水産業費最小値テキスト"/>
        <xdr:cNvSpPr txBox="1"/>
      </xdr:nvSpPr>
      <xdr:spPr>
        <a:xfrm>
          <a:off x="10528300" y="100850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a:t>
          </a:r>
          <a:endParaRPr kumimoji="1" lang="ja-JP" altLang="en-US" sz="1000" b="1">
            <a:latin typeface="ＭＳ Ｐゴシック"/>
          </a:endParaRPr>
        </a:p>
      </xdr:txBody>
    </xdr:sp>
    <xdr:clientData/>
  </xdr:oneCellAnchor>
  <xdr:twoCellAnchor>
    <xdr:from>
      <xdr:col>15</xdr:col>
      <xdr:colOff>92075</xdr:colOff>
      <xdr:row>58</xdr:row>
      <xdr:rowOff>137144</xdr:rowOff>
    </xdr:from>
    <xdr:to>
      <xdr:col>15</xdr:col>
      <xdr:colOff>269875</xdr:colOff>
      <xdr:row>58</xdr:row>
      <xdr:rowOff>137144</xdr:rowOff>
    </xdr:to>
    <xdr:cxnSp macro="">
      <xdr:nvCxnSpPr>
        <xdr:cNvPr id="346" name="直線コネクタ 345"/>
        <xdr:cNvCxnSpPr/>
      </xdr:nvCxnSpPr>
      <xdr:spPr>
        <a:xfrm>
          <a:off x="10388600" y="10081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54478</xdr:rowOff>
    </xdr:from>
    <xdr:ext cx="599010" cy="259045"/>
    <xdr:sp macro="" textlink="">
      <xdr:nvSpPr>
        <xdr:cNvPr id="347" name="農林水産業費最大値テキスト"/>
        <xdr:cNvSpPr txBox="1"/>
      </xdr:nvSpPr>
      <xdr:spPr>
        <a:xfrm>
          <a:off x="10528300" y="845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306,977</a:t>
          </a:r>
          <a:endParaRPr kumimoji="1" lang="ja-JP" altLang="en-US" sz="1000" b="1">
            <a:latin typeface="ＭＳ Ｐゴシック"/>
          </a:endParaRPr>
        </a:p>
      </xdr:txBody>
    </xdr:sp>
    <xdr:clientData/>
  </xdr:oneCellAnchor>
  <xdr:twoCellAnchor>
    <xdr:from>
      <xdr:col>15</xdr:col>
      <xdr:colOff>92075</xdr:colOff>
      <xdr:row>50</xdr:row>
      <xdr:rowOff>107801</xdr:rowOff>
    </xdr:from>
    <xdr:to>
      <xdr:col>15</xdr:col>
      <xdr:colOff>269875</xdr:colOff>
      <xdr:row>50</xdr:row>
      <xdr:rowOff>107801</xdr:rowOff>
    </xdr:to>
    <xdr:cxnSp macro="">
      <xdr:nvCxnSpPr>
        <xdr:cNvPr id="348" name="直線コネクタ 347"/>
        <xdr:cNvCxnSpPr/>
      </xdr:nvCxnSpPr>
      <xdr:spPr>
        <a:xfrm>
          <a:off x="10388600" y="8680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29611</xdr:rowOff>
    </xdr:from>
    <xdr:to>
      <xdr:col>15</xdr:col>
      <xdr:colOff>180975</xdr:colOff>
      <xdr:row>58</xdr:row>
      <xdr:rowOff>43080</xdr:rowOff>
    </xdr:to>
    <xdr:cxnSp macro="">
      <xdr:nvCxnSpPr>
        <xdr:cNvPr id="349" name="直線コネクタ 348"/>
        <xdr:cNvCxnSpPr/>
      </xdr:nvCxnSpPr>
      <xdr:spPr>
        <a:xfrm flipV="1">
          <a:off x="9639300" y="9973711"/>
          <a:ext cx="838200" cy="1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8545</xdr:rowOff>
    </xdr:from>
    <xdr:ext cx="534377" cy="259045"/>
    <xdr:sp macro="" textlink="">
      <xdr:nvSpPr>
        <xdr:cNvPr id="350" name="農林水産業費平均値テキスト"/>
        <xdr:cNvSpPr txBox="1"/>
      </xdr:nvSpPr>
      <xdr:spPr>
        <a:xfrm>
          <a:off x="10528300" y="99526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12,857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30118</xdr:rowOff>
    </xdr:from>
    <xdr:to>
      <xdr:col>15</xdr:col>
      <xdr:colOff>231775</xdr:colOff>
      <xdr:row>58</xdr:row>
      <xdr:rowOff>131718</xdr:rowOff>
    </xdr:to>
    <xdr:sp macro="" textlink="">
      <xdr:nvSpPr>
        <xdr:cNvPr id="351" name="フローチャート : 判断 350"/>
        <xdr:cNvSpPr/>
      </xdr:nvSpPr>
      <xdr:spPr>
        <a:xfrm>
          <a:off x="10426700" y="997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8959</xdr:rowOff>
    </xdr:from>
    <xdr:to>
      <xdr:col>14</xdr:col>
      <xdr:colOff>28575</xdr:colOff>
      <xdr:row>58</xdr:row>
      <xdr:rowOff>43080</xdr:rowOff>
    </xdr:to>
    <xdr:cxnSp macro="">
      <xdr:nvCxnSpPr>
        <xdr:cNvPr id="352" name="直線コネクタ 351"/>
        <xdr:cNvCxnSpPr/>
      </xdr:nvCxnSpPr>
      <xdr:spPr>
        <a:xfrm>
          <a:off x="8750300" y="9953059"/>
          <a:ext cx="889000" cy="34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35238</xdr:rowOff>
    </xdr:from>
    <xdr:to>
      <xdr:col>14</xdr:col>
      <xdr:colOff>79375</xdr:colOff>
      <xdr:row>58</xdr:row>
      <xdr:rowOff>136838</xdr:rowOff>
    </xdr:to>
    <xdr:sp macro="" textlink="">
      <xdr:nvSpPr>
        <xdr:cNvPr id="353" name="フローチャート : 判断 352"/>
        <xdr:cNvSpPr/>
      </xdr:nvSpPr>
      <xdr:spPr>
        <a:xfrm>
          <a:off x="9588500" y="9979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127965</xdr:rowOff>
    </xdr:from>
    <xdr:ext cx="534377" cy="259045"/>
    <xdr:sp macro="" textlink="">
      <xdr:nvSpPr>
        <xdr:cNvPr id="354" name="テキスト ボックス 353"/>
        <xdr:cNvSpPr txBox="1"/>
      </xdr:nvSpPr>
      <xdr:spPr>
        <a:xfrm>
          <a:off x="9372111" y="1007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11,737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171124</xdr:rowOff>
    </xdr:from>
    <xdr:to>
      <xdr:col>12</xdr:col>
      <xdr:colOff>511175</xdr:colOff>
      <xdr:row>58</xdr:row>
      <xdr:rowOff>8959</xdr:rowOff>
    </xdr:to>
    <xdr:cxnSp macro="">
      <xdr:nvCxnSpPr>
        <xdr:cNvPr id="355" name="直線コネクタ 354"/>
        <xdr:cNvCxnSpPr/>
      </xdr:nvCxnSpPr>
      <xdr:spPr>
        <a:xfrm>
          <a:off x="7861300" y="9943774"/>
          <a:ext cx="889000" cy="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23465</xdr:rowOff>
    </xdr:from>
    <xdr:to>
      <xdr:col>12</xdr:col>
      <xdr:colOff>561975</xdr:colOff>
      <xdr:row>58</xdr:row>
      <xdr:rowOff>125065</xdr:rowOff>
    </xdr:to>
    <xdr:sp macro="" textlink="">
      <xdr:nvSpPr>
        <xdr:cNvPr id="356" name="フローチャート : 判断 355"/>
        <xdr:cNvSpPr/>
      </xdr:nvSpPr>
      <xdr:spPr>
        <a:xfrm>
          <a:off x="8699500" y="9967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116192</xdr:rowOff>
    </xdr:from>
    <xdr:ext cx="534377" cy="259045"/>
    <xdr:sp macro="" textlink="">
      <xdr:nvSpPr>
        <xdr:cNvPr id="357" name="テキスト ボックス 356"/>
        <xdr:cNvSpPr txBox="1"/>
      </xdr:nvSpPr>
      <xdr:spPr>
        <a:xfrm>
          <a:off x="8483111" y="1006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171124</xdr:rowOff>
    </xdr:from>
    <xdr:to>
      <xdr:col>11</xdr:col>
      <xdr:colOff>307975</xdr:colOff>
      <xdr:row>58</xdr:row>
      <xdr:rowOff>12772</xdr:rowOff>
    </xdr:to>
    <xdr:cxnSp macro="">
      <xdr:nvCxnSpPr>
        <xdr:cNvPr id="358" name="直線コネクタ 357"/>
        <xdr:cNvCxnSpPr/>
      </xdr:nvCxnSpPr>
      <xdr:spPr>
        <a:xfrm flipV="1">
          <a:off x="6972300" y="9943774"/>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25363</xdr:rowOff>
    </xdr:from>
    <xdr:to>
      <xdr:col>11</xdr:col>
      <xdr:colOff>358775</xdr:colOff>
      <xdr:row>58</xdr:row>
      <xdr:rowOff>126963</xdr:rowOff>
    </xdr:to>
    <xdr:sp macro="" textlink="">
      <xdr:nvSpPr>
        <xdr:cNvPr id="359" name="フローチャート : 判断 358"/>
        <xdr:cNvSpPr/>
      </xdr:nvSpPr>
      <xdr:spPr>
        <a:xfrm>
          <a:off x="7810500" y="996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118090</xdr:rowOff>
    </xdr:from>
    <xdr:ext cx="534377" cy="259045"/>
    <xdr:sp macro="" textlink="">
      <xdr:nvSpPr>
        <xdr:cNvPr id="360" name="テキスト ボックス 359"/>
        <xdr:cNvSpPr txBox="1"/>
      </xdr:nvSpPr>
      <xdr:spPr>
        <a:xfrm>
          <a:off x="7594111" y="10062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31777</xdr:rowOff>
    </xdr:from>
    <xdr:to>
      <xdr:col>10</xdr:col>
      <xdr:colOff>155575</xdr:colOff>
      <xdr:row>58</xdr:row>
      <xdr:rowOff>133377</xdr:rowOff>
    </xdr:to>
    <xdr:sp macro="" textlink="">
      <xdr:nvSpPr>
        <xdr:cNvPr id="361" name="フローチャート : 判断 360"/>
        <xdr:cNvSpPr/>
      </xdr:nvSpPr>
      <xdr:spPr>
        <a:xfrm>
          <a:off x="6921500" y="9975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124504</xdr:rowOff>
    </xdr:from>
    <xdr:ext cx="534377" cy="259045"/>
    <xdr:sp macro="" textlink="">
      <xdr:nvSpPr>
        <xdr:cNvPr id="362" name="テキスト ボックス 361"/>
        <xdr:cNvSpPr txBox="1"/>
      </xdr:nvSpPr>
      <xdr:spPr>
        <a:xfrm>
          <a:off x="6705111" y="1006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150261</xdr:rowOff>
    </xdr:from>
    <xdr:to>
      <xdr:col>15</xdr:col>
      <xdr:colOff>231775</xdr:colOff>
      <xdr:row>58</xdr:row>
      <xdr:rowOff>80411</xdr:rowOff>
    </xdr:to>
    <xdr:sp macro="" textlink="">
      <xdr:nvSpPr>
        <xdr:cNvPr id="368" name="円/楕円 367"/>
        <xdr:cNvSpPr/>
      </xdr:nvSpPr>
      <xdr:spPr>
        <a:xfrm>
          <a:off x="10426700" y="992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109638</xdr:rowOff>
    </xdr:from>
    <xdr:ext cx="534377" cy="259045"/>
    <xdr:sp macro="" textlink="">
      <xdr:nvSpPr>
        <xdr:cNvPr id="369" name="農林水産業費該当値テキスト"/>
        <xdr:cNvSpPr txBox="1"/>
      </xdr:nvSpPr>
      <xdr:spPr>
        <a:xfrm>
          <a:off x="10528300" y="971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24,079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163730</xdr:rowOff>
    </xdr:from>
    <xdr:to>
      <xdr:col>14</xdr:col>
      <xdr:colOff>79375</xdr:colOff>
      <xdr:row>58</xdr:row>
      <xdr:rowOff>93880</xdr:rowOff>
    </xdr:to>
    <xdr:sp macro="" textlink="">
      <xdr:nvSpPr>
        <xdr:cNvPr id="370" name="円/楕円 369"/>
        <xdr:cNvSpPr/>
      </xdr:nvSpPr>
      <xdr:spPr>
        <a:xfrm>
          <a:off x="9588500" y="99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110407</xdr:rowOff>
    </xdr:from>
    <xdr:ext cx="534377" cy="259045"/>
    <xdr:sp macro="" textlink="">
      <xdr:nvSpPr>
        <xdr:cNvPr id="371" name="テキスト ボックス 370"/>
        <xdr:cNvSpPr txBox="1"/>
      </xdr:nvSpPr>
      <xdr:spPr>
        <a:xfrm>
          <a:off x="9372111" y="971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21,133</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129609</xdr:rowOff>
    </xdr:from>
    <xdr:to>
      <xdr:col>12</xdr:col>
      <xdr:colOff>561975</xdr:colOff>
      <xdr:row>58</xdr:row>
      <xdr:rowOff>59759</xdr:rowOff>
    </xdr:to>
    <xdr:sp macro="" textlink="">
      <xdr:nvSpPr>
        <xdr:cNvPr id="372" name="円/楕円 371"/>
        <xdr:cNvSpPr/>
      </xdr:nvSpPr>
      <xdr:spPr>
        <a:xfrm>
          <a:off x="8699500" y="990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76286</xdr:rowOff>
    </xdr:from>
    <xdr:ext cx="534377" cy="259045"/>
    <xdr:sp macro="" textlink="">
      <xdr:nvSpPr>
        <xdr:cNvPr id="373" name="テキスト ボックス 372"/>
        <xdr:cNvSpPr txBox="1"/>
      </xdr:nvSpPr>
      <xdr:spPr>
        <a:xfrm>
          <a:off x="8483111" y="967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28,596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120324</xdr:rowOff>
    </xdr:from>
    <xdr:to>
      <xdr:col>11</xdr:col>
      <xdr:colOff>358775</xdr:colOff>
      <xdr:row>58</xdr:row>
      <xdr:rowOff>50474</xdr:rowOff>
    </xdr:to>
    <xdr:sp macro="" textlink="">
      <xdr:nvSpPr>
        <xdr:cNvPr id="374" name="円/楕円 373"/>
        <xdr:cNvSpPr/>
      </xdr:nvSpPr>
      <xdr:spPr>
        <a:xfrm>
          <a:off x="7810500" y="989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67001</xdr:rowOff>
    </xdr:from>
    <xdr:ext cx="534377" cy="259045"/>
    <xdr:sp macro="" textlink="">
      <xdr:nvSpPr>
        <xdr:cNvPr id="375" name="テキスト ボックス 374"/>
        <xdr:cNvSpPr txBox="1"/>
      </xdr:nvSpPr>
      <xdr:spPr>
        <a:xfrm>
          <a:off x="7594111" y="966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30,627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133422</xdr:rowOff>
    </xdr:from>
    <xdr:to>
      <xdr:col>10</xdr:col>
      <xdr:colOff>155575</xdr:colOff>
      <xdr:row>58</xdr:row>
      <xdr:rowOff>63572</xdr:rowOff>
    </xdr:to>
    <xdr:sp macro="" textlink="">
      <xdr:nvSpPr>
        <xdr:cNvPr id="376" name="円/楕円 375"/>
        <xdr:cNvSpPr/>
      </xdr:nvSpPr>
      <xdr:spPr>
        <a:xfrm>
          <a:off x="6921500" y="990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80099</xdr:rowOff>
    </xdr:from>
    <xdr:ext cx="534377" cy="259045"/>
    <xdr:sp macro="" textlink="">
      <xdr:nvSpPr>
        <xdr:cNvPr id="377" name="テキスト ボックス 376"/>
        <xdr:cNvSpPr txBox="1"/>
      </xdr:nvSpPr>
      <xdr:spPr>
        <a:xfrm>
          <a:off x="6705111" y="968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1" name="テキスト ボックス 390"/>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3" name="テキスト ボックス 392"/>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5" name="テキスト ボックス 394"/>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46934</xdr:rowOff>
    </xdr:from>
    <xdr:to>
      <xdr:col>15</xdr:col>
      <xdr:colOff>180340</xdr:colOff>
      <xdr:row>78</xdr:row>
      <xdr:rowOff>116703</xdr:rowOff>
    </xdr:to>
    <xdr:cxnSp macro="">
      <xdr:nvCxnSpPr>
        <xdr:cNvPr id="399" name="直線コネクタ 398"/>
        <xdr:cNvCxnSpPr/>
      </xdr:nvCxnSpPr>
      <xdr:spPr>
        <a:xfrm flipV="1">
          <a:off x="10475595" y="12048434"/>
          <a:ext cx="1270" cy="1441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120530</xdr:rowOff>
    </xdr:from>
    <xdr:ext cx="469744" cy="259045"/>
    <xdr:sp macro="" textlink="">
      <xdr:nvSpPr>
        <xdr:cNvPr id="400" name="商工費最小値テキスト"/>
        <xdr:cNvSpPr txBox="1"/>
      </xdr:nvSpPr>
      <xdr:spPr>
        <a:xfrm>
          <a:off x="10528300" y="1349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1,006</a:t>
          </a:r>
          <a:endParaRPr kumimoji="1" lang="ja-JP" altLang="en-US" sz="1000" b="1">
            <a:latin typeface="ＭＳ Ｐゴシック"/>
          </a:endParaRPr>
        </a:p>
      </xdr:txBody>
    </xdr:sp>
    <xdr:clientData/>
  </xdr:oneCellAnchor>
  <xdr:twoCellAnchor>
    <xdr:from>
      <xdr:col>15</xdr:col>
      <xdr:colOff>92075</xdr:colOff>
      <xdr:row>78</xdr:row>
      <xdr:rowOff>116703</xdr:rowOff>
    </xdr:from>
    <xdr:to>
      <xdr:col>15</xdr:col>
      <xdr:colOff>269875</xdr:colOff>
      <xdr:row>78</xdr:row>
      <xdr:rowOff>116703</xdr:rowOff>
    </xdr:to>
    <xdr:cxnSp macro="">
      <xdr:nvCxnSpPr>
        <xdr:cNvPr id="401" name="直線コネクタ 400"/>
        <xdr:cNvCxnSpPr/>
      </xdr:nvCxnSpPr>
      <xdr:spPr>
        <a:xfrm>
          <a:off x="10388600" y="13489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165061</xdr:rowOff>
    </xdr:from>
    <xdr:ext cx="534377" cy="259045"/>
    <xdr:sp macro="" textlink="">
      <xdr:nvSpPr>
        <xdr:cNvPr id="402" name="商工費最大値テキスト"/>
        <xdr:cNvSpPr txBox="1"/>
      </xdr:nvSpPr>
      <xdr:spPr>
        <a:xfrm>
          <a:off x="10528300" y="1182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64,058</a:t>
          </a:r>
          <a:endParaRPr kumimoji="1" lang="ja-JP" altLang="en-US" sz="1000" b="1">
            <a:latin typeface="ＭＳ Ｐゴシック"/>
          </a:endParaRPr>
        </a:p>
      </xdr:txBody>
    </xdr:sp>
    <xdr:clientData/>
  </xdr:oneCellAnchor>
  <xdr:twoCellAnchor>
    <xdr:from>
      <xdr:col>15</xdr:col>
      <xdr:colOff>92075</xdr:colOff>
      <xdr:row>70</xdr:row>
      <xdr:rowOff>46934</xdr:rowOff>
    </xdr:from>
    <xdr:to>
      <xdr:col>15</xdr:col>
      <xdr:colOff>269875</xdr:colOff>
      <xdr:row>70</xdr:row>
      <xdr:rowOff>46934</xdr:rowOff>
    </xdr:to>
    <xdr:cxnSp macro="">
      <xdr:nvCxnSpPr>
        <xdr:cNvPr id="403" name="直線コネクタ 402"/>
        <xdr:cNvCxnSpPr/>
      </xdr:nvCxnSpPr>
      <xdr:spPr>
        <a:xfrm>
          <a:off x="10388600" y="12048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123241</xdr:rowOff>
    </xdr:from>
    <xdr:to>
      <xdr:col>15</xdr:col>
      <xdr:colOff>180975</xdr:colOff>
      <xdr:row>77</xdr:row>
      <xdr:rowOff>160663</xdr:rowOff>
    </xdr:to>
    <xdr:cxnSp macro="">
      <xdr:nvCxnSpPr>
        <xdr:cNvPr id="404" name="直線コネクタ 403"/>
        <xdr:cNvCxnSpPr/>
      </xdr:nvCxnSpPr>
      <xdr:spPr>
        <a:xfrm>
          <a:off x="9639300" y="13324891"/>
          <a:ext cx="838200" cy="3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159897</xdr:rowOff>
    </xdr:from>
    <xdr:ext cx="534377" cy="259045"/>
    <xdr:sp macro="" textlink="">
      <xdr:nvSpPr>
        <xdr:cNvPr id="405" name="商工費平均値テキスト"/>
        <xdr:cNvSpPr txBox="1"/>
      </xdr:nvSpPr>
      <xdr:spPr>
        <a:xfrm>
          <a:off x="10528300" y="1301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137020</xdr:rowOff>
    </xdr:from>
    <xdr:to>
      <xdr:col>15</xdr:col>
      <xdr:colOff>231775</xdr:colOff>
      <xdr:row>77</xdr:row>
      <xdr:rowOff>67170</xdr:rowOff>
    </xdr:to>
    <xdr:sp macro="" textlink="">
      <xdr:nvSpPr>
        <xdr:cNvPr id="406" name="フローチャート : 判断 405"/>
        <xdr:cNvSpPr/>
      </xdr:nvSpPr>
      <xdr:spPr>
        <a:xfrm>
          <a:off x="104267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123241</xdr:rowOff>
    </xdr:from>
    <xdr:to>
      <xdr:col>14</xdr:col>
      <xdr:colOff>28575</xdr:colOff>
      <xdr:row>78</xdr:row>
      <xdr:rowOff>15021</xdr:rowOff>
    </xdr:to>
    <xdr:cxnSp macro="">
      <xdr:nvCxnSpPr>
        <xdr:cNvPr id="407" name="直線コネクタ 406"/>
        <xdr:cNvCxnSpPr/>
      </xdr:nvCxnSpPr>
      <xdr:spPr>
        <a:xfrm flipV="1">
          <a:off x="8750300" y="13324891"/>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129454</xdr:rowOff>
    </xdr:from>
    <xdr:to>
      <xdr:col>14</xdr:col>
      <xdr:colOff>79375</xdr:colOff>
      <xdr:row>77</xdr:row>
      <xdr:rowOff>59604</xdr:rowOff>
    </xdr:to>
    <xdr:sp macro="" textlink="">
      <xdr:nvSpPr>
        <xdr:cNvPr id="408" name="フローチャート : 判断 407"/>
        <xdr:cNvSpPr/>
      </xdr:nvSpPr>
      <xdr:spPr>
        <a:xfrm>
          <a:off x="9588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76130</xdr:rowOff>
    </xdr:from>
    <xdr:ext cx="534377" cy="259045"/>
    <xdr:sp macro="" textlink="">
      <xdr:nvSpPr>
        <xdr:cNvPr id="409" name="テキスト ボックス 408"/>
        <xdr:cNvSpPr txBox="1"/>
      </xdr:nvSpPr>
      <xdr:spPr>
        <a:xfrm>
          <a:off x="9372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13,226</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15021</xdr:rowOff>
    </xdr:from>
    <xdr:to>
      <xdr:col>12</xdr:col>
      <xdr:colOff>511175</xdr:colOff>
      <xdr:row>78</xdr:row>
      <xdr:rowOff>37607</xdr:rowOff>
    </xdr:to>
    <xdr:cxnSp macro="">
      <xdr:nvCxnSpPr>
        <xdr:cNvPr id="410" name="直線コネクタ 409"/>
        <xdr:cNvCxnSpPr/>
      </xdr:nvCxnSpPr>
      <xdr:spPr>
        <a:xfrm flipV="1">
          <a:off x="7861300" y="13388121"/>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53856</xdr:rowOff>
    </xdr:from>
    <xdr:to>
      <xdr:col>12</xdr:col>
      <xdr:colOff>561975</xdr:colOff>
      <xdr:row>77</xdr:row>
      <xdr:rowOff>155456</xdr:rowOff>
    </xdr:to>
    <xdr:sp macro="" textlink="">
      <xdr:nvSpPr>
        <xdr:cNvPr id="411" name="フローチャート : 判断 410"/>
        <xdr:cNvSpPr/>
      </xdr:nvSpPr>
      <xdr:spPr>
        <a:xfrm>
          <a:off x="8699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533</xdr:rowOff>
    </xdr:from>
    <xdr:ext cx="469744" cy="259045"/>
    <xdr:sp macro="" textlink="">
      <xdr:nvSpPr>
        <xdr:cNvPr id="412" name="テキスト ボックス 411"/>
        <xdr:cNvSpPr txBox="1"/>
      </xdr:nvSpPr>
      <xdr:spPr>
        <a:xfrm>
          <a:off x="8515427"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37607</xdr:rowOff>
    </xdr:from>
    <xdr:to>
      <xdr:col>11</xdr:col>
      <xdr:colOff>307975</xdr:colOff>
      <xdr:row>78</xdr:row>
      <xdr:rowOff>38362</xdr:rowOff>
    </xdr:to>
    <xdr:cxnSp macro="">
      <xdr:nvCxnSpPr>
        <xdr:cNvPr id="413" name="直線コネクタ 412"/>
        <xdr:cNvCxnSpPr/>
      </xdr:nvCxnSpPr>
      <xdr:spPr>
        <a:xfrm flipV="1">
          <a:off x="6972300" y="13410707"/>
          <a:ext cx="889000" cy="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63229</xdr:rowOff>
    </xdr:from>
    <xdr:to>
      <xdr:col>11</xdr:col>
      <xdr:colOff>358775</xdr:colOff>
      <xdr:row>77</xdr:row>
      <xdr:rowOff>164829</xdr:rowOff>
    </xdr:to>
    <xdr:sp macro="" textlink="">
      <xdr:nvSpPr>
        <xdr:cNvPr id="414" name="フローチャート : 判断 413"/>
        <xdr:cNvSpPr/>
      </xdr:nvSpPr>
      <xdr:spPr>
        <a:xfrm>
          <a:off x="7810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9906</xdr:rowOff>
    </xdr:from>
    <xdr:ext cx="469744" cy="259045"/>
    <xdr:sp macro="" textlink="">
      <xdr:nvSpPr>
        <xdr:cNvPr id="415" name="テキスト ボックス 414"/>
        <xdr:cNvSpPr txBox="1"/>
      </xdr:nvSpPr>
      <xdr:spPr>
        <a:xfrm>
          <a:off x="7626427"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72670</xdr:rowOff>
    </xdr:from>
    <xdr:to>
      <xdr:col>10</xdr:col>
      <xdr:colOff>155575</xdr:colOff>
      <xdr:row>78</xdr:row>
      <xdr:rowOff>2820</xdr:rowOff>
    </xdr:to>
    <xdr:sp macro="" textlink="">
      <xdr:nvSpPr>
        <xdr:cNvPr id="416" name="フローチャート : 判断 415"/>
        <xdr:cNvSpPr/>
      </xdr:nvSpPr>
      <xdr:spPr>
        <a:xfrm>
          <a:off x="6921500" y="1327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19347</xdr:rowOff>
    </xdr:from>
    <xdr:ext cx="469744" cy="259045"/>
    <xdr:sp macro="" textlink="">
      <xdr:nvSpPr>
        <xdr:cNvPr id="417" name="テキスト ボックス 416"/>
        <xdr:cNvSpPr txBox="1"/>
      </xdr:nvSpPr>
      <xdr:spPr>
        <a:xfrm>
          <a:off x="6737427" y="1304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109863</xdr:rowOff>
    </xdr:from>
    <xdr:to>
      <xdr:col>15</xdr:col>
      <xdr:colOff>231775</xdr:colOff>
      <xdr:row>78</xdr:row>
      <xdr:rowOff>40013</xdr:rowOff>
    </xdr:to>
    <xdr:sp macro="" textlink="">
      <xdr:nvSpPr>
        <xdr:cNvPr id="423" name="円/楕円 422"/>
        <xdr:cNvSpPr/>
      </xdr:nvSpPr>
      <xdr:spPr>
        <a:xfrm>
          <a:off x="10426700" y="1331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88290</xdr:rowOff>
    </xdr:from>
    <xdr:ext cx="469744" cy="259045"/>
    <xdr:sp macro="" textlink="">
      <xdr:nvSpPr>
        <xdr:cNvPr id="424" name="商工費該当値テキスト"/>
        <xdr:cNvSpPr txBox="1"/>
      </xdr:nvSpPr>
      <xdr:spPr>
        <a:xfrm>
          <a:off x="10528300" y="13289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6,583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72441</xdr:rowOff>
    </xdr:from>
    <xdr:to>
      <xdr:col>14</xdr:col>
      <xdr:colOff>79375</xdr:colOff>
      <xdr:row>78</xdr:row>
      <xdr:rowOff>2591</xdr:rowOff>
    </xdr:to>
    <xdr:sp macro="" textlink="">
      <xdr:nvSpPr>
        <xdr:cNvPr id="425" name="円/楕円 424"/>
        <xdr:cNvSpPr/>
      </xdr:nvSpPr>
      <xdr:spPr>
        <a:xfrm>
          <a:off x="9588500" y="1327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165168</xdr:rowOff>
    </xdr:from>
    <xdr:ext cx="469744" cy="259045"/>
    <xdr:sp macro="" textlink="">
      <xdr:nvSpPr>
        <xdr:cNvPr id="426" name="テキスト ボックス 425"/>
        <xdr:cNvSpPr txBox="1"/>
      </xdr:nvSpPr>
      <xdr:spPr>
        <a:xfrm>
          <a:off x="9404427" y="13366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135671</xdr:rowOff>
    </xdr:from>
    <xdr:to>
      <xdr:col>12</xdr:col>
      <xdr:colOff>561975</xdr:colOff>
      <xdr:row>78</xdr:row>
      <xdr:rowOff>65821</xdr:rowOff>
    </xdr:to>
    <xdr:sp macro="" textlink="">
      <xdr:nvSpPr>
        <xdr:cNvPr id="427" name="円/楕円 426"/>
        <xdr:cNvSpPr/>
      </xdr:nvSpPr>
      <xdr:spPr>
        <a:xfrm>
          <a:off x="8699500" y="13337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56948</xdr:rowOff>
    </xdr:from>
    <xdr:ext cx="469744" cy="259045"/>
    <xdr:sp macro="" textlink="">
      <xdr:nvSpPr>
        <xdr:cNvPr id="428" name="テキスト ボックス 427"/>
        <xdr:cNvSpPr txBox="1"/>
      </xdr:nvSpPr>
      <xdr:spPr>
        <a:xfrm>
          <a:off x="8515427" y="1343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158257</xdr:rowOff>
    </xdr:from>
    <xdr:to>
      <xdr:col>11</xdr:col>
      <xdr:colOff>358775</xdr:colOff>
      <xdr:row>78</xdr:row>
      <xdr:rowOff>88407</xdr:rowOff>
    </xdr:to>
    <xdr:sp macro="" textlink="">
      <xdr:nvSpPr>
        <xdr:cNvPr id="429" name="円/楕円 428"/>
        <xdr:cNvSpPr/>
      </xdr:nvSpPr>
      <xdr:spPr>
        <a:xfrm>
          <a:off x="7810500" y="1335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79534</xdr:rowOff>
    </xdr:from>
    <xdr:ext cx="469744" cy="259045"/>
    <xdr:sp macro="" textlink="">
      <xdr:nvSpPr>
        <xdr:cNvPr id="430" name="テキスト ボックス 429"/>
        <xdr:cNvSpPr txBox="1"/>
      </xdr:nvSpPr>
      <xdr:spPr>
        <a:xfrm>
          <a:off x="7626427" y="13452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159012</xdr:rowOff>
    </xdr:from>
    <xdr:to>
      <xdr:col>10</xdr:col>
      <xdr:colOff>155575</xdr:colOff>
      <xdr:row>78</xdr:row>
      <xdr:rowOff>89162</xdr:rowOff>
    </xdr:to>
    <xdr:sp macro="" textlink="">
      <xdr:nvSpPr>
        <xdr:cNvPr id="431" name="円/楕円 430"/>
        <xdr:cNvSpPr/>
      </xdr:nvSpPr>
      <xdr:spPr>
        <a:xfrm>
          <a:off x="6921500" y="13360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80289</xdr:rowOff>
    </xdr:from>
    <xdr:ext cx="469744" cy="259045"/>
    <xdr:sp macro="" textlink="">
      <xdr:nvSpPr>
        <xdr:cNvPr id="432" name="テキスト ボックス 431"/>
        <xdr:cNvSpPr txBox="1"/>
      </xdr:nvSpPr>
      <xdr:spPr>
        <a:xfrm>
          <a:off x="6737427" y="1345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0" name="テキスト ボックス 449"/>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18430</xdr:rowOff>
    </xdr:from>
    <xdr:to>
      <xdr:col>15</xdr:col>
      <xdr:colOff>180340</xdr:colOff>
      <xdr:row>99</xdr:row>
      <xdr:rowOff>18062</xdr:rowOff>
    </xdr:to>
    <xdr:cxnSp macro="">
      <xdr:nvCxnSpPr>
        <xdr:cNvPr id="456" name="直線コネクタ 455"/>
        <xdr:cNvCxnSpPr/>
      </xdr:nvCxnSpPr>
      <xdr:spPr>
        <a:xfrm flipV="1">
          <a:off x="10475595" y="15448930"/>
          <a:ext cx="1270" cy="154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42337</xdr:rowOff>
    </xdr:from>
    <xdr:ext cx="534377" cy="259045"/>
    <xdr:sp macro="" textlink="">
      <xdr:nvSpPr>
        <xdr:cNvPr id="457" name="土木費最小値テキスト"/>
        <xdr:cNvSpPr txBox="1"/>
      </xdr:nvSpPr>
      <xdr:spPr>
        <a:xfrm>
          <a:off x="10528300" y="17015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20,777</a:t>
          </a:r>
          <a:endParaRPr kumimoji="1" lang="ja-JP" altLang="en-US" sz="1000" b="1">
            <a:latin typeface="ＭＳ Ｐゴシック"/>
          </a:endParaRPr>
        </a:p>
      </xdr:txBody>
    </xdr:sp>
    <xdr:clientData/>
  </xdr:oneCellAnchor>
  <xdr:twoCellAnchor>
    <xdr:from>
      <xdr:col>15</xdr:col>
      <xdr:colOff>92075</xdr:colOff>
      <xdr:row>99</xdr:row>
      <xdr:rowOff>18062</xdr:rowOff>
    </xdr:from>
    <xdr:to>
      <xdr:col>15</xdr:col>
      <xdr:colOff>269875</xdr:colOff>
      <xdr:row>99</xdr:row>
      <xdr:rowOff>18062</xdr:rowOff>
    </xdr:to>
    <xdr:cxnSp macro="">
      <xdr:nvCxnSpPr>
        <xdr:cNvPr id="458" name="直線コネクタ 457"/>
        <xdr:cNvCxnSpPr/>
      </xdr:nvCxnSpPr>
      <xdr:spPr>
        <a:xfrm>
          <a:off x="10388600" y="16991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136557</xdr:rowOff>
    </xdr:from>
    <xdr:ext cx="690189" cy="259045"/>
    <xdr:sp macro="" textlink="">
      <xdr:nvSpPr>
        <xdr:cNvPr id="459" name="土木費最大値テキスト"/>
        <xdr:cNvSpPr txBox="1"/>
      </xdr:nvSpPr>
      <xdr:spPr>
        <a:xfrm>
          <a:off x="10528300" y="152241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1,235,488</a:t>
          </a:r>
          <a:endParaRPr kumimoji="1" lang="ja-JP" altLang="en-US" sz="1000" b="1">
            <a:latin typeface="ＭＳ Ｐゴシック"/>
          </a:endParaRPr>
        </a:p>
      </xdr:txBody>
    </xdr:sp>
    <xdr:clientData/>
  </xdr:oneCellAnchor>
  <xdr:twoCellAnchor>
    <xdr:from>
      <xdr:col>15</xdr:col>
      <xdr:colOff>92075</xdr:colOff>
      <xdr:row>90</xdr:row>
      <xdr:rowOff>18430</xdr:rowOff>
    </xdr:from>
    <xdr:to>
      <xdr:col>15</xdr:col>
      <xdr:colOff>269875</xdr:colOff>
      <xdr:row>90</xdr:row>
      <xdr:rowOff>18430</xdr:rowOff>
    </xdr:to>
    <xdr:cxnSp macro="">
      <xdr:nvCxnSpPr>
        <xdr:cNvPr id="460" name="直線コネクタ 459"/>
        <xdr:cNvCxnSpPr/>
      </xdr:nvCxnSpPr>
      <xdr:spPr>
        <a:xfrm>
          <a:off x="10388600" y="15448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144489</xdr:rowOff>
    </xdr:from>
    <xdr:to>
      <xdr:col>15</xdr:col>
      <xdr:colOff>180975</xdr:colOff>
      <xdr:row>98</xdr:row>
      <xdr:rowOff>149341</xdr:rowOff>
    </xdr:to>
    <xdr:cxnSp macro="">
      <xdr:nvCxnSpPr>
        <xdr:cNvPr id="461" name="直線コネクタ 460"/>
        <xdr:cNvCxnSpPr/>
      </xdr:nvCxnSpPr>
      <xdr:spPr>
        <a:xfrm flipV="1">
          <a:off x="9639300" y="16946589"/>
          <a:ext cx="838200" cy="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86788</xdr:rowOff>
    </xdr:from>
    <xdr:ext cx="534377" cy="259045"/>
    <xdr:sp macro="" textlink="">
      <xdr:nvSpPr>
        <xdr:cNvPr id="462" name="土木費平均値テキスト"/>
        <xdr:cNvSpPr txBox="1"/>
      </xdr:nvSpPr>
      <xdr:spPr>
        <a:xfrm>
          <a:off x="10528300" y="1688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44,676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108361</xdr:rowOff>
    </xdr:from>
    <xdr:to>
      <xdr:col>15</xdr:col>
      <xdr:colOff>231775</xdr:colOff>
      <xdr:row>99</xdr:row>
      <xdr:rowOff>38511</xdr:rowOff>
    </xdr:to>
    <xdr:sp macro="" textlink="">
      <xdr:nvSpPr>
        <xdr:cNvPr id="463" name="フローチャート : 判断 462"/>
        <xdr:cNvSpPr/>
      </xdr:nvSpPr>
      <xdr:spPr>
        <a:xfrm>
          <a:off x="10426700" y="1691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146991</xdr:rowOff>
    </xdr:from>
    <xdr:to>
      <xdr:col>14</xdr:col>
      <xdr:colOff>28575</xdr:colOff>
      <xdr:row>98</xdr:row>
      <xdr:rowOff>149341</xdr:rowOff>
    </xdr:to>
    <xdr:cxnSp macro="">
      <xdr:nvCxnSpPr>
        <xdr:cNvPr id="464" name="直線コネクタ 463"/>
        <xdr:cNvCxnSpPr/>
      </xdr:nvCxnSpPr>
      <xdr:spPr>
        <a:xfrm>
          <a:off x="8750300" y="16949091"/>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110460</xdr:rowOff>
    </xdr:from>
    <xdr:to>
      <xdr:col>14</xdr:col>
      <xdr:colOff>79375</xdr:colOff>
      <xdr:row>99</xdr:row>
      <xdr:rowOff>40610</xdr:rowOff>
    </xdr:to>
    <xdr:sp macro="" textlink="">
      <xdr:nvSpPr>
        <xdr:cNvPr id="465" name="フローチャート : 判断 464"/>
        <xdr:cNvSpPr/>
      </xdr:nvSpPr>
      <xdr:spPr>
        <a:xfrm>
          <a:off x="9588500" y="169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31737</xdr:rowOff>
    </xdr:from>
    <xdr:ext cx="534377" cy="259045"/>
    <xdr:sp macro="" textlink="">
      <xdr:nvSpPr>
        <xdr:cNvPr id="466" name="テキスト ボックス 465"/>
        <xdr:cNvSpPr txBox="1"/>
      </xdr:nvSpPr>
      <xdr:spPr>
        <a:xfrm>
          <a:off x="9372111" y="17005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43,024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146991</xdr:rowOff>
    </xdr:from>
    <xdr:to>
      <xdr:col>12</xdr:col>
      <xdr:colOff>511175</xdr:colOff>
      <xdr:row>98</xdr:row>
      <xdr:rowOff>149685</xdr:rowOff>
    </xdr:to>
    <xdr:cxnSp macro="">
      <xdr:nvCxnSpPr>
        <xdr:cNvPr id="467" name="直線コネクタ 466"/>
        <xdr:cNvCxnSpPr/>
      </xdr:nvCxnSpPr>
      <xdr:spPr>
        <a:xfrm flipV="1">
          <a:off x="7861300" y="16949091"/>
          <a:ext cx="889000" cy="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105431</xdr:rowOff>
    </xdr:from>
    <xdr:to>
      <xdr:col>12</xdr:col>
      <xdr:colOff>561975</xdr:colOff>
      <xdr:row>99</xdr:row>
      <xdr:rowOff>35581</xdr:rowOff>
    </xdr:to>
    <xdr:sp macro="" textlink="">
      <xdr:nvSpPr>
        <xdr:cNvPr id="468" name="フローチャート : 判断 467"/>
        <xdr:cNvSpPr/>
      </xdr:nvSpPr>
      <xdr:spPr>
        <a:xfrm>
          <a:off x="8699500" y="1690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26708</xdr:rowOff>
    </xdr:from>
    <xdr:ext cx="534377" cy="259045"/>
    <xdr:sp macro="" textlink="">
      <xdr:nvSpPr>
        <xdr:cNvPr id="469" name="テキスト ボックス 468"/>
        <xdr:cNvSpPr txBox="1"/>
      </xdr:nvSpPr>
      <xdr:spPr>
        <a:xfrm>
          <a:off x="8483111" y="1700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149685</xdr:rowOff>
    </xdr:from>
    <xdr:to>
      <xdr:col>11</xdr:col>
      <xdr:colOff>307975</xdr:colOff>
      <xdr:row>98</xdr:row>
      <xdr:rowOff>159623</xdr:rowOff>
    </xdr:to>
    <xdr:cxnSp macro="">
      <xdr:nvCxnSpPr>
        <xdr:cNvPr id="470" name="直線コネクタ 469"/>
        <xdr:cNvCxnSpPr/>
      </xdr:nvCxnSpPr>
      <xdr:spPr>
        <a:xfrm flipV="1">
          <a:off x="6972300" y="16951785"/>
          <a:ext cx="889000" cy="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103463</xdr:rowOff>
    </xdr:from>
    <xdr:to>
      <xdr:col>11</xdr:col>
      <xdr:colOff>358775</xdr:colOff>
      <xdr:row>99</xdr:row>
      <xdr:rowOff>33613</xdr:rowOff>
    </xdr:to>
    <xdr:sp macro="" textlink="">
      <xdr:nvSpPr>
        <xdr:cNvPr id="471" name="フローチャート : 判断 470"/>
        <xdr:cNvSpPr/>
      </xdr:nvSpPr>
      <xdr:spPr>
        <a:xfrm>
          <a:off x="7810500" y="1690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24740</xdr:rowOff>
    </xdr:from>
    <xdr:ext cx="534377" cy="259045"/>
    <xdr:sp macro="" textlink="">
      <xdr:nvSpPr>
        <xdr:cNvPr id="472" name="テキスト ボックス 471"/>
        <xdr:cNvSpPr txBox="1"/>
      </xdr:nvSpPr>
      <xdr:spPr>
        <a:xfrm>
          <a:off x="7594111" y="1699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112046</xdr:rowOff>
    </xdr:from>
    <xdr:to>
      <xdr:col>10</xdr:col>
      <xdr:colOff>155575</xdr:colOff>
      <xdr:row>99</xdr:row>
      <xdr:rowOff>42196</xdr:rowOff>
    </xdr:to>
    <xdr:sp macro="" textlink="">
      <xdr:nvSpPr>
        <xdr:cNvPr id="473" name="フローチャート : 判断 472"/>
        <xdr:cNvSpPr/>
      </xdr:nvSpPr>
      <xdr:spPr>
        <a:xfrm>
          <a:off x="6921500" y="1691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33323</xdr:rowOff>
    </xdr:from>
    <xdr:ext cx="534377" cy="259045"/>
    <xdr:sp macro="" textlink="">
      <xdr:nvSpPr>
        <xdr:cNvPr id="474" name="テキスト ボックス 473"/>
        <xdr:cNvSpPr txBox="1"/>
      </xdr:nvSpPr>
      <xdr:spPr>
        <a:xfrm>
          <a:off x="6705111" y="1700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93689</xdr:rowOff>
    </xdr:from>
    <xdr:to>
      <xdr:col>15</xdr:col>
      <xdr:colOff>231775</xdr:colOff>
      <xdr:row>99</xdr:row>
      <xdr:rowOff>23839</xdr:rowOff>
    </xdr:to>
    <xdr:sp macro="" textlink="">
      <xdr:nvSpPr>
        <xdr:cNvPr id="480" name="円/楕円 479"/>
        <xdr:cNvSpPr/>
      </xdr:nvSpPr>
      <xdr:spPr>
        <a:xfrm>
          <a:off x="10426700" y="1689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53066</xdr:rowOff>
    </xdr:from>
    <xdr:ext cx="534377" cy="259045"/>
    <xdr:sp macro="" textlink="">
      <xdr:nvSpPr>
        <xdr:cNvPr id="481" name="土木費該当値テキスト"/>
        <xdr:cNvSpPr txBox="1"/>
      </xdr:nvSpPr>
      <xdr:spPr>
        <a:xfrm>
          <a:off x="10528300" y="1668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56,229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98541</xdr:rowOff>
    </xdr:from>
    <xdr:to>
      <xdr:col>14</xdr:col>
      <xdr:colOff>79375</xdr:colOff>
      <xdr:row>99</xdr:row>
      <xdr:rowOff>28691</xdr:rowOff>
    </xdr:to>
    <xdr:sp macro="" textlink="">
      <xdr:nvSpPr>
        <xdr:cNvPr id="482" name="円/楕円 481"/>
        <xdr:cNvSpPr/>
      </xdr:nvSpPr>
      <xdr:spPr>
        <a:xfrm>
          <a:off x="9588500" y="1690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45218</xdr:rowOff>
    </xdr:from>
    <xdr:ext cx="534377" cy="259045"/>
    <xdr:sp macro="" textlink="">
      <xdr:nvSpPr>
        <xdr:cNvPr id="483" name="テキスト ボックス 482"/>
        <xdr:cNvSpPr txBox="1"/>
      </xdr:nvSpPr>
      <xdr:spPr>
        <a:xfrm>
          <a:off x="9372111" y="1667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52,409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96191</xdr:rowOff>
    </xdr:from>
    <xdr:to>
      <xdr:col>12</xdr:col>
      <xdr:colOff>561975</xdr:colOff>
      <xdr:row>99</xdr:row>
      <xdr:rowOff>26341</xdr:rowOff>
    </xdr:to>
    <xdr:sp macro="" textlink="">
      <xdr:nvSpPr>
        <xdr:cNvPr id="484" name="円/楕円 483"/>
        <xdr:cNvSpPr/>
      </xdr:nvSpPr>
      <xdr:spPr>
        <a:xfrm>
          <a:off x="8699500" y="1689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42868</xdr:rowOff>
    </xdr:from>
    <xdr:ext cx="534377" cy="259045"/>
    <xdr:sp macro="" textlink="">
      <xdr:nvSpPr>
        <xdr:cNvPr id="485" name="テキスト ボックス 484"/>
        <xdr:cNvSpPr txBox="1"/>
      </xdr:nvSpPr>
      <xdr:spPr>
        <a:xfrm>
          <a:off x="8483111" y="16673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54,259</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98885</xdr:rowOff>
    </xdr:from>
    <xdr:to>
      <xdr:col>11</xdr:col>
      <xdr:colOff>358775</xdr:colOff>
      <xdr:row>99</xdr:row>
      <xdr:rowOff>29035</xdr:rowOff>
    </xdr:to>
    <xdr:sp macro="" textlink="">
      <xdr:nvSpPr>
        <xdr:cNvPr id="486" name="円/楕円 485"/>
        <xdr:cNvSpPr/>
      </xdr:nvSpPr>
      <xdr:spPr>
        <a:xfrm>
          <a:off x="7810500" y="1690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45562</xdr:rowOff>
    </xdr:from>
    <xdr:ext cx="534377" cy="259045"/>
    <xdr:sp macro="" textlink="">
      <xdr:nvSpPr>
        <xdr:cNvPr id="487" name="テキスト ボックス 486"/>
        <xdr:cNvSpPr txBox="1"/>
      </xdr:nvSpPr>
      <xdr:spPr>
        <a:xfrm>
          <a:off x="7594111" y="1667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52,137</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108823</xdr:rowOff>
    </xdr:from>
    <xdr:to>
      <xdr:col>10</xdr:col>
      <xdr:colOff>155575</xdr:colOff>
      <xdr:row>99</xdr:row>
      <xdr:rowOff>38973</xdr:rowOff>
    </xdr:to>
    <xdr:sp macro="" textlink="">
      <xdr:nvSpPr>
        <xdr:cNvPr id="488" name="円/楕円 487"/>
        <xdr:cNvSpPr/>
      </xdr:nvSpPr>
      <xdr:spPr>
        <a:xfrm>
          <a:off x="6921500" y="169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55500</xdr:rowOff>
    </xdr:from>
    <xdr:ext cx="534377" cy="259045"/>
    <xdr:sp macro="" textlink="">
      <xdr:nvSpPr>
        <xdr:cNvPr id="489" name="テキスト ボックス 488"/>
        <xdr:cNvSpPr txBox="1"/>
      </xdr:nvSpPr>
      <xdr:spPr>
        <a:xfrm>
          <a:off x="6705111" y="166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1" name="直線コネクタ 50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2" name="テキスト ボックス 501"/>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3" name="直線コネクタ 50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4" name="テキスト ボックス 50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5" name="直線コネクタ 50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6" name="テキスト ボックス 50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7" name="直線コネクタ 50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8" name="テキスト ボックス 50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0" name="テキスト ボックス 50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167041</xdr:rowOff>
    </xdr:from>
    <xdr:to>
      <xdr:col>23</xdr:col>
      <xdr:colOff>516889</xdr:colOff>
      <xdr:row>38</xdr:row>
      <xdr:rowOff>163840</xdr:rowOff>
    </xdr:to>
    <xdr:cxnSp macro="">
      <xdr:nvCxnSpPr>
        <xdr:cNvPr id="512" name="直線コネクタ 511"/>
        <xdr:cNvCxnSpPr/>
      </xdr:nvCxnSpPr>
      <xdr:spPr>
        <a:xfrm flipV="1">
          <a:off x="16317595" y="5310541"/>
          <a:ext cx="1269" cy="136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167667</xdr:rowOff>
    </xdr:from>
    <xdr:ext cx="469744" cy="259045"/>
    <xdr:sp macro="" textlink="">
      <xdr:nvSpPr>
        <xdr:cNvPr id="513" name="消防費最小値テキスト"/>
        <xdr:cNvSpPr txBox="1"/>
      </xdr:nvSpPr>
      <xdr:spPr>
        <a:xfrm>
          <a:off x="16370300" y="668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9,472</a:t>
          </a:r>
          <a:endParaRPr kumimoji="1" lang="ja-JP" altLang="en-US" sz="1000" b="1">
            <a:latin typeface="ＭＳ Ｐゴシック"/>
          </a:endParaRPr>
        </a:p>
      </xdr:txBody>
    </xdr:sp>
    <xdr:clientData/>
  </xdr:oneCellAnchor>
  <xdr:twoCellAnchor>
    <xdr:from>
      <xdr:col>23</xdr:col>
      <xdr:colOff>428625</xdr:colOff>
      <xdr:row>38</xdr:row>
      <xdr:rowOff>163840</xdr:rowOff>
    </xdr:from>
    <xdr:to>
      <xdr:col>23</xdr:col>
      <xdr:colOff>606425</xdr:colOff>
      <xdr:row>38</xdr:row>
      <xdr:rowOff>163840</xdr:rowOff>
    </xdr:to>
    <xdr:cxnSp macro="">
      <xdr:nvCxnSpPr>
        <xdr:cNvPr id="514" name="直線コネクタ 513"/>
        <xdr:cNvCxnSpPr/>
      </xdr:nvCxnSpPr>
      <xdr:spPr>
        <a:xfrm>
          <a:off x="16230600" y="6678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113718</xdr:rowOff>
    </xdr:from>
    <xdr:ext cx="534377" cy="259045"/>
    <xdr:sp macro="" textlink="">
      <xdr:nvSpPr>
        <xdr:cNvPr id="515" name="消防費最大値テキスト"/>
        <xdr:cNvSpPr txBox="1"/>
      </xdr:nvSpPr>
      <xdr:spPr>
        <a:xfrm>
          <a:off x="16370300" y="508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39,402</a:t>
          </a:r>
          <a:endParaRPr kumimoji="1" lang="ja-JP" altLang="en-US" sz="1000" b="1">
            <a:latin typeface="ＭＳ Ｐゴシック"/>
          </a:endParaRPr>
        </a:p>
      </xdr:txBody>
    </xdr:sp>
    <xdr:clientData/>
  </xdr:oneCellAnchor>
  <xdr:twoCellAnchor>
    <xdr:from>
      <xdr:col>23</xdr:col>
      <xdr:colOff>428625</xdr:colOff>
      <xdr:row>30</xdr:row>
      <xdr:rowOff>167041</xdr:rowOff>
    </xdr:from>
    <xdr:to>
      <xdr:col>23</xdr:col>
      <xdr:colOff>606425</xdr:colOff>
      <xdr:row>30</xdr:row>
      <xdr:rowOff>167041</xdr:rowOff>
    </xdr:to>
    <xdr:cxnSp macro="">
      <xdr:nvCxnSpPr>
        <xdr:cNvPr id="516" name="直線コネクタ 515"/>
        <xdr:cNvCxnSpPr/>
      </xdr:nvCxnSpPr>
      <xdr:spPr>
        <a:xfrm>
          <a:off x="16230600" y="5310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19365</xdr:rowOff>
    </xdr:from>
    <xdr:to>
      <xdr:col>23</xdr:col>
      <xdr:colOff>517525</xdr:colOff>
      <xdr:row>35</xdr:row>
      <xdr:rowOff>116063</xdr:rowOff>
    </xdr:to>
    <xdr:cxnSp macro="">
      <xdr:nvCxnSpPr>
        <xdr:cNvPr id="517" name="直線コネクタ 516"/>
        <xdr:cNvCxnSpPr/>
      </xdr:nvCxnSpPr>
      <xdr:spPr>
        <a:xfrm>
          <a:off x="15481300" y="6020115"/>
          <a:ext cx="8382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145325</xdr:rowOff>
    </xdr:from>
    <xdr:ext cx="534377" cy="259045"/>
    <xdr:sp macro="" textlink="">
      <xdr:nvSpPr>
        <xdr:cNvPr id="518" name="消防費平均値テキスト"/>
        <xdr:cNvSpPr txBox="1"/>
      </xdr:nvSpPr>
      <xdr:spPr>
        <a:xfrm>
          <a:off x="16370300" y="6317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15,794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166898</xdr:rowOff>
    </xdr:from>
    <xdr:to>
      <xdr:col>23</xdr:col>
      <xdr:colOff>568325</xdr:colOff>
      <xdr:row>37</xdr:row>
      <xdr:rowOff>97048</xdr:rowOff>
    </xdr:to>
    <xdr:sp macro="" textlink="">
      <xdr:nvSpPr>
        <xdr:cNvPr id="519" name="フローチャート : 判断 518"/>
        <xdr:cNvSpPr/>
      </xdr:nvSpPr>
      <xdr:spPr>
        <a:xfrm>
          <a:off x="162687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19365</xdr:rowOff>
    </xdr:from>
    <xdr:to>
      <xdr:col>22</xdr:col>
      <xdr:colOff>365125</xdr:colOff>
      <xdr:row>36</xdr:row>
      <xdr:rowOff>37424</xdr:rowOff>
    </xdr:to>
    <xdr:cxnSp macro="">
      <xdr:nvCxnSpPr>
        <xdr:cNvPr id="520" name="直線コネクタ 519"/>
        <xdr:cNvCxnSpPr/>
      </xdr:nvCxnSpPr>
      <xdr:spPr>
        <a:xfrm flipV="1">
          <a:off x="14592300" y="6020115"/>
          <a:ext cx="889000" cy="189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149525</xdr:rowOff>
    </xdr:from>
    <xdr:to>
      <xdr:col>22</xdr:col>
      <xdr:colOff>415925</xdr:colOff>
      <xdr:row>37</xdr:row>
      <xdr:rowOff>79675</xdr:rowOff>
    </xdr:to>
    <xdr:sp macro="" textlink="">
      <xdr:nvSpPr>
        <xdr:cNvPr id="521" name="フローチャート : 判断 520"/>
        <xdr:cNvSpPr/>
      </xdr:nvSpPr>
      <xdr:spPr>
        <a:xfrm>
          <a:off x="15430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70802</xdr:rowOff>
    </xdr:from>
    <xdr:ext cx="534377" cy="259045"/>
    <xdr:sp macro="" textlink="">
      <xdr:nvSpPr>
        <xdr:cNvPr id="522" name="テキスト ボックス 521"/>
        <xdr:cNvSpPr txBox="1"/>
      </xdr:nvSpPr>
      <xdr:spPr>
        <a:xfrm>
          <a:off x="15214111" y="64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16,174</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37424</xdr:rowOff>
    </xdr:from>
    <xdr:to>
      <xdr:col>21</xdr:col>
      <xdr:colOff>161925</xdr:colOff>
      <xdr:row>37</xdr:row>
      <xdr:rowOff>24028</xdr:rowOff>
    </xdr:to>
    <xdr:cxnSp macro="">
      <xdr:nvCxnSpPr>
        <xdr:cNvPr id="523" name="直線コネクタ 522"/>
        <xdr:cNvCxnSpPr/>
      </xdr:nvCxnSpPr>
      <xdr:spPr>
        <a:xfrm flipV="1">
          <a:off x="13703300" y="6209624"/>
          <a:ext cx="889000" cy="158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4" name="フローチャート : 判断 523"/>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5" name="テキスト ボックス 524"/>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24028</xdr:rowOff>
    </xdr:from>
    <xdr:to>
      <xdr:col>19</xdr:col>
      <xdr:colOff>644525</xdr:colOff>
      <xdr:row>37</xdr:row>
      <xdr:rowOff>64353</xdr:rowOff>
    </xdr:to>
    <xdr:cxnSp macro="">
      <xdr:nvCxnSpPr>
        <xdr:cNvPr id="526" name="直線コネクタ 525"/>
        <xdr:cNvCxnSpPr/>
      </xdr:nvCxnSpPr>
      <xdr:spPr>
        <a:xfrm flipV="1">
          <a:off x="12814300" y="6367678"/>
          <a:ext cx="889000" cy="4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27" name="フローチャート : 判断 526"/>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75034</xdr:rowOff>
    </xdr:from>
    <xdr:ext cx="534377" cy="259045"/>
    <xdr:sp macro="" textlink="">
      <xdr:nvSpPr>
        <xdr:cNvPr id="528" name="テキスト ボックス 527"/>
        <xdr:cNvSpPr txBox="1"/>
      </xdr:nvSpPr>
      <xdr:spPr>
        <a:xfrm>
          <a:off x="13436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29" name="フローチャート : 判断 528"/>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111701</xdr:rowOff>
    </xdr:from>
    <xdr:ext cx="534377" cy="259045"/>
    <xdr:sp macro="" textlink="">
      <xdr:nvSpPr>
        <xdr:cNvPr id="530" name="テキスト ボックス 529"/>
        <xdr:cNvSpPr txBox="1"/>
      </xdr:nvSpPr>
      <xdr:spPr>
        <a:xfrm>
          <a:off x="12547111" y="611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65263</xdr:rowOff>
    </xdr:from>
    <xdr:to>
      <xdr:col>23</xdr:col>
      <xdr:colOff>568325</xdr:colOff>
      <xdr:row>35</xdr:row>
      <xdr:rowOff>166863</xdr:rowOff>
    </xdr:to>
    <xdr:sp macro="" textlink="">
      <xdr:nvSpPr>
        <xdr:cNvPr id="536" name="円/楕円 535"/>
        <xdr:cNvSpPr/>
      </xdr:nvSpPr>
      <xdr:spPr>
        <a:xfrm>
          <a:off x="16268700" y="6066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88140</xdr:rowOff>
    </xdr:from>
    <xdr:ext cx="534377" cy="259045"/>
    <xdr:sp macro="" textlink="">
      <xdr:nvSpPr>
        <xdr:cNvPr id="537" name="消防費該当値テキスト"/>
        <xdr:cNvSpPr txBox="1"/>
      </xdr:nvSpPr>
      <xdr:spPr>
        <a:xfrm>
          <a:off x="16370300" y="59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21,767</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140015</xdr:rowOff>
    </xdr:from>
    <xdr:to>
      <xdr:col>22</xdr:col>
      <xdr:colOff>415925</xdr:colOff>
      <xdr:row>35</xdr:row>
      <xdr:rowOff>70165</xdr:rowOff>
    </xdr:to>
    <xdr:sp macro="" textlink="">
      <xdr:nvSpPr>
        <xdr:cNvPr id="538" name="円/楕円 537"/>
        <xdr:cNvSpPr/>
      </xdr:nvSpPr>
      <xdr:spPr>
        <a:xfrm>
          <a:off x="15430500" y="596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86692</xdr:rowOff>
    </xdr:from>
    <xdr:ext cx="534377" cy="259045"/>
    <xdr:sp macro="" textlink="">
      <xdr:nvSpPr>
        <xdr:cNvPr id="539" name="テキスト ボックス 538"/>
        <xdr:cNvSpPr txBox="1"/>
      </xdr:nvSpPr>
      <xdr:spPr>
        <a:xfrm>
          <a:off x="15214111" y="5744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23,882</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158074</xdr:rowOff>
    </xdr:from>
    <xdr:to>
      <xdr:col>21</xdr:col>
      <xdr:colOff>212725</xdr:colOff>
      <xdr:row>36</xdr:row>
      <xdr:rowOff>88224</xdr:rowOff>
    </xdr:to>
    <xdr:sp macro="" textlink="">
      <xdr:nvSpPr>
        <xdr:cNvPr id="540" name="円/楕円 539"/>
        <xdr:cNvSpPr/>
      </xdr:nvSpPr>
      <xdr:spPr>
        <a:xfrm>
          <a:off x="14541500" y="615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104751</xdr:rowOff>
    </xdr:from>
    <xdr:ext cx="534377" cy="259045"/>
    <xdr:sp macro="" textlink="">
      <xdr:nvSpPr>
        <xdr:cNvPr id="541" name="テキスト ボックス 540"/>
        <xdr:cNvSpPr txBox="1"/>
      </xdr:nvSpPr>
      <xdr:spPr>
        <a:xfrm>
          <a:off x="14325111" y="5934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19,737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144678</xdr:rowOff>
    </xdr:from>
    <xdr:to>
      <xdr:col>20</xdr:col>
      <xdr:colOff>9525</xdr:colOff>
      <xdr:row>37</xdr:row>
      <xdr:rowOff>74828</xdr:rowOff>
    </xdr:to>
    <xdr:sp macro="" textlink="">
      <xdr:nvSpPr>
        <xdr:cNvPr id="542" name="円/楕円 541"/>
        <xdr:cNvSpPr/>
      </xdr:nvSpPr>
      <xdr:spPr>
        <a:xfrm>
          <a:off x="13652500" y="631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65955</xdr:rowOff>
    </xdr:from>
    <xdr:ext cx="534377" cy="259045"/>
    <xdr:sp macro="" textlink="">
      <xdr:nvSpPr>
        <xdr:cNvPr id="543" name="テキスト ボックス 542"/>
        <xdr:cNvSpPr txBox="1"/>
      </xdr:nvSpPr>
      <xdr:spPr>
        <a:xfrm>
          <a:off x="13436111" y="640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16,280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13553</xdr:rowOff>
    </xdr:from>
    <xdr:to>
      <xdr:col>18</xdr:col>
      <xdr:colOff>492125</xdr:colOff>
      <xdr:row>37</xdr:row>
      <xdr:rowOff>115153</xdr:rowOff>
    </xdr:to>
    <xdr:sp macro="" textlink="">
      <xdr:nvSpPr>
        <xdr:cNvPr id="544" name="円/楕円 543"/>
        <xdr:cNvSpPr/>
      </xdr:nvSpPr>
      <xdr:spPr>
        <a:xfrm>
          <a:off x="12763500" y="635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106280</xdr:rowOff>
    </xdr:from>
    <xdr:ext cx="534377" cy="259045"/>
    <xdr:sp macro="" textlink="">
      <xdr:nvSpPr>
        <xdr:cNvPr id="545" name="テキスト ボックス 544"/>
        <xdr:cNvSpPr txBox="1"/>
      </xdr:nvSpPr>
      <xdr:spPr>
        <a:xfrm>
          <a:off x="12547111" y="64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15,398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8" name="テキスト ボックス 557"/>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0" name="テキスト ボックス 559"/>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2" name="テキスト ボックス 561"/>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15570</xdr:rowOff>
    </xdr:from>
    <xdr:to>
      <xdr:col>23</xdr:col>
      <xdr:colOff>516889</xdr:colOff>
      <xdr:row>59</xdr:row>
      <xdr:rowOff>62845</xdr:rowOff>
    </xdr:to>
    <xdr:cxnSp macro="">
      <xdr:nvCxnSpPr>
        <xdr:cNvPr id="568" name="直線コネクタ 567"/>
        <xdr:cNvCxnSpPr/>
      </xdr:nvCxnSpPr>
      <xdr:spPr>
        <a:xfrm flipV="1">
          <a:off x="16317595" y="8588070"/>
          <a:ext cx="1269" cy="1590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66672</xdr:rowOff>
    </xdr:from>
    <xdr:ext cx="534377" cy="259045"/>
    <xdr:sp macro="" textlink="">
      <xdr:nvSpPr>
        <xdr:cNvPr id="569" name="教育費最小値テキスト"/>
        <xdr:cNvSpPr txBox="1"/>
      </xdr:nvSpPr>
      <xdr:spPr>
        <a:xfrm>
          <a:off x="16370300" y="1018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23,793</a:t>
          </a:r>
          <a:endParaRPr kumimoji="1" lang="ja-JP" altLang="en-US" sz="1000" b="1">
            <a:latin typeface="ＭＳ Ｐゴシック"/>
          </a:endParaRPr>
        </a:p>
      </xdr:txBody>
    </xdr:sp>
    <xdr:clientData/>
  </xdr:oneCellAnchor>
  <xdr:twoCellAnchor>
    <xdr:from>
      <xdr:col>23</xdr:col>
      <xdr:colOff>428625</xdr:colOff>
      <xdr:row>59</xdr:row>
      <xdr:rowOff>62845</xdr:rowOff>
    </xdr:from>
    <xdr:to>
      <xdr:col>23</xdr:col>
      <xdr:colOff>606425</xdr:colOff>
      <xdr:row>59</xdr:row>
      <xdr:rowOff>62845</xdr:rowOff>
    </xdr:to>
    <xdr:cxnSp macro="">
      <xdr:nvCxnSpPr>
        <xdr:cNvPr id="570" name="直線コネクタ 569"/>
        <xdr:cNvCxnSpPr/>
      </xdr:nvCxnSpPr>
      <xdr:spPr>
        <a:xfrm>
          <a:off x="16230600" y="10178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133697</xdr:rowOff>
    </xdr:from>
    <xdr:ext cx="599010" cy="259045"/>
    <xdr:sp macro="" textlink="">
      <xdr:nvSpPr>
        <xdr:cNvPr id="571" name="教育費最大値テキスト"/>
        <xdr:cNvSpPr txBox="1"/>
      </xdr:nvSpPr>
      <xdr:spPr>
        <a:xfrm>
          <a:off x="16370300" y="8363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128,145</a:t>
          </a:r>
          <a:endParaRPr kumimoji="1" lang="ja-JP" altLang="en-US" sz="1000" b="1">
            <a:latin typeface="ＭＳ Ｐゴシック"/>
          </a:endParaRPr>
        </a:p>
      </xdr:txBody>
    </xdr:sp>
    <xdr:clientData/>
  </xdr:oneCellAnchor>
  <xdr:twoCellAnchor>
    <xdr:from>
      <xdr:col>23</xdr:col>
      <xdr:colOff>428625</xdr:colOff>
      <xdr:row>50</xdr:row>
      <xdr:rowOff>15570</xdr:rowOff>
    </xdr:from>
    <xdr:to>
      <xdr:col>23</xdr:col>
      <xdr:colOff>606425</xdr:colOff>
      <xdr:row>50</xdr:row>
      <xdr:rowOff>15570</xdr:rowOff>
    </xdr:to>
    <xdr:cxnSp macro="">
      <xdr:nvCxnSpPr>
        <xdr:cNvPr id="572" name="直線コネクタ 571"/>
        <xdr:cNvCxnSpPr/>
      </xdr:nvCxnSpPr>
      <xdr:spPr>
        <a:xfrm>
          <a:off x="16230600" y="8588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26498</xdr:rowOff>
    </xdr:from>
    <xdr:to>
      <xdr:col>23</xdr:col>
      <xdr:colOff>517525</xdr:colOff>
      <xdr:row>57</xdr:row>
      <xdr:rowOff>67142</xdr:rowOff>
    </xdr:to>
    <xdr:cxnSp macro="">
      <xdr:nvCxnSpPr>
        <xdr:cNvPr id="573" name="直線コネクタ 572"/>
        <xdr:cNvCxnSpPr/>
      </xdr:nvCxnSpPr>
      <xdr:spPr>
        <a:xfrm>
          <a:off x="15481300" y="9799148"/>
          <a:ext cx="838200" cy="40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3304</xdr:rowOff>
    </xdr:from>
    <xdr:ext cx="534377" cy="259045"/>
    <xdr:sp macro="" textlink="">
      <xdr:nvSpPr>
        <xdr:cNvPr id="574" name="教育費平均値テキスト"/>
        <xdr:cNvSpPr txBox="1"/>
      </xdr:nvSpPr>
      <xdr:spPr>
        <a:xfrm>
          <a:off x="16370300" y="97759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45,451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24877</xdr:rowOff>
    </xdr:from>
    <xdr:to>
      <xdr:col>23</xdr:col>
      <xdr:colOff>568325</xdr:colOff>
      <xdr:row>57</xdr:row>
      <xdr:rowOff>126477</xdr:rowOff>
    </xdr:to>
    <xdr:sp macro="" textlink="">
      <xdr:nvSpPr>
        <xdr:cNvPr id="575" name="フローチャート : 判断 574"/>
        <xdr:cNvSpPr/>
      </xdr:nvSpPr>
      <xdr:spPr>
        <a:xfrm>
          <a:off x="16268700" y="9797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26498</xdr:rowOff>
    </xdr:from>
    <xdr:to>
      <xdr:col>22</xdr:col>
      <xdr:colOff>365125</xdr:colOff>
      <xdr:row>57</xdr:row>
      <xdr:rowOff>131425</xdr:rowOff>
    </xdr:to>
    <xdr:cxnSp macro="">
      <xdr:nvCxnSpPr>
        <xdr:cNvPr id="576" name="直線コネクタ 575"/>
        <xdr:cNvCxnSpPr/>
      </xdr:nvCxnSpPr>
      <xdr:spPr>
        <a:xfrm flipV="1">
          <a:off x="14592300" y="9799148"/>
          <a:ext cx="889000" cy="10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523</xdr:rowOff>
    </xdr:from>
    <xdr:to>
      <xdr:col>22</xdr:col>
      <xdr:colOff>415925</xdr:colOff>
      <xdr:row>57</xdr:row>
      <xdr:rowOff>102123</xdr:rowOff>
    </xdr:to>
    <xdr:sp macro="" textlink="">
      <xdr:nvSpPr>
        <xdr:cNvPr id="577" name="フローチャート : 判断 576"/>
        <xdr:cNvSpPr/>
      </xdr:nvSpPr>
      <xdr:spPr>
        <a:xfrm>
          <a:off x="15430500" y="9773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93250</xdr:rowOff>
    </xdr:from>
    <xdr:ext cx="534377" cy="259045"/>
    <xdr:sp macro="" textlink="">
      <xdr:nvSpPr>
        <xdr:cNvPr id="578" name="テキスト ボックス 577"/>
        <xdr:cNvSpPr txBox="1"/>
      </xdr:nvSpPr>
      <xdr:spPr>
        <a:xfrm>
          <a:off x="15214111" y="986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47,049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15296</xdr:rowOff>
    </xdr:from>
    <xdr:to>
      <xdr:col>21</xdr:col>
      <xdr:colOff>161925</xdr:colOff>
      <xdr:row>57</xdr:row>
      <xdr:rowOff>131425</xdr:rowOff>
    </xdr:to>
    <xdr:cxnSp macro="">
      <xdr:nvCxnSpPr>
        <xdr:cNvPr id="579" name="直線コネクタ 578"/>
        <xdr:cNvCxnSpPr/>
      </xdr:nvCxnSpPr>
      <xdr:spPr>
        <a:xfrm>
          <a:off x="13703300" y="9616496"/>
          <a:ext cx="889000" cy="287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9302</xdr:rowOff>
    </xdr:from>
    <xdr:to>
      <xdr:col>21</xdr:col>
      <xdr:colOff>212725</xdr:colOff>
      <xdr:row>57</xdr:row>
      <xdr:rowOff>110902</xdr:rowOff>
    </xdr:to>
    <xdr:sp macro="" textlink="">
      <xdr:nvSpPr>
        <xdr:cNvPr id="580" name="フローチャート : 判断 579"/>
        <xdr:cNvSpPr/>
      </xdr:nvSpPr>
      <xdr:spPr>
        <a:xfrm>
          <a:off x="14541500" y="978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127429</xdr:rowOff>
    </xdr:from>
    <xdr:ext cx="534377" cy="259045"/>
    <xdr:sp macro="" textlink="">
      <xdr:nvSpPr>
        <xdr:cNvPr id="581" name="テキスト ボックス 580"/>
        <xdr:cNvSpPr txBox="1"/>
      </xdr:nvSpPr>
      <xdr:spPr>
        <a:xfrm>
          <a:off x="14325111" y="955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15296</xdr:rowOff>
    </xdr:from>
    <xdr:to>
      <xdr:col>19</xdr:col>
      <xdr:colOff>644525</xdr:colOff>
      <xdr:row>58</xdr:row>
      <xdr:rowOff>54950</xdr:rowOff>
    </xdr:to>
    <xdr:cxnSp macro="">
      <xdr:nvCxnSpPr>
        <xdr:cNvPr id="582" name="直線コネクタ 581"/>
        <xdr:cNvCxnSpPr/>
      </xdr:nvCxnSpPr>
      <xdr:spPr>
        <a:xfrm flipV="1">
          <a:off x="12814300" y="9616496"/>
          <a:ext cx="889000" cy="38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15961</xdr:rowOff>
    </xdr:from>
    <xdr:to>
      <xdr:col>20</xdr:col>
      <xdr:colOff>9525</xdr:colOff>
      <xdr:row>57</xdr:row>
      <xdr:rowOff>117561</xdr:rowOff>
    </xdr:to>
    <xdr:sp macro="" textlink="">
      <xdr:nvSpPr>
        <xdr:cNvPr id="583" name="フローチャート : 判断 582"/>
        <xdr:cNvSpPr/>
      </xdr:nvSpPr>
      <xdr:spPr>
        <a:xfrm>
          <a:off x="13652500" y="97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108688</xdr:rowOff>
    </xdr:from>
    <xdr:ext cx="534377" cy="259045"/>
    <xdr:sp macro="" textlink="">
      <xdr:nvSpPr>
        <xdr:cNvPr id="584" name="テキスト ボックス 583"/>
        <xdr:cNvSpPr txBox="1"/>
      </xdr:nvSpPr>
      <xdr:spPr>
        <a:xfrm>
          <a:off x="13436111" y="988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35575</xdr:rowOff>
    </xdr:from>
    <xdr:to>
      <xdr:col>18</xdr:col>
      <xdr:colOff>492125</xdr:colOff>
      <xdr:row>57</xdr:row>
      <xdr:rowOff>137175</xdr:rowOff>
    </xdr:to>
    <xdr:sp macro="" textlink="">
      <xdr:nvSpPr>
        <xdr:cNvPr id="585" name="フローチャート : 判断 584"/>
        <xdr:cNvSpPr/>
      </xdr:nvSpPr>
      <xdr:spPr>
        <a:xfrm>
          <a:off x="12763500" y="9808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153702</xdr:rowOff>
    </xdr:from>
    <xdr:ext cx="534377" cy="259045"/>
    <xdr:sp macro="" textlink="">
      <xdr:nvSpPr>
        <xdr:cNvPr id="586" name="テキスト ボックス 585"/>
        <xdr:cNvSpPr txBox="1"/>
      </xdr:nvSpPr>
      <xdr:spPr>
        <a:xfrm>
          <a:off x="12547111" y="958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16342</xdr:rowOff>
    </xdr:from>
    <xdr:to>
      <xdr:col>23</xdr:col>
      <xdr:colOff>568325</xdr:colOff>
      <xdr:row>57</xdr:row>
      <xdr:rowOff>117942</xdr:rowOff>
    </xdr:to>
    <xdr:sp macro="" textlink="">
      <xdr:nvSpPr>
        <xdr:cNvPr id="592" name="円/楕円 591"/>
        <xdr:cNvSpPr/>
      </xdr:nvSpPr>
      <xdr:spPr>
        <a:xfrm>
          <a:off x="16268700" y="97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39219</xdr:rowOff>
    </xdr:from>
    <xdr:ext cx="534377" cy="259045"/>
    <xdr:sp macro="" textlink="">
      <xdr:nvSpPr>
        <xdr:cNvPr id="593" name="教育費該当値テキスト"/>
        <xdr:cNvSpPr txBox="1"/>
      </xdr:nvSpPr>
      <xdr:spPr>
        <a:xfrm>
          <a:off x="16370300" y="96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46,011</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147148</xdr:rowOff>
    </xdr:from>
    <xdr:to>
      <xdr:col>22</xdr:col>
      <xdr:colOff>415925</xdr:colOff>
      <xdr:row>57</xdr:row>
      <xdr:rowOff>77298</xdr:rowOff>
    </xdr:to>
    <xdr:sp macro="" textlink="">
      <xdr:nvSpPr>
        <xdr:cNvPr id="594" name="円/楕円 593"/>
        <xdr:cNvSpPr/>
      </xdr:nvSpPr>
      <xdr:spPr>
        <a:xfrm>
          <a:off x="15430500" y="974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93825</xdr:rowOff>
    </xdr:from>
    <xdr:ext cx="534377" cy="259045"/>
    <xdr:sp macro="" textlink="">
      <xdr:nvSpPr>
        <xdr:cNvPr id="595" name="テキスト ボックス 594"/>
        <xdr:cNvSpPr txBox="1"/>
      </xdr:nvSpPr>
      <xdr:spPr>
        <a:xfrm>
          <a:off x="15214111" y="952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48,678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80625</xdr:rowOff>
    </xdr:from>
    <xdr:to>
      <xdr:col>21</xdr:col>
      <xdr:colOff>212725</xdr:colOff>
      <xdr:row>58</xdr:row>
      <xdr:rowOff>10775</xdr:rowOff>
    </xdr:to>
    <xdr:sp macro="" textlink="">
      <xdr:nvSpPr>
        <xdr:cNvPr id="596" name="円/楕円 595"/>
        <xdr:cNvSpPr/>
      </xdr:nvSpPr>
      <xdr:spPr>
        <a:xfrm>
          <a:off x="14541500" y="9853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1902</xdr:rowOff>
    </xdr:from>
    <xdr:ext cx="534377" cy="259045"/>
    <xdr:sp macro="" textlink="">
      <xdr:nvSpPr>
        <xdr:cNvPr id="597" name="テキスト ボックス 596"/>
        <xdr:cNvSpPr txBox="1"/>
      </xdr:nvSpPr>
      <xdr:spPr>
        <a:xfrm>
          <a:off x="14325111" y="994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41,793</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135946</xdr:rowOff>
    </xdr:from>
    <xdr:to>
      <xdr:col>20</xdr:col>
      <xdr:colOff>9525</xdr:colOff>
      <xdr:row>56</xdr:row>
      <xdr:rowOff>66096</xdr:rowOff>
    </xdr:to>
    <xdr:sp macro="" textlink="">
      <xdr:nvSpPr>
        <xdr:cNvPr id="598" name="円/楕円 597"/>
        <xdr:cNvSpPr/>
      </xdr:nvSpPr>
      <xdr:spPr>
        <a:xfrm>
          <a:off x="13652500" y="956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82623</xdr:rowOff>
    </xdr:from>
    <xdr:ext cx="534377" cy="259045"/>
    <xdr:sp macro="" textlink="">
      <xdr:nvSpPr>
        <xdr:cNvPr id="599" name="テキスト ボックス 598"/>
        <xdr:cNvSpPr txBox="1"/>
      </xdr:nvSpPr>
      <xdr:spPr>
        <a:xfrm>
          <a:off x="13436111" y="934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60,663</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4150</xdr:rowOff>
    </xdr:from>
    <xdr:to>
      <xdr:col>18</xdr:col>
      <xdr:colOff>492125</xdr:colOff>
      <xdr:row>58</xdr:row>
      <xdr:rowOff>105750</xdr:rowOff>
    </xdr:to>
    <xdr:sp macro="" textlink="">
      <xdr:nvSpPr>
        <xdr:cNvPr id="600" name="円/楕円 599"/>
        <xdr:cNvSpPr/>
      </xdr:nvSpPr>
      <xdr:spPr>
        <a:xfrm>
          <a:off x="12763500" y="99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96877</xdr:rowOff>
    </xdr:from>
    <xdr:ext cx="534377" cy="259045"/>
    <xdr:sp macro="" textlink="">
      <xdr:nvSpPr>
        <xdr:cNvPr id="601" name="テキスト ボックス 600"/>
        <xdr:cNvSpPr txBox="1"/>
      </xdr:nvSpPr>
      <xdr:spPr>
        <a:xfrm>
          <a:off x="12547111" y="1004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21" name="テキスト ボックス 62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51092</xdr:rowOff>
    </xdr:from>
    <xdr:to>
      <xdr:col>23</xdr:col>
      <xdr:colOff>516889</xdr:colOff>
      <xdr:row>79</xdr:row>
      <xdr:rowOff>44450</xdr:rowOff>
    </xdr:to>
    <xdr:cxnSp macro="">
      <xdr:nvCxnSpPr>
        <xdr:cNvPr id="625" name="直線コネクタ 624"/>
        <xdr:cNvCxnSpPr/>
      </xdr:nvCxnSpPr>
      <xdr:spPr>
        <a:xfrm flipV="1">
          <a:off x="16317595" y="12052592"/>
          <a:ext cx="1269" cy="1536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69702</xdr:rowOff>
    </xdr:from>
    <xdr:ext cx="249299" cy="259045"/>
    <xdr:sp macro="" textlink="">
      <xdr:nvSpPr>
        <xdr:cNvPr id="626" name="災害復旧費最小値テキスト"/>
        <xdr:cNvSpPr txBox="1"/>
      </xdr:nvSpPr>
      <xdr:spPr>
        <a:xfrm>
          <a:off x="16370300" y="136142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169219</xdr:rowOff>
    </xdr:from>
    <xdr:ext cx="599010" cy="259045"/>
    <xdr:sp macro="" textlink="">
      <xdr:nvSpPr>
        <xdr:cNvPr id="628" name="災害復旧費最大値テキスト"/>
        <xdr:cNvSpPr txBox="1"/>
      </xdr:nvSpPr>
      <xdr:spPr>
        <a:xfrm>
          <a:off x="16370300" y="1182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120,977</a:t>
          </a:r>
          <a:endParaRPr kumimoji="1" lang="ja-JP" altLang="en-US" sz="1000" b="1">
            <a:latin typeface="ＭＳ Ｐゴシック"/>
          </a:endParaRPr>
        </a:p>
      </xdr:txBody>
    </xdr:sp>
    <xdr:clientData/>
  </xdr:oneCellAnchor>
  <xdr:twoCellAnchor>
    <xdr:from>
      <xdr:col>23</xdr:col>
      <xdr:colOff>428625</xdr:colOff>
      <xdr:row>70</xdr:row>
      <xdr:rowOff>51092</xdr:rowOff>
    </xdr:from>
    <xdr:to>
      <xdr:col>23</xdr:col>
      <xdr:colOff>606425</xdr:colOff>
      <xdr:row>70</xdr:row>
      <xdr:rowOff>51092</xdr:rowOff>
    </xdr:to>
    <xdr:cxnSp macro="">
      <xdr:nvCxnSpPr>
        <xdr:cNvPr id="629" name="直線コネクタ 628"/>
        <xdr:cNvCxnSpPr/>
      </xdr:nvCxnSpPr>
      <xdr:spPr>
        <a:xfrm>
          <a:off x="16230600" y="1205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167399</xdr:rowOff>
    </xdr:from>
    <xdr:to>
      <xdr:col>23</xdr:col>
      <xdr:colOff>517525</xdr:colOff>
      <xdr:row>79</xdr:row>
      <xdr:rowOff>25502</xdr:rowOff>
    </xdr:to>
    <xdr:cxnSp macro="">
      <xdr:nvCxnSpPr>
        <xdr:cNvPr id="630" name="直線コネクタ 629"/>
        <xdr:cNvCxnSpPr/>
      </xdr:nvCxnSpPr>
      <xdr:spPr>
        <a:xfrm flipV="1">
          <a:off x="15481300" y="13540499"/>
          <a:ext cx="838200" cy="2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114152</xdr:rowOff>
    </xdr:from>
    <xdr:ext cx="469744" cy="259045"/>
    <xdr:sp macro="" textlink="">
      <xdr:nvSpPr>
        <xdr:cNvPr id="631" name="災害復旧費平均値テキスト"/>
        <xdr:cNvSpPr txBox="1"/>
      </xdr:nvSpPr>
      <xdr:spPr>
        <a:xfrm>
          <a:off x="16370300" y="13487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135725</xdr:rowOff>
    </xdr:from>
    <xdr:to>
      <xdr:col>23</xdr:col>
      <xdr:colOff>568325</xdr:colOff>
      <xdr:row>79</xdr:row>
      <xdr:rowOff>65875</xdr:rowOff>
    </xdr:to>
    <xdr:sp macro="" textlink="">
      <xdr:nvSpPr>
        <xdr:cNvPr id="632" name="フローチャート : 判断 631"/>
        <xdr:cNvSpPr/>
      </xdr:nvSpPr>
      <xdr:spPr>
        <a:xfrm>
          <a:off x="162687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19114</xdr:rowOff>
    </xdr:from>
    <xdr:to>
      <xdr:col>22</xdr:col>
      <xdr:colOff>365125</xdr:colOff>
      <xdr:row>79</xdr:row>
      <xdr:rowOff>25502</xdr:rowOff>
    </xdr:to>
    <xdr:cxnSp macro="">
      <xdr:nvCxnSpPr>
        <xdr:cNvPr id="633" name="直線コネクタ 632"/>
        <xdr:cNvCxnSpPr/>
      </xdr:nvCxnSpPr>
      <xdr:spPr>
        <a:xfrm>
          <a:off x="14592300" y="13563664"/>
          <a:ext cx="889000" cy="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146774</xdr:rowOff>
    </xdr:from>
    <xdr:to>
      <xdr:col>22</xdr:col>
      <xdr:colOff>415925</xdr:colOff>
      <xdr:row>79</xdr:row>
      <xdr:rowOff>76924</xdr:rowOff>
    </xdr:to>
    <xdr:sp macro="" textlink="">
      <xdr:nvSpPr>
        <xdr:cNvPr id="634" name="フローチャート : 判断 633"/>
        <xdr:cNvSpPr/>
      </xdr:nvSpPr>
      <xdr:spPr>
        <a:xfrm>
          <a:off x="15430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68051</xdr:rowOff>
    </xdr:from>
    <xdr:ext cx="469744" cy="259045"/>
    <xdr:sp macro="" textlink="">
      <xdr:nvSpPr>
        <xdr:cNvPr id="635" name="テキスト ボックス 634"/>
        <xdr:cNvSpPr txBox="1"/>
      </xdr:nvSpPr>
      <xdr:spPr>
        <a:xfrm>
          <a:off x="15246427" y="1361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19114</xdr:rowOff>
    </xdr:from>
    <xdr:to>
      <xdr:col>21</xdr:col>
      <xdr:colOff>161925</xdr:colOff>
      <xdr:row>79</xdr:row>
      <xdr:rowOff>31317</xdr:rowOff>
    </xdr:to>
    <xdr:cxnSp macro="">
      <xdr:nvCxnSpPr>
        <xdr:cNvPr id="636" name="直線コネクタ 635"/>
        <xdr:cNvCxnSpPr/>
      </xdr:nvCxnSpPr>
      <xdr:spPr>
        <a:xfrm flipV="1">
          <a:off x="13703300" y="13563664"/>
          <a:ext cx="889000" cy="1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115633</xdr:rowOff>
    </xdr:from>
    <xdr:to>
      <xdr:col>21</xdr:col>
      <xdr:colOff>212725</xdr:colOff>
      <xdr:row>79</xdr:row>
      <xdr:rowOff>45783</xdr:rowOff>
    </xdr:to>
    <xdr:sp macro="" textlink="">
      <xdr:nvSpPr>
        <xdr:cNvPr id="637" name="フローチャート : 判断 636"/>
        <xdr:cNvSpPr/>
      </xdr:nvSpPr>
      <xdr:spPr>
        <a:xfrm>
          <a:off x="14541500" y="13488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62310</xdr:rowOff>
    </xdr:from>
    <xdr:ext cx="469744" cy="259045"/>
    <xdr:sp macro="" textlink="">
      <xdr:nvSpPr>
        <xdr:cNvPr id="638" name="テキスト ボックス 637"/>
        <xdr:cNvSpPr txBox="1"/>
      </xdr:nvSpPr>
      <xdr:spPr>
        <a:xfrm>
          <a:off x="14357427" y="1326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31317</xdr:rowOff>
    </xdr:from>
    <xdr:to>
      <xdr:col>19</xdr:col>
      <xdr:colOff>644525</xdr:colOff>
      <xdr:row>79</xdr:row>
      <xdr:rowOff>39509</xdr:rowOff>
    </xdr:to>
    <xdr:cxnSp macro="">
      <xdr:nvCxnSpPr>
        <xdr:cNvPr id="639" name="直線コネクタ 638"/>
        <xdr:cNvCxnSpPr/>
      </xdr:nvCxnSpPr>
      <xdr:spPr>
        <a:xfrm flipV="1">
          <a:off x="12814300" y="13575867"/>
          <a:ext cx="8890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111989</xdr:rowOff>
    </xdr:from>
    <xdr:to>
      <xdr:col>20</xdr:col>
      <xdr:colOff>9525</xdr:colOff>
      <xdr:row>79</xdr:row>
      <xdr:rowOff>42139</xdr:rowOff>
    </xdr:to>
    <xdr:sp macro="" textlink="">
      <xdr:nvSpPr>
        <xdr:cNvPr id="640" name="フローチャート : 判断 639"/>
        <xdr:cNvSpPr/>
      </xdr:nvSpPr>
      <xdr:spPr>
        <a:xfrm>
          <a:off x="13652500" y="13485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58666</xdr:rowOff>
    </xdr:from>
    <xdr:ext cx="469744" cy="259045"/>
    <xdr:sp macro="" textlink="">
      <xdr:nvSpPr>
        <xdr:cNvPr id="641" name="テキスト ボックス 640"/>
        <xdr:cNvSpPr txBox="1"/>
      </xdr:nvSpPr>
      <xdr:spPr>
        <a:xfrm>
          <a:off x="13468427" y="13260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103963</xdr:rowOff>
    </xdr:from>
    <xdr:to>
      <xdr:col>18</xdr:col>
      <xdr:colOff>492125</xdr:colOff>
      <xdr:row>79</xdr:row>
      <xdr:rowOff>34113</xdr:rowOff>
    </xdr:to>
    <xdr:sp macro="" textlink="">
      <xdr:nvSpPr>
        <xdr:cNvPr id="642" name="フローチャート : 判断 641"/>
        <xdr:cNvSpPr/>
      </xdr:nvSpPr>
      <xdr:spPr>
        <a:xfrm>
          <a:off x="12763500" y="1347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50640</xdr:rowOff>
    </xdr:from>
    <xdr:ext cx="469744" cy="259045"/>
    <xdr:sp macro="" textlink="">
      <xdr:nvSpPr>
        <xdr:cNvPr id="643" name="テキスト ボックス 642"/>
        <xdr:cNvSpPr txBox="1"/>
      </xdr:nvSpPr>
      <xdr:spPr>
        <a:xfrm>
          <a:off x="12579427" y="132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116599</xdr:rowOff>
    </xdr:from>
    <xdr:to>
      <xdr:col>23</xdr:col>
      <xdr:colOff>568325</xdr:colOff>
      <xdr:row>79</xdr:row>
      <xdr:rowOff>46749</xdr:rowOff>
    </xdr:to>
    <xdr:sp macro="" textlink="">
      <xdr:nvSpPr>
        <xdr:cNvPr id="649" name="円/楕円 648"/>
        <xdr:cNvSpPr/>
      </xdr:nvSpPr>
      <xdr:spPr>
        <a:xfrm>
          <a:off x="16268700" y="134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75976</xdr:rowOff>
    </xdr:from>
    <xdr:ext cx="469744" cy="259045"/>
    <xdr:sp macro="" textlink="">
      <xdr:nvSpPr>
        <xdr:cNvPr id="650" name="災害復旧費該当値テキスト"/>
        <xdr:cNvSpPr txBox="1"/>
      </xdr:nvSpPr>
      <xdr:spPr>
        <a:xfrm>
          <a:off x="16370300" y="1327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3,819</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146152</xdr:rowOff>
    </xdr:from>
    <xdr:to>
      <xdr:col>22</xdr:col>
      <xdr:colOff>415925</xdr:colOff>
      <xdr:row>79</xdr:row>
      <xdr:rowOff>76302</xdr:rowOff>
    </xdr:to>
    <xdr:sp macro="" textlink="">
      <xdr:nvSpPr>
        <xdr:cNvPr id="651" name="円/楕円 650"/>
        <xdr:cNvSpPr/>
      </xdr:nvSpPr>
      <xdr:spPr>
        <a:xfrm>
          <a:off x="15430500" y="135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92829</xdr:rowOff>
    </xdr:from>
    <xdr:ext cx="469744" cy="259045"/>
    <xdr:sp macro="" textlink="">
      <xdr:nvSpPr>
        <xdr:cNvPr id="652" name="テキスト ボックス 651"/>
        <xdr:cNvSpPr txBox="1"/>
      </xdr:nvSpPr>
      <xdr:spPr>
        <a:xfrm>
          <a:off x="15246427" y="1329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1,492</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139764</xdr:rowOff>
    </xdr:from>
    <xdr:to>
      <xdr:col>21</xdr:col>
      <xdr:colOff>212725</xdr:colOff>
      <xdr:row>79</xdr:row>
      <xdr:rowOff>69914</xdr:rowOff>
    </xdr:to>
    <xdr:sp macro="" textlink="">
      <xdr:nvSpPr>
        <xdr:cNvPr id="653" name="円/楕円 652"/>
        <xdr:cNvSpPr/>
      </xdr:nvSpPr>
      <xdr:spPr>
        <a:xfrm>
          <a:off x="14541500" y="1351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61041</xdr:rowOff>
    </xdr:from>
    <xdr:ext cx="469744" cy="259045"/>
    <xdr:sp macro="" textlink="">
      <xdr:nvSpPr>
        <xdr:cNvPr id="654" name="テキスト ボックス 653"/>
        <xdr:cNvSpPr txBox="1"/>
      </xdr:nvSpPr>
      <xdr:spPr>
        <a:xfrm>
          <a:off x="14357427" y="13605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1,995</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151967</xdr:rowOff>
    </xdr:from>
    <xdr:to>
      <xdr:col>20</xdr:col>
      <xdr:colOff>9525</xdr:colOff>
      <xdr:row>79</xdr:row>
      <xdr:rowOff>82117</xdr:rowOff>
    </xdr:to>
    <xdr:sp macro="" textlink="">
      <xdr:nvSpPr>
        <xdr:cNvPr id="655" name="円/楕円 654"/>
        <xdr:cNvSpPr/>
      </xdr:nvSpPr>
      <xdr:spPr>
        <a:xfrm>
          <a:off x="13652500" y="1352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73244</xdr:rowOff>
    </xdr:from>
    <xdr:ext cx="469744" cy="259045"/>
    <xdr:sp macro="" textlink="">
      <xdr:nvSpPr>
        <xdr:cNvPr id="656" name="テキスト ボックス 655"/>
        <xdr:cNvSpPr txBox="1"/>
      </xdr:nvSpPr>
      <xdr:spPr>
        <a:xfrm>
          <a:off x="13468427" y="13617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160159</xdr:rowOff>
    </xdr:from>
    <xdr:to>
      <xdr:col>18</xdr:col>
      <xdr:colOff>492125</xdr:colOff>
      <xdr:row>79</xdr:row>
      <xdr:rowOff>90309</xdr:rowOff>
    </xdr:to>
    <xdr:sp macro="" textlink="">
      <xdr:nvSpPr>
        <xdr:cNvPr id="657" name="円/楕円 656"/>
        <xdr:cNvSpPr/>
      </xdr:nvSpPr>
      <xdr:spPr>
        <a:xfrm>
          <a:off x="12763500" y="1353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81436</xdr:rowOff>
    </xdr:from>
    <xdr:ext cx="378565" cy="259045"/>
    <xdr:sp macro="" textlink="">
      <xdr:nvSpPr>
        <xdr:cNvPr id="658" name="テキスト ボックス 657"/>
        <xdr:cNvSpPr txBox="1"/>
      </xdr:nvSpPr>
      <xdr:spPr>
        <a:xfrm>
          <a:off x="12625017" y="13625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9" name="直線コネクタ 66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0" name="テキスト ボックス 66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1" name="直線コネクタ 67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2" name="テキスト ボックス 67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3" name="直線コネクタ 67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4" name="テキスト ボックス 67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5" name="直線コネクタ 67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6" name="テキスト ボックス 67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7" name="直線コネクタ 67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8" name="テキスト ボックス 67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9" name="直線コネクタ 67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0" name="テキスト ボックス 679"/>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164111</xdr:rowOff>
    </xdr:from>
    <xdr:to>
      <xdr:col>23</xdr:col>
      <xdr:colOff>516889</xdr:colOff>
      <xdr:row>98</xdr:row>
      <xdr:rowOff>94405</xdr:rowOff>
    </xdr:to>
    <xdr:cxnSp macro="">
      <xdr:nvCxnSpPr>
        <xdr:cNvPr id="684" name="直線コネクタ 683"/>
        <xdr:cNvCxnSpPr/>
      </xdr:nvCxnSpPr>
      <xdr:spPr>
        <a:xfrm flipV="1">
          <a:off x="16317595" y="15423161"/>
          <a:ext cx="1269" cy="1473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98232</xdr:rowOff>
    </xdr:from>
    <xdr:ext cx="534377" cy="259045"/>
    <xdr:sp macro="" textlink="">
      <xdr:nvSpPr>
        <xdr:cNvPr id="685" name="公債費最小値テキスト"/>
        <xdr:cNvSpPr txBox="1"/>
      </xdr:nvSpPr>
      <xdr:spPr>
        <a:xfrm>
          <a:off x="16370300" y="1690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10,774</a:t>
          </a:r>
          <a:endParaRPr kumimoji="1" lang="ja-JP" altLang="en-US" sz="1000" b="1">
            <a:latin typeface="ＭＳ Ｐゴシック"/>
          </a:endParaRPr>
        </a:p>
      </xdr:txBody>
    </xdr:sp>
    <xdr:clientData/>
  </xdr:oneCellAnchor>
  <xdr:twoCellAnchor>
    <xdr:from>
      <xdr:col>23</xdr:col>
      <xdr:colOff>428625</xdr:colOff>
      <xdr:row>98</xdr:row>
      <xdr:rowOff>94405</xdr:rowOff>
    </xdr:from>
    <xdr:to>
      <xdr:col>23</xdr:col>
      <xdr:colOff>606425</xdr:colOff>
      <xdr:row>98</xdr:row>
      <xdr:rowOff>94405</xdr:rowOff>
    </xdr:to>
    <xdr:cxnSp macro="">
      <xdr:nvCxnSpPr>
        <xdr:cNvPr id="686" name="直線コネクタ 685"/>
        <xdr:cNvCxnSpPr/>
      </xdr:nvCxnSpPr>
      <xdr:spPr>
        <a:xfrm>
          <a:off x="16230600" y="168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110788</xdr:rowOff>
    </xdr:from>
    <xdr:ext cx="599010" cy="259045"/>
    <xdr:sp macro="" textlink="">
      <xdr:nvSpPr>
        <xdr:cNvPr id="687" name="公債費最大値テキスト"/>
        <xdr:cNvSpPr txBox="1"/>
      </xdr:nvSpPr>
      <xdr:spPr>
        <a:xfrm>
          <a:off x="16370300" y="15198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101,005</a:t>
          </a:r>
          <a:endParaRPr kumimoji="1" lang="ja-JP" altLang="en-US" sz="1000" b="1">
            <a:latin typeface="ＭＳ Ｐゴシック"/>
          </a:endParaRPr>
        </a:p>
      </xdr:txBody>
    </xdr:sp>
    <xdr:clientData/>
  </xdr:oneCellAnchor>
  <xdr:twoCellAnchor>
    <xdr:from>
      <xdr:col>23</xdr:col>
      <xdr:colOff>428625</xdr:colOff>
      <xdr:row>89</xdr:row>
      <xdr:rowOff>164111</xdr:rowOff>
    </xdr:from>
    <xdr:to>
      <xdr:col>23</xdr:col>
      <xdr:colOff>606425</xdr:colOff>
      <xdr:row>89</xdr:row>
      <xdr:rowOff>164111</xdr:rowOff>
    </xdr:to>
    <xdr:cxnSp macro="">
      <xdr:nvCxnSpPr>
        <xdr:cNvPr id="688" name="直線コネクタ 687"/>
        <xdr:cNvCxnSpPr/>
      </xdr:nvCxnSpPr>
      <xdr:spPr>
        <a:xfrm>
          <a:off x="16230600" y="15423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119926</xdr:rowOff>
    </xdr:from>
    <xdr:to>
      <xdr:col>23</xdr:col>
      <xdr:colOff>517525</xdr:colOff>
      <xdr:row>95</xdr:row>
      <xdr:rowOff>96038</xdr:rowOff>
    </xdr:to>
    <xdr:cxnSp macro="">
      <xdr:nvCxnSpPr>
        <xdr:cNvPr id="689" name="直線コネクタ 688"/>
        <xdr:cNvCxnSpPr/>
      </xdr:nvCxnSpPr>
      <xdr:spPr>
        <a:xfrm>
          <a:off x="15481300" y="16236226"/>
          <a:ext cx="838200" cy="14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46476</xdr:rowOff>
    </xdr:from>
    <xdr:ext cx="534377" cy="259045"/>
    <xdr:sp macro="" textlink="">
      <xdr:nvSpPr>
        <xdr:cNvPr id="690" name="公債費平均値テキスト"/>
        <xdr:cNvSpPr txBox="1"/>
      </xdr:nvSpPr>
      <xdr:spPr>
        <a:xfrm>
          <a:off x="16370300" y="16334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40,777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68049</xdr:rowOff>
    </xdr:from>
    <xdr:to>
      <xdr:col>23</xdr:col>
      <xdr:colOff>568325</xdr:colOff>
      <xdr:row>95</xdr:row>
      <xdr:rowOff>169649</xdr:rowOff>
    </xdr:to>
    <xdr:sp macro="" textlink="">
      <xdr:nvSpPr>
        <xdr:cNvPr id="691" name="フローチャート : 判断 690"/>
        <xdr:cNvSpPr/>
      </xdr:nvSpPr>
      <xdr:spPr>
        <a:xfrm>
          <a:off x="162687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119926</xdr:rowOff>
    </xdr:from>
    <xdr:to>
      <xdr:col>22</xdr:col>
      <xdr:colOff>365125</xdr:colOff>
      <xdr:row>95</xdr:row>
      <xdr:rowOff>94208</xdr:rowOff>
    </xdr:to>
    <xdr:cxnSp macro="">
      <xdr:nvCxnSpPr>
        <xdr:cNvPr id="692" name="直線コネクタ 691"/>
        <xdr:cNvCxnSpPr/>
      </xdr:nvCxnSpPr>
      <xdr:spPr>
        <a:xfrm flipV="1">
          <a:off x="14592300" y="16236226"/>
          <a:ext cx="889000" cy="14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62202</xdr:rowOff>
    </xdr:from>
    <xdr:to>
      <xdr:col>22</xdr:col>
      <xdr:colOff>415925</xdr:colOff>
      <xdr:row>95</xdr:row>
      <xdr:rowOff>163802</xdr:rowOff>
    </xdr:to>
    <xdr:sp macro="" textlink="">
      <xdr:nvSpPr>
        <xdr:cNvPr id="693" name="フローチャート : 判断 692"/>
        <xdr:cNvSpPr/>
      </xdr:nvSpPr>
      <xdr:spPr>
        <a:xfrm>
          <a:off x="15430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154929</xdr:rowOff>
    </xdr:from>
    <xdr:ext cx="534377" cy="259045"/>
    <xdr:sp macro="" textlink="">
      <xdr:nvSpPr>
        <xdr:cNvPr id="694" name="テキスト ボックス 693"/>
        <xdr:cNvSpPr txBox="1"/>
      </xdr:nvSpPr>
      <xdr:spPr>
        <a:xfrm>
          <a:off x="15214111" y="1644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41,135</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94208</xdr:rowOff>
    </xdr:from>
    <xdr:to>
      <xdr:col>21</xdr:col>
      <xdr:colOff>161925</xdr:colOff>
      <xdr:row>95</xdr:row>
      <xdr:rowOff>102339</xdr:rowOff>
    </xdr:to>
    <xdr:cxnSp macro="">
      <xdr:nvCxnSpPr>
        <xdr:cNvPr id="695" name="直線コネクタ 694"/>
        <xdr:cNvCxnSpPr/>
      </xdr:nvCxnSpPr>
      <xdr:spPr>
        <a:xfrm flipV="1">
          <a:off x="13703300" y="16381958"/>
          <a:ext cx="889000" cy="8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170363</xdr:rowOff>
    </xdr:from>
    <xdr:to>
      <xdr:col>21</xdr:col>
      <xdr:colOff>212725</xdr:colOff>
      <xdr:row>95</xdr:row>
      <xdr:rowOff>100513</xdr:rowOff>
    </xdr:to>
    <xdr:sp macro="" textlink="">
      <xdr:nvSpPr>
        <xdr:cNvPr id="696" name="フローチャート : 判断 695"/>
        <xdr:cNvSpPr/>
      </xdr:nvSpPr>
      <xdr:spPr>
        <a:xfrm>
          <a:off x="14541500" y="16286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117040</xdr:rowOff>
    </xdr:from>
    <xdr:ext cx="534377" cy="259045"/>
    <xdr:sp macro="" textlink="">
      <xdr:nvSpPr>
        <xdr:cNvPr id="697" name="テキスト ボックス 696"/>
        <xdr:cNvSpPr txBox="1"/>
      </xdr:nvSpPr>
      <xdr:spPr>
        <a:xfrm>
          <a:off x="14325111" y="16061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66695</xdr:rowOff>
    </xdr:from>
    <xdr:to>
      <xdr:col>19</xdr:col>
      <xdr:colOff>644525</xdr:colOff>
      <xdr:row>95</xdr:row>
      <xdr:rowOff>102339</xdr:rowOff>
    </xdr:to>
    <xdr:cxnSp macro="">
      <xdr:nvCxnSpPr>
        <xdr:cNvPr id="698" name="直線コネクタ 697"/>
        <xdr:cNvCxnSpPr/>
      </xdr:nvCxnSpPr>
      <xdr:spPr>
        <a:xfrm>
          <a:off x="12814300" y="16354445"/>
          <a:ext cx="889000" cy="3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1722</xdr:rowOff>
    </xdr:from>
    <xdr:to>
      <xdr:col>20</xdr:col>
      <xdr:colOff>9525</xdr:colOff>
      <xdr:row>95</xdr:row>
      <xdr:rowOff>103322</xdr:rowOff>
    </xdr:to>
    <xdr:sp macro="" textlink="">
      <xdr:nvSpPr>
        <xdr:cNvPr id="699" name="フローチャート : 判断 698"/>
        <xdr:cNvSpPr/>
      </xdr:nvSpPr>
      <xdr:spPr>
        <a:xfrm>
          <a:off x="13652500" y="1628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119849</xdr:rowOff>
    </xdr:from>
    <xdr:ext cx="534377" cy="259045"/>
    <xdr:sp macro="" textlink="">
      <xdr:nvSpPr>
        <xdr:cNvPr id="700" name="テキスト ボックス 699"/>
        <xdr:cNvSpPr txBox="1"/>
      </xdr:nvSpPr>
      <xdr:spPr>
        <a:xfrm>
          <a:off x="13436111" y="1606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94</xdr:row>
      <xdr:rowOff>170983</xdr:rowOff>
    </xdr:from>
    <xdr:to>
      <xdr:col>18</xdr:col>
      <xdr:colOff>492125</xdr:colOff>
      <xdr:row>95</xdr:row>
      <xdr:rowOff>101133</xdr:rowOff>
    </xdr:to>
    <xdr:sp macro="" textlink="">
      <xdr:nvSpPr>
        <xdr:cNvPr id="701" name="フローチャート : 判断 700"/>
        <xdr:cNvSpPr/>
      </xdr:nvSpPr>
      <xdr:spPr>
        <a:xfrm>
          <a:off x="12763500" y="1628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117660</xdr:rowOff>
    </xdr:from>
    <xdr:ext cx="534377" cy="259045"/>
    <xdr:sp macro="" textlink="">
      <xdr:nvSpPr>
        <xdr:cNvPr id="702" name="テキスト ボックス 701"/>
        <xdr:cNvSpPr txBox="1"/>
      </xdr:nvSpPr>
      <xdr:spPr>
        <a:xfrm>
          <a:off x="12547111" y="1606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45238</xdr:rowOff>
    </xdr:from>
    <xdr:to>
      <xdr:col>23</xdr:col>
      <xdr:colOff>568325</xdr:colOff>
      <xdr:row>95</xdr:row>
      <xdr:rowOff>146838</xdr:rowOff>
    </xdr:to>
    <xdr:sp macro="" textlink="">
      <xdr:nvSpPr>
        <xdr:cNvPr id="708" name="円/楕円 707"/>
        <xdr:cNvSpPr/>
      </xdr:nvSpPr>
      <xdr:spPr>
        <a:xfrm>
          <a:off x="16268700" y="1633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68115</xdr:rowOff>
    </xdr:from>
    <xdr:ext cx="534377" cy="259045"/>
    <xdr:sp macro="" textlink="">
      <xdr:nvSpPr>
        <xdr:cNvPr id="709" name="公債費該当値テキスト"/>
        <xdr:cNvSpPr txBox="1"/>
      </xdr:nvSpPr>
      <xdr:spPr>
        <a:xfrm>
          <a:off x="16370300" y="1618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42,174</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69126</xdr:rowOff>
    </xdr:from>
    <xdr:to>
      <xdr:col>22</xdr:col>
      <xdr:colOff>415925</xdr:colOff>
      <xdr:row>94</xdr:row>
      <xdr:rowOff>170726</xdr:rowOff>
    </xdr:to>
    <xdr:sp macro="" textlink="">
      <xdr:nvSpPr>
        <xdr:cNvPr id="710" name="円/楕円 709"/>
        <xdr:cNvSpPr/>
      </xdr:nvSpPr>
      <xdr:spPr>
        <a:xfrm>
          <a:off x="15430500" y="1618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15803</xdr:rowOff>
    </xdr:from>
    <xdr:ext cx="534377" cy="259045"/>
    <xdr:sp macro="" textlink="">
      <xdr:nvSpPr>
        <xdr:cNvPr id="711" name="テキスト ボックス 710"/>
        <xdr:cNvSpPr txBox="1"/>
      </xdr:nvSpPr>
      <xdr:spPr>
        <a:xfrm>
          <a:off x="15214111" y="15960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51,211</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43408</xdr:rowOff>
    </xdr:from>
    <xdr:to>
      <xdr:col>21</xdr:col>
      <xdr:colOff>212725</xdr:colOff>
      <xdr:row>95</xdr:row>
      <xdr:rowOff>145008</xdr:rowOff>
    </xdr:to>
    <xdr:sp macro="" textlink="">
      <xdr:nvSpPr>
        <xdr:cNvPr id="712" name="円/楕円 711"/>
        <xdr:cNvSpPr/>
      </xdr:nvSpPr>
      <xdr:spPr>
        <a:xfrm>
          <a:off x="14541500" y="1633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136135</xdr:rowOff>
    </xdr:from>
    <xdr:ext cx="534377" cy="259045"/>
    <xdr:sp macro="" textlink="">
      <xdr:nvSpPr>
        <xdr:cNvPr id="713" name="テキスト ボックス 712"/>
        <xdr:cNvSpPr txBox="1"/>
      </xdr:nvSpPr>
      <xdr:spPr>
        <a:xfrm>
          <a:off x="14325111" y="1642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42,286</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51539</xdr:rowOff>
    </xdr:from>
    <xdr:to>
      <xdr:col>20</xdr:col>
      <xdr:colOff>9525</xdr:colOff>
      <xdr:row>95</xdr:row>
      <xdr:rowOff>153139</xdr:rowOff>
    </xdr:to>
    <xdr:sp macro="" textlink="">
      <xdr:nvSpPr>
        <xdr:cNvPr id="714" name="円/楕円 713"/>
        <xdr:cNvSpPr/>
      </xdr:nvSpPr>
      <xdr:spPr>
        <a:xfrm>
          <a:off x="13652500" y="16339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144266</xdr:rowOff>
    </xdr:from>
    <xdr:ext cx="534377" cy="259045"/>
    <xdr:sp macro="" textlink="">
      <xdr:nvSpPr>
        <xdr:cNvPr id="715" name="テキスト ボックス 714"/>
        <xdr:cNvSpPr txBox="1"/>
      </xdr:nvSpPr>
      <xdr:spPr>
        <a:xfrm>
          <a:off x="13436111" y="16432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41,788</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15895</xdr:rowOff>
    </xdr:from>
    <xdr:to>
      <xdr:col>18</xdr:col>
      <xdr:colOff>492125</xdr:colOff>
      <xdr:row>95</xdr:row>
      <xdr:rowOff>117495</xdr:rowOff>
    </xdr:to>
    <xdr:sp macro="" textlink="">
      <xdr:nvSpPr>
        <xdr:cNvPr id="716" name="円/楕円 715"/>
        <xdr:cNvSpPr/>
      </xdr:nvSpPr>
      <xdr:spPr>
        <a:xfrm>
          <a:off x="12763500" y="163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108622</xdr:rowOff>
    </xdr:from>
    <xdr:ext cx="534377" cy="259045"/>
    <xdr:sp macro="" textlink="">
      <xdr:nvSpPr>
        <xdr:cNvPr id="717" name="テキスト ボックス 716"/>
        <xdr:cNvSpPr txBox="1"/>
      </xdr:nvSpPr>
      <xdr:spPr>
        <a:xfrm>
          <a:off x="12547111" y="163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43,971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1" name="テキスト ボックス 73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3" name="テキスト ボックス 73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5" name="テキスト ボックス 73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7" name="テキスト ボックス 73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29</xdr:row>
      <xdr:rowOff>162941</xdr:rowOff>
    </xdr:from>
    <xdr:to>
      <xdr:col>32</xdr:col>
      <xdr:colOff>186689</xdr:colOff>
      <xdr:row>39</xdr:row>
      <xdr:rowOff>44450</xdr:rowOff>
    </xdr:to>
    <xdr:cxnSp macro="">
      <xdr:nvCxnSpPr>
        <xdr:cNvPr id="741" name="直線コネクタ 740"/>
        <xdr:cNvCxnSpPr/>
      </xdr:nvCxnSpPr>
      <xdr:spPr>
        <a:xfrm flipV="1">
          <a:off x="22159595" y="5134991"/>
          <a:ext cx="1269" cy="1596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42"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109618</xdr:rowOff>
    </xdr:from>
    <xdr:ext cx="469744" cy="259045"/>
    <xdr:sp macro="" textlink="">
      <xdr:nvSpPr>
        <xdr:cNvPr id="744" name="諸支出金最大値テキスト"/>
        <xdr:cNvSpPr txBox="1"/>
      </xdr:nvSpPr>
      <xdr:spPr>
        <a:xfrm>
          <a:off x="22212300" y="4910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8,378</a:t>
          </a:r>
          <a:endParaRPr kumimoji="1" lang="ja-JP" altLang="en-US" sz="1000" b="1">
            <a:latin typeface="ＭＳ Ｐゴシック"/>
          </a:endParaRPr>
        </a:p>
      </xdr:txBody>
    </xdr:sp>
    <xdr:clientData/>
  </xdr:oneCellAnchor>
  <xdr:twoCellAnchor>
    <xdr:from>
      <xdr:col>32</xdr:col>
      <xdr:colOff>98425</xdr:colOff>
      <xdr:row>29</xdr:row>
      <xdr:rowOff>162941</xdr:rowOff>
    </xdr:from>
    <xdr:to>
      <xdr:col>32</xdr:col>
      <xdr:colOff>276225</xdr:colOff>
      <xdr:row>29</xdr:row>
      <xdr:rowOff>162941</xdr:rowOff>
    </xdr:to>
    <xdr:cxnSp macro="">
      <xdr:nvCxnSpPr>
        <xdr:cNvPr id="745" name="直線コネクタ 744"/>
        <xdr:cNvCxnSpPr/>
      </xdr:nvCxnSpPr>
      <xdr:spPr>
        <a:xfrm>
          <a:off x="22072600" y="513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136542</xdr:rowOff>
    </xdr:from>
    <xdr:ext cx="378565" cy="259045"/>
    <xdr:sp macro="" textlink="">
      <xdr:nvSpPr>
        <xdr:cNvPr id="747" name="諸支出金平均値テキスト"/>
        <xdr:cNvSpPr txBox="1"/>
      </xdr:nvSpPr>
      <xdr:spPr>
        <a:xfrm>
          <a:off x="22212300" y="648019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113665</xdr:rowOff>
    </xdr:from>
    <xdr:to>
      <xdr:col>32</xdr:col>
      <xdr:colOff>238125</xdr:colOff>
      <xdr:row>39</xdr:row>
      <xdr:rowOff>43815</xdr:rowOff>
    </xdr:to>
    <xdr:sp macro="" textlink="">
      <xdr:nvSpPr>
        <xdr:cNvPr id="748" name="フローチャート : 判断 747"/>
        <xdr:cNvSpPr/>
      </xdr:nvSpPr>
      <xdr:spPr>
        <a:xfrm>
          <a:off x="22110700" y="662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121856</xdr:rowOff>
    </xdr:from>
    <xdr:to>
      <xdr:col>31</xdr:col>
      <xdr:colOff>85725</xdr:colOff>
      <xdr:row>39</xdr:row>
      <xdr:rowOff>52006</xdr:rowOff>
    </xdr:to>
    <xdr:sp macro="" textlink="">
      <xdr:nvSpPr>
        <xdr:cNvPr id="750" name="フローチャート : 判断 749"/>
        <xdr:cNvSpPr/>
      </xdr:nvSpPr>
      <xdr:spPr>
        <a:xfrm>
          <a:off x="21272500" y="66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68534</xdr:rowOff>
    </xdr:from>
    <xdr:ext cx="378565" cy="259045"/>
    <xdr:sp macro="" textlink="">
      <xdr:nvSpPr>
        <xdr:cNvPr id="751" name="テキスト ボックス 750"/>
        <xdr:cNvSpPr txBox="1"/>
      </xdr:nvSpPr>
      <xdr:spPr>
        <a:xfrm>
          <a:off x="21134017" y="641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3" name="フローチャート : 判断 752"/>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4" name="テキスト ボックス 753"/>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6" name="フローチャート : 判断 755"/>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7" name="テキスト ボックス 756"/>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8" name="フローチャート : 判断 757"/>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59" name="テキスト ボックス 758"/>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5" name="円/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92092</xdr:rowOff>
    </xdr:from>
    <xdr:ext cx="249299" cy="259045"/>
    <xdr:sp macro="" textlink="">
      <xdr:nvSpPr>
        <xdr:cNvPr id="766" name="諸支出金該当値テキスト"/>
        <xdr:cNvSpPr txBox="1"/>
      </xdr:nvSpPr>
      <xdr:spPr>
        <a:xfrm>
          <a:off x="22212300" y="660719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7" name="円/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8" name="テキスト ボックス 76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9" name="円/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0" name="テキスト ボックス 76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1" name="円/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2" name="テキスト ボックス 77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3" name="円/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4" name="テキスト ボックス 77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岡山県平均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議会費は議員共済会負担金などの</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により前年度比</a:t>
          </a:r>
          <a:r>
            <a:rPr kumimoji="1" lang="en-US" altLang="ja-JP" sz="1300">
              <a:solidFill>
                <a:schemeClr val="dk1"/>
              </a:solidFill>
              <a:effectLst/>
              <a:latin typeface="+mn-lt"/>
              <a:ea typeface="+mn-ea"/>
              <a:cs typeface="+mn-cs"/>
            </a:rPr>
            <a:t>1.8</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，一人当たりでは</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となっている。総務費は</a:t>
          </a:r>
          <a:r>
            <a:rPr kumimoji="1" lang="ja-JP" altLang="en-US" sz="1300">
              <a:solidFill>
                <a:schemeClr val="dk1"/>
              </a:solidFill>
              <a:effectLst/>
              <a:latin typeface="+mn-lt"/>
              <a:ea typeface="+mn-ea"/>
              <a:cs typeface="+mn-cs"/>
            </a:rPr>
            <a:t>退職手当の増やふるさと納税推進</a:t>
          </a:r>
          <a:r>
            <a:rPr kumimoji="1" lang="ja-JP" altLang="ja-JP" sz="1300">
              <a:solidFill>
                <a:schemeClr val="dk1"/>
              </a:solidFill>
              <a:effectLst/>
              <a:latin typeface="+mn-lt"/>
              <a:ea typeface="+mn-ea"/>
              <a:cs typeface="+mn-cs"/>
            </a:rPr>
            <a:t>事業などの実施により前年度</a:t>
          </a:r>
          <a:r>
            <a:rPr kumimoji="1" lang="en-US" altLang="ja-JP" sz="1300">
              <a:solidFill>
                <a:schemeClr val="dk1"/>
              </a:solidFill>
              <a:effectLst/>
              <a:latin typeface="+mn-lt"/>
              <a:ea typeface="+mn-ea"/>
              <a:cs typeface="+mn-cs"/>
            </a:rPr>
            <a:t>33.7</a:t>
          </a:r>
          <a:r>
            <a:rPr kumimoji="1" lang="ja-JP" altLang="ja-JP" sz="1300">
              <a:solidFill>
                <a:schemeClr val="dk1"/>
              </a:solidFill>
              <a:effectLst/>
              <a:latin typeface="+mn-lt"/>
              <a:ea typeface="+mn-ea"/>
              <a:cs typeface="+mn-cs"/>
            </a:rPr>
            <a:t>％増，一人当たりで</a:t>
          </a:r>
          <a:r>
            <a:rPr kumimoji="1" lang="en-US" altLang="ja-JP" sz="1300">
              <a:solidFill>
                <a:schemeClr val="dk1"/>
              </a:solidFill>
              <a:effectLst/>
              <a:latin typeface="+mn-lt"/>
              <a:ea typeface="+mn-ea"/>
              <a:cs typeface="+mn-cs"/>
            </a:rPr>
            <a:t>16,492</a:t>
          </a:r>
          <a:r>
            <a:rPr kumimoji="1" lang="ja-JP" altLang="ja-JP" sz="1300">
              <a:solidFill>
                <a:schemeClr val="dk1"/>
              </a:solidFill>
              <a:effectLst/>
              <a:latin typeface="+mn-lt"/>
              <a:ea typeface="+mn-ea"/>
              <a:cs typeface="+mn-cs"/>
            </a:rPr>
            <a:t>円増となっている。民生費は</a:t>
          </a:r>
          <a:r>
            <a:rPr kumimoji="1" lang="ja-JP" altLang="en-US" sz="1300">
              <a:solidFill>
                <a:schemeClr val="dk1"/>
              </a:solidFill>
              <a:effectLst/>
              <a:latin typeface="+mn-lt"/>
              <a:ea typeface="+mn-ea"/>
              <a:cs typeface="+mn-cs"/>
            </a:rPr>
            <a:t>年金生活者等支援</a:t>
          </a:r>
          <a:r>
            <a:rPr kumimoji="1" lang="ja-JP" altLang="ja-JP" sz="1300">
              <a:solidFill>
                <a:schemeClr val="dk1"/>
              </a:solidFill>
              <a:effectLst/>
              <a:latin typeface="+mn-lt"/>
              <a:ea typeface="+mn-ea"/>
              <a:cs typeface="+mn-cs"/>
            </a:rPr>
            <a:t>臨時福祉給付金，</a:t>
          </a:r>
          <a:r>
            <a:rPr kumimoji="1" lang="ja-JP" altLang="en-US" sz="1300">
              <a:solidFill>
                <a:schemeClr val="dk1"/>
              </a:solidFill>
              <a:effectLst/>
              <a:latin typeface="+mn-lt"/>
              <a:ea typeface="+mn-ea"/>
              <a:cs typeface="+mn-cs"/>
            </a:rPr>
            <a:t>障害児通所給付</a:t>
          </a:r>
          <a:r>
            <a:rPr kumimoji="1" lang="ja-JP" altLang="ja-JP" sz="1300">
              <a:solidFill>
                <a:schemeClr val="dk1"/>
              </a:solidFill>
              <a:effectLst/>
              <a:latin typeface="+mn-lt"/>
              <a:ea typeface="+mn-ea"/>
              <a:cs typeface="+mn-cs"/>
            </a:rPr>
            <a:t>事業など</a:t>
          </a:r>
          <a:r>
            <a:rPr kumimoji="1" lang="ja-JP" altLang="en-US" sz="1300">
              <a:solidFill>
                <a:schemeClr val="dk1"/>
              </a:solidFill>
              <a:effectLst/>
              <a:latin typeface="+mn-lt"/>
              <a:ea typeface="+mn-ea"/>
              <a:cs typeface="+mn-cs"/>
            </a:rPr>
            <a:t>の増</a:t>
          </a:r>
          <a:r>
            <a:rPr kumimoji="1" lang="ja-JP" altLang="ja-JP" sz="1300">
              <a:solidFill>
                <a:schemeClr val="dk1"/>
              </a:solidFill>
              <a:effectLst/>
              <a:latin typeface="+mn-lt"/>
              <a:ea typeface="+mn-ea"/>
              <a:cs typeface="+mn-cs"/>
            </a:rPr>
            <a:t>により前年度比</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一人当たりでは</a:t>
          </a:r>
          <a:r>
            <a:rPr kumimoji="1" lang="en-US" altLang="ja-JP" sz="1300">
              <a:solidFill>
                <a:schemeClr val="dk1"/>
              </a:solidFill>
              <a:effectLst/>
              <a:latin typeface="+mn-lt"/>
              <a:ea typeface="+mn-ea"/>
              <a:cs typeface="+mn-cs"/>
            </a:rPr>
            <a:t>6,425</a:t>
          </a:r>
          <a:r>
            <a:rPr kumimoji="1" lang="ja-JP" altLang="en-US" sz="1300">
              <a:solidFill>
                <a:schemeClr val="dk1"/>
              </a:solidFill>
              <a:effectLst/>
              <a:latin typeface="+mn-lt"/>
              <a:ea typeface="+mn-ea"/>
              <a:cs typeface="+mn-cs"/>
            </a:rPr>
            <a:t>円の</a:t>
          </a:r>
          <a:r>
            <a:rPr kumimoji="1" lang="ja-JP" altLang="ja-JP" sz="1300">
              <a:solidFill>
                <a:schemeClr val="dk1"/>
              </a:solidFill>
              <a:effectLst/>
              <a:latin typeface="+mn-lt"/>
              <a:ea typeface="+mn-ea"/>
              <a:cs typeface="+mn-cs"/>
            </a:rPr>
            <a:t>増となっている。衛生費は</a:t>
          </a:r>
          <a:r>
            <a:rPr kumimoji="1" lang="ja-JP" altLang="en-US" sz="1300">
              <a:solidFill>
                <a:schemeClr val="dk1"/>
              </a:solidFill>
              <a:effectLst/>
              <a:latin typeface="+mn-lt"/>
              <a:ea typeface="+mn-ea"/>
              <a:cs typeface="+mn-cs"/>
            </a:rPr>
            <a:t>病院事業会計貸付金，分別収集委託料</a:t>
          </a:r>
          <a:r>
            <a:rPr kumimoji="1" lang="ja-JP" altLang="ja-JP" sz="1300">
              <a:solidFill>
                <a:schemeClr val="dk1"/>
              </a:solidFill>
              <a:effectLst/>
              <a:latin typeface="+mn-lt"/>
              <a:ea typeface="+mn-ea"/>
              <a:cs typeface="+mn-cs"/>
            </a:rPr>
            <a:t>などの増により前年度比</a:t>
          </a:r>
          <a:r>
            <a:rPr kumimoji="1" lang="en-US" altLang="ja-JP" sz="1300">
              <a:solidFill>
                <a:schemeClr val="dk1"/>
              </a:solidFill>
              <a:effectLst/>
              <a:latin typeface="+mn-lt"/>
              <a:ea typeface="+mn-ea"/>
              <a:cs typeface="+mn-cs"/>
            </a:rPr>
            <a:t>0.3</a:t>
          </a:r>
          <a:r>
            <a:rPr kumimoji="1" lang="ja-JP" altLang="ja-JP" sz="1300">
              <a:solidFill>
                <a:schemeClr val="dk1"/>
              </a:solidFill>
              <a:effectLst/>
              <a:latin typeface="+mn-lt"/>
              <a:ea typeface="+mn-ea"/>
              <a:cs typeface="+mn-cs"/>
            </a:rPr>
            <a:t>％増，一人当たりでは</a:t>
          </a:r>
          <a:r>
            <a:rPr kumimoji="1" lang="en-US" altLang="ja-JP" sz="1300">
              <a:solidFill>
                <a:schemeClr val="dk1"/>
              </a:solidFill>
              <a:effectLst/>
              <a:latin typeface="+mn-lt"/>
              <a:ea typeface="+mn-ea"/>
              <a:cs typeface="+mn-cs"/>
            </a:rPr>
            <a:t>1,073</a:t>
          </a:r>
          <a:r>
            <a:rPr kumimoji="1" lang="ja-JP" altLang="ja-JP" sz="1300">
              <a:solidFill>
                <a:schemeClr val="dk1"/>
              </a:solidFill>
              <a:effectLst/>
              <a:latin typeface="+mn-lt"/>
              <a:ea typeface="+mn-ea"/>
              <a:cs typeface="+mn-cs"/>
            </a:rPr>
            <a:t>円増となっている。労働費は労働者福祉センター改修事業の増に</a:t>
          </a:r>
          <a:r>
            <a:rPr kumimoji="1" lang="ja-JP" altLang="en-US" sz="1300">
              <a:solidFill>
                <a:schemeClr val="dk1"/>
              </a:solidFill>
              <a:effectLst/>
              <a:latin typeface="+mn-lt"/>
              <a:ea typeface="+mn-ea"/>
              <a:cs typeface="+mn-cs"/>
            </a:rPr>
            <a:t>より</a:t>
          </a:r>
          <a:r>
            <a:rPr kumimoji="1" lang="en-US" altLang="ja-JP" sz="1300">
              <a:solidFill>
                <a:schemeClr val="dk1"/>
              </a:solidFill>
              <a:effectLst/>
              <a:latin typeface="+mn-lt"/>
              <a:ea typeface="+mn-ea"/>
              <a:cs typeface="+mn-cs"/>
            </a:rPr>
            <a:t>3.4</a:t>
          </a:r>
          <a:r>
            <a:rPr kumimoji="1" lang="ja-JP" altLang="ja-JP" sz="1300">
              <a:solidFill>
                <a:schemeClr val="dk1"/>
              </a:solidFill>
              <a:effectLst/>
              <a:latin typeface="+mn-lt"/>
              <a:ea typeface="+mn-ea"/>
              <a:cs typeface="+mn-cs"/>
            </a:rPr>
            <a:t>％増となっている。農林水産業費は</a:t>
          </a:r>
          <a:r>
            <a:rPr kumimoji="1" lang="ja-JP" altLang="en-US" sz="1300">
              <a:solidFill>
                <a:schemeClr val="dk1"/>
              </a:solidFill>
              <a:effectLst/>
              <a:latin typeface="+mn-lt"/>
              <a:ea typeface="+mn-ea"/>
              <a:cs typeface="+mn-cs"/>
            </a:rPr>
            <a:t>湛江漁港改修事業や産地パワーアップ事業補助金</a:t>
          </a:r>
          <a:r>
            <a:rPr kumimoji="1" lang="ja-JP" altLang="ja-JP" sz="1300">
              <a:solidFill>
                <a:schemeClr val="dk1"/>
              </a:solidFill>
              <a:effectLst/>
              <a:latin typeface="+mn-lt"/>
              <a:ea typeface="+mn-ea"/>
              <a:cs typeface="+mn-cs"/>
            </a:rPr>
            <a:t>などにより前年度比</a:t>
          </a:r>
          <a:r>
            <a:rPr kumimoji="1" lang="en-US" altLang="ja-JP" sz="1300">
              <a:solidFill>
                <a:schemeClr val="dk1"/>
              </a:solidFill>
              <a:effectLst/>
              <a:latin typeface="+mn-lt"/>
              <a:ea typeface="+mn-ea"/>
              <a:cs typeface="+mn-cs"/>
            </a:rPr>
            <a:t>12.0</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，一人当たりでは</a:t>
          </a:r>
          <a:r>
            <a:rPr kumimoji="1" lang="en-US" altLang="ja-JP" sz="1300">
              <a:solidFill>
                <a:schemeClr val="dk1"/>
              </a:solidFill>
              <a:effectLst/>
              <a:latin typeface="+mn-lt"/>
              <a:ea typeface="+mn-ea"/>
              <a:cs typeface="+mn-cs"/>
            </a:rPr>
            <a:t>2,946</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となっている。商工費は住宅リフォーム助成金，プレミアム商品券補助金の皆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などにより</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21.3</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，一人当たりでは</a:t>
          </a:r>
          <a:r>
            <a:rPr kumimoji="1" lang="en-US" altLang="ja-JP" sz="1300">
              <a:solidFill>
                <a:schemeClr val="dk1"/>
              </a:solidFill>
              <a:effectLst/>
              <a:latin typeface="+mn-lt"/>
              <a:ea typeface="+mn-ea"/>
              <a:cs typeface="+mn-cs"/>
            </a:rPr>
            <a:t>1,637</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となっている。土木費</a:t>
          </a:r>
          <a:r>
            <a:rPr kumimoji="1" lang="ja-JP" altLang="en-US" sz="1300">
              <a:solidFill>
                <a:schemeClr val="dk1"/>
              </a:solidFill>
              <a:effectLst/>
              <a:latin typeface="+mn-lt"/>
              <a:ea typeface="+mn-ea"/>
              <a:cs typeface="+mn-cs"/>
            </a:rPr>
            <a:t>は大規模修繕・更新</a:t>
          </a:r>
          <a:r>
            <a:rPr kumimoji="1" lang="ja-JP" altLang="ja-JP" sz="1300">
              <a:solidFill>
                <a:schemeClr val="dk1"/>
              </a:solidFill>
              <a:effectLst/>
              <a:latin typeface="+mn-lt"/>
              <a:ea typeface="+mn-ea"/>
              <a:cs typeface="+mn-cs"/>
            </a:rPr>
            <a:t>事業の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などにより前年度</a:t>
          </a:r>
          <a:r>
            <a:rPr kumimoji="1" lang="ja-JP" altLang="en-US" sz="1300">
              <a:solidFill>
                <a:schemeClr val="dk1"/>
              </a:solidFill>
              <a:effectLst/>
              <a:latin typeface="+mn-lt"/>
              <a:ea typeface="+mn-ea"/>
              <a:cs typeface="+mn-cs"/>
            </a:rPr>
            <a:t>比</a:t>
          </a:r>
          <a:r>
            <a:rPr kumimoji="1" lang="en-US" altLang="ja-JP" sz="1300">
              <a:solidFill>
                <a:schemeClr val="dk1"/>
              </a:solidFill>
              <a:effectLst/>
              <a:latin typeface="+mn-lt"/>
              <a:ea typeface="+mn-ea"/>
              <a:cs typeface="+mn-cs"/>
            </a:rPr>
            <a:t>5.5</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，一人当たりで</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3,820</a:t>
          </a:r>
          <a:r>
            <a:rPr kumimoji="1" lang="ja-JP" altLang="ja-JP" sz="1300">
              <a:solidFill>
                <a:schemeClr val="dk1"/>
              </a:solidFill>
              <a:effectLst/>
              <a:latin typeface="+mn-lt"/>
              <a:ea typeface="+mn-ea"/>
              <a:cs typeface="+mn-cs"/>
            </a:rPr>
            <a:t>円の</a:t>
          </a:r>
          <a:r>
            <a:rPr kumimoji="1" lang="ja-JP" altLang="en-US" sz="1300">
              <a:solidFill>
                <a:schemeClr val="dk1"/>
              </a:solidFill>
              <a:effectLst/>
              <a:latin typeface="+mn-lt"/>
              <a:ea typeface="+mn-ea"/>
              <a:cs typeface="+mn-cs"/>
            </a:rPr>
            <a:t>増</a:t>
          </a:r>
          <a:r>
            <a:rPr kumimoji="1" lang="ja-JP" altLang="ja-JP" sz="1300">
              <a:solidFill>
                <a:schemeClr val="dk1"/>
              </a:solidFill>
              <a:effectLst/>
              <a:latin typeface="+mn-lt"/>
              <a:ea typeface="+mn-ea"/>
              <a:cs typeface="+mn-cs"/>
            </a:rPr>
            <a:t>となっている。教育費はテニスコート等整備事業</a:t>
          </a:r>
          <a:r>
            <a:rPr kumimoji="1" lang="ja-JP" altLang="en-US" sz="1300">
              <a:solidFill>
                <a:schemeClr val="dk1"/>
              </a:solidFill>
              <a:effectLst/>
              <a:latin typeface="+mn-lt"/>
              <a:ea typeface="+mn-ea"/>
              <a:cs typeface="+mn-cs"/>
            </a:rPr>
            <a:t>の皆減等</a:t>
          </a:r>
          <a:r>
            <a:rPr kumimoji="1" lang="ja-JP" altLang="ja-JP" sz="1300">
              <a:solidFill>
                <a:schemeClr val="dk1"/>
              </a:solidFill>
              <a:effectLst/>
              <a:latin typeface="+mn-lt"/>
              <a:ea typeface="+mn-ea"/>
              <a:cs typeface="+mn-cs"/>
            </a:rPr>
            <a:t>により前年度比</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7.1</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，一人当たりでは</a:t>
          </a:r>
          <a:r>
            <a:rPr kumimoji="1" lang="en-US" altLang="ja-JP" sz="1300">
              <a:solidFill>
                <a:schemeClr val="dk1"/>
              </a:solidFill>
              <a:effectLst/>
              <a:latin typeface="+mn-lt"/>
              <a:ea typeface="+mn-ea"/>
              <a:cs typeface="+mn-cs"/>
            </a:rPr>
            <a:t>2,667</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減</a:t>
          </a:r>
          <a:r>
            <a:rPr kumimoji="1" lang="ja-JP" altLang="ja-JP" sz="1300">
              <a:solidFill>
                <a:schemeClr val="dk1"/>
              </a:solidFill>
              <a:effectLst/>
              <a:latin typeface="+mn-lt"/>
              <a:ea typeface="+mn-ea"/>
              <a:cs typeface="+mn-cs"/>
            </a:rPr>
            <a:t>となっている。</a:t>
          </a:r>
          <a:r>
            <a:rPr kumimoji="1" lang="ja-JP" altLang="en-US" sz="1300">
              <a:solidFill>
                <a:schemeClr val="dk1"/>
              </a:solidFill>
              <a:effectLst/>
              <a:latin typeface="+mn-lt"/>
              <a:ea typeface="+mn-ea"/>
              <a:cs typeface="+mn-cs"/>
            </a:rPr>
            <a:t>災害復旧費は，土木施設・農地農林災害復旧事業の増により，前年度比</a:t>
          </a:r>
          <a:r>
            <a:rPr kumimoji="1" lang="en-US" altLang="ja-JP" sz="1300">
              <a:solidFill>
                <a:schemeClr val="dk1"/>
              </a:solidFill>
              <a:effectLst/>
              <a:latin typeface="+mn-lt"/>
              <a:ea typeface="+mn-ea"/>
              <a:cs typeface="+mn-cs"/>
            </a:rPr>
            <a:t>151.5</a:t>
          </a:r>
          <a:r>
            <a:rPr kumimoji="1" lang="ja-JP" altLang="en-US" sz="1300">
              <a:solidFill>
                <a:schemeClr val="dk1"/>
              </a:solidFill>
              <a:effectLst/>
              <a:latin typeface="+mn-lt"/>
              <a:ea typeface="+mn-ea"/>
              <a:cs typeface="+mn-cs"/>
            </a:rPr>
            <a:t>％増，一人当たりでは</a:t>
          </a:r>
          <a:r>
            <a:rPr kumimoji="1" lang="en-US" altLang="ja-JP" sz="1300">
              <a:solidFill>
                <a:schemeClr val="dk1"/>
              </a:solidFill>
              <a:effectLst/>
              <a:latin typeface="+mn-lt"/>
              <a:ea typeface="+mn-ea"/>
              <a:cs typeface="+mn-cs"/>
            </a:rPr>
            <a:t>2,327</a:t>
          </a:r>
          <a:r>
            <a:rPr kumimoji="1" lang="ja-JP" altLang="en-US" sz="1300">
              <a:solidFill>
                <a:schemeClr val="dk1"/>
              </a:solidFill>
              <a:effectLst/>
              <a:latin typeface="+mn-lt"/>
              <a:ea typeface="+mn-ea"/>
              <a:cs typeface="+mn-cs"/>
            </a:rPr>
            <a:t>円増となっている。</a:t>
          </a:r>
          <a:endParaRPr lang="ja-JP" altLang="ja-JP" sz="13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000" b="0" i="0" baseline="0">
              <a:solidFill>
                <a:schemeClr val="dk1"/>
              </a:solidFill>
              <a:effectLst/>
              <a:latin typeface="+mn-lt"/>
              <a:ea typeface="+mn-ea"/>
              <a:cs typeface="+mn-cs"/>
            </a:rPr>
            <a:t>・平成２４年度から財政調整基金残高の目標額を１５億円から２０億円としている。</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平成２５年度は災害対応等により取り崩したが，約１６億円を維持した。平成２６年度は普通交付税の減により，その補填のため２億円を取り崩したが，約１６億円を維持した。平成２７年度は特別交付税が当初予算額より約３．３千万円の増となったため，３千万円積立て，歳計剰余積立てと合わせると約２．３億円積み増し残高は１７億円となった。</a:t>
          </a:r>
          <a:r>
            <a:rPr kumimoji="1" lang="ja-JP" altLang="en-US" sz="1000" b="0" i="0" baseline="0">
              <a:solidFill>
                <a:schemeClr val="dk1"/>
              </a:solidFill>
              <a:effectLst/>
              <a:latin typeface="+mn-lt"/>
              <a:ea typeface="+mn-ea"/>
              <a:cs typeface="+mn-cs"/>
            </a:rPr>
            <a:t>平成２８年度は，災害対応及び普通交付税，地方消費税交付金等の一般財源が減となったことにより７億円の減となり，残高は１０億円となった。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・実質収支については３億円後半から４億円前半の間で推移しているが、平成２</a:t>
          </a:r>
          <a:r>
            <a:rPr kumimoji="1" lang="ja-JP" altLang="en-US" sz="1000" b="0" i="0" baseline="0">
              <a:solidFill>
                <a:schemeClr val="dk1"/>
              </a:solidFill>
              <a:effectLst/>
              <a:latin typeface="+mn-lt"/>
              <a:ea typeface="+mn-ea"/>
              <a:cs typeface="+mn-cs"/>
            </a:rPr>
            <a:t>８</a:t>
          </a:r>
          <a:r>
            <a:rPr kumimoji="1" lang="ja-JP" altLang="ja-JP" sz="1000" b="0" i="0" baseline="0">
              <a:solidFill>
                <a:schemeClr val="dk1"/>
              </a:solidFill>
              <a:effectLst/>
              <a:latin typeface="+mn-lt"/>
              <a:ea typeface="+mn-ea"/>
              <a:cs typeface="+mn-cs"/>
            </a:rPr>
            <a:t>年度は前年より</a:t>
          </a:r>
          <a:r>
            <a:rPr kumimoji="1" lang="ja-JP" altLang="en-US" sz="1000" b="0" i="0" baseline="0">
              <a:solidFill>
                <a:schemeClr val="dk1"/>
              </a:solidFill>
              <a:effectLst/>
              <a:latin typeface="+mn-lt"/>
              <a:ea typeface="+mn-ea"/>
              <a:cs typeface="+mn-cs"/>
            </a:rPr>
            <a:t>減額</a:t>
          </a:r>
          <a:r>
            <a:rPr kumimoji="1" lang="ja-JP" altLang="ja-JP" sz="1000" b="0" i="0" baseline="0">
              <a:solidFill>
                <a:schemeClr val="dk1"/>
              </a:solidFill>
              <a:effectLst/>
              <a:latin typeface="+mn-lt"/>
              <a:ea typeface="+mn-ea"/>
              <a:cs typeface="+mn-cs"/>
            </a:rPr>
            <a:t>となった。</a:t>
          </a:r>
          <a:endParaRPr lang="ja-JP" altLang="ja-JP" sz="1000">
            <a:effectLst/>
          </a:endParaRPr>
        </a:p>
        <a:p>
          <a:pPr eaLnBrk="1" fontAlgn="auto" latinLnBrk="0" hangingPunct="1"/>
          <a:r>
            <a:rPr kumimoji="1" lang="ja-JP" altLang="ja-JP" sz="1000" b="0" i="0" baseline="0">
              <a:solidFill>
                <a:schemeClr val="dk1"/>
              </a:solidFill>
              <a:effectLst/>
              <a:latin typeface="+mn-lt"/>
              <a:ea typeface="+mn-ea"/>
              <a:cs typeface="+mn-cs"/>
            </a:rPr>
            <a:t>・実質単年度収支については，財政調整基金の取崩が前年度より</a:t>
          </a:r>
          <a:r>
            <a:rPr kumimoji="1" lang="ja-JP" altLang="en-US" sz="1000" b="0" i="0" baseline="0">
              <a:solidFill>
                <a:schemeClr val="dk1"/>
              </a:solidFill>
              <a:effectLst/>
              <a:latin typeface="+mn-lt"/>
              <a:ea typeface="+mn-ea"/>
              <a:cs typeface="+mn-cs"/>
            </a:rPr>
            <a:t>９．２億円増</a:t>
          </a:r>
          <a:r>
            <a:rPr kumimoji="1" lang="ja-JP" altLang="ja-JP" sz="1000" b="0" i="0" baseline="0">
              <a:solidFill>
                <a:schemeClr val="dk1"/>
              </a:solidFill>
              <a:effectLst/>
              <a:latin typeface="+mn-lt"/>
              <a:ea typeface="+mn-ea"/>
              <a:cs typeface="+mn-cs"/>
            </a:rPr>
            <a:t>額になったことにより，</a:t>
          </a:r>
          <a:r>
            <a:rPr kumimoji="1" lang="ja-JP" altLang="en-US" sz="1000" b="0" i="0" baseline="0">
              <a:solidFill>
                <a:schemeClr val="dk1"/>
              </a:solidFill>
              <a:effectLst/>
              <a:latin typeface="+mn-lt"/>
              <a:ea typeface="+mn-ea"/>
              <a:cs typeface="+mn-cs"/>
            </a:rPr>
            <a:t>マイナス</a:t>
          </a:r>
          <a:r>
            <a:rPr kumimoji="1" lang="ja-JP" altLang="ja-JP" sz="1000" b="0" i="0" baseline="0">
              <a:solidFill>
                <a:schemeClr val="dk1"/>
              </a:solidFill>
              <a:effectLst/>
              <a:latin typeface="+mn-lt"/>
              <a:ea typeface="+mn-ea"/>
              <a:cs typeface="+mn-cs"/>
            </a:rPr>
            <a:t>となった。</a:t>
          </a:r>
          <a:endParaRPr lang="ja-JP" altLang="ja-JP" sz="10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岡山県笠岡市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・平成２</a:t>
          </a:r>
          <a:r>
            <a:rPr kumimoji="1" lang="ja-JP" altLang="en-US" sz="1400">
              <a:solidFill>
                <a:schemeClr val="dk1"/>
              </a:solidFill>
              <a:effectLst/>
              <a:latin typeface="+mn-lt"/>
              <a:ea typeface="+mn-ea"/>
              <a:cs typeface="+mn-cs"/>
            </a:rPr>
            <a:t>８</a:t>
          </a:r>
          <a:r>
            <a:rPr kumimoji="1" lang="ja-JP" altLang="ja-JP" sz="1400">
              <a:solidFill>
                <a:schemeClr val="dk1"/>
              </a:solidFill>
              <a:effectLst/>
              <a:latin typeface="+mn-lt"/>
              <a:ea typeface="+mn-ea"/>
              <a:cs typeface="+mn-cs"/>
            </a:rPr>
            <a:t>年度は全体では黒字額は前年度より減少している。この主な要因は，病院事業会計の医業収益の減による大幅な減少と国民健康保険事業特別会計の減少による。</a:t>
          </a:r>
          <a:endParaRPr lang="ja-JP" altLang="ja-JP" sz="1400">
            <a:effectLst/>
          </a:endParaRPr>
        </a:p>
        <a:p>
          <a:r>
            <a:rPr kumimoji="1" lang="ja-JP" altLang="ja-JP" sz="1400">
              <a:solidFill>
                <a:schemeClr val="dk1"/>
              </a:solidFill>
              <a:effectLst/>
              <a:latin typeface="+mn-lt"/>
              <a:ea typeface="+mn-ea"/>
              <a:cs typeface="+mn-cs"/>
            </a:rPr>
            <a:t>水道事業会計は給水収益の増により増加し，また，一般会計は実質収支が</a:t>
          </a:r>
          <a:r>
            <a:rPr kumimoji="1" lang="ja-JP" altLang="en-US" sz="1400">
              <a:solidFill>
                <a:schemeClr val="dk1"/>
              </a:solidFill>
              <a:effectLst/>
              <a:latin typeface="+mn-lt"/>
              <a:ea typeface="+mn-ea"/>
              <a:cs typeface="+mn-cs"/>
            </a:rPr>
            <a:t>マイナス</a:t>
          </a:r>
          <a:r>
            <a:rPr kumimoji="1" lang="ja-JP" altLang="ja-JP" sz="1400">
              <a:solidFill>
                <a:schemeClr val="dk1"/>
              </a:solidFill>
              <a:effectLst/>
              <a:latin typeface="+mn-lt"/>
              <a:ea typeface="+mn-ea"/>
              <a:cs typeface="+mn-cs"/>
            </a:rPr>
            <a:t>になったことにより，</a:t>
          </a:r>
          <a:r>
            <a:rPr kumimoji="1" lang="ja-JP" altLang="en-US" sz="1400">
              <a:solidFill>
                <a:schemeClr val="dk1"/>
              </a:solidFill>
              <a:effectLst/>
              <a:latin typeface="+mn-lt"/>
              <a:ea typeface="+mn-ea"/>
              <a:cs typeface="+mn-cs"/>
            </a:rPr>
            <a:t>減少</a:t>
          </a:r>
          <a:r>
            <a:rPr kumimoji="1" lang="ja-JP" altLang="ja-JP" sz="1400">
              <a:solidFill>
                <a:schemeClr val="dk1"/>
              </a:solidFill>
              <a:effectLst/>
              <a:latin typeface="+mn-lt"/>
              <a:ea typeface="+mn-ea"/>
              <a:cs typeface="+mn-cs"/>
            </a:rPr>
            <a:t>している。他の特別会計等は概ね横ばいとなっている。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election activeCell="BG34" sqref="BG34:BU34"/>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24303371</v>
      </c>
      <c r="BO4" s="381"/>
      <c r="BP4" s="381"/>
      <c r="BQ4" s="381"/>
      <c r="BR4" s="381"/>
      <c r="BS4" s="381"/>
      <c r="BT4" s="381"/>
      <c r="BU4" s="382"/>
      <c r="BV4" s="380">
        <v>23879668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2.5</v>
      </c>
      <c r="CU4" s="387"/>
      <c r="CV4" s="387"/>
      <c r="CW4" s="387"/>
      <c r="CX4" s="387"/>
      <c r="CY4" s="387"/>
      <c r="CZ4" s="387"/>
      <c r="DA4" s="388"/>
      <c r="DB4" s="386">
        <v>3.6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23793587</v>
      </c>
      <c r="BO5" s="418"/>
      <c r="BP5" s="418"/>
      <c r="BQ5" s="418"/>
      <c r="BR5" s="418"/>
      <c r="BS5" s="418"/>
      <c r="BT5" s="418"/>
      <c r="BU5" s="419"/>
      <c r="BV5" s="417">
        <v>23298658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95.3</v>
      </c>
      <c r="CU5" s="415"/>
      <c r="CV5" s="415"/>
      <c r="CW5" s="415"/>
      <c r="CX5" s="415"/>
      <c r="CY5" s="415"/>
      <c r="CZ5" s="415"/>
      <c r="DA5" s="416"/>
      <c r="DB5" s="414">
        <v>90.7</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509784</v>
      </c>
      <c r="BO6" s="418"/>
      <c r="BP6" s="418"/>
      <c r="BQ6" s="418"/>
      <c r="BR6" s="418"/>
      <c r="BS6" s="418"/>
      <c r="BT6" s="418"/>
      <c r="BU6" s="419"/>
      <c r="BV6" s="417">
        <v>581010</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101</v>
      </c>
      <c r="CU6" s="455"/>
      <c r="CV6" s="455"/>
      <c r="CW6" s="455"/>
      <c r="CX6" s="455"/>
      <c r="CY6" s="455"/>
      <c r="CZ6" s="455"/>
      <c r="DA6" s="456"/>
      <c r="DB6" s="454">
        <v>97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179593</v>
      </c>
      <c r="BO7" s="418"/>
      <c r="BP7" s="418"/>
      <c r="BQ7" s="418"/>
      <c r="BR7" s="418"/>
      <c r="BS7" s="418"/>
      <c r="BT7" s="418"/>
      <c r="BU7" s="419"/>
      <c r="BV7" s="417">
        <v>99917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13212686</v>
      </c>
      <c r="CU7" s="418"/>
      <c r="CV7" s="418"/>
      <c r="CW7" s="418"/>
      <c r="CX7" s="418"/>
      <c r="CY7" s="418"/>
      <c r="CZ7" s="418"/>
      <c r="DA7" s="419"/>
      <c r="DB7" s="417">
        <v>13547751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330191</v>
      </c>
      <c r="BO8" s="418"/>
      <c r="BP8" s="418"/>
      <c r="BQ8" s="418"/>
      <c r="BR8" s="418"/>
      <c r="BS8" s="418"/>
      <c r="BT8" s="418"/>
      <c r="BU8" s="419"/>
      <c r="BV8" s="417">
        <v>481093</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0.55000000000000004</v>
      </c>
      <c r="CU8" s="458"/>
      <c r="CV8" s="458"/>
      <c r="CW8" s="458"/>
      <c r="CX8" s="458"/>
      <c r="CY8" s="458"/>
      <c r="CZ8" s="458"/>
      <c r="DA8" s="459"/>
      <c r="DB8" s="457">
        <v>0.54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50568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-150902</v>
      </c>
      <c r="BO9" s="418"/>
      <c r="BP9" s="418"/>
      <c r="BQ9" s="418"/>
      <c r="BR9" s="418"/>
      <c r="BS9" s="418"/>
      <c r="BT9" s="418"/>
      <c r="BU9" s="419"/>
      <c r="BV9" s="417">
        <v>95630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12.6</v>
      </c>
      <c r="CU9" s="415"/>
      <c r="CV9" s="415"/>
      <c r="CW9" s="415"/>
      <c r="CX9" s="415"/>
      <c r="CY9" s="415"/>
      <c r="CZ9" s="415"/>
      <c r="DA9" s="416"/>
      <c r="DB9" s="414">
        <v>15.2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54225</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134676</v>
      </c>
      <c r="BO10" s="418"/>
      <c r="BP10" s="418"/>
      <c r="BQ10" s="418"/>
      <c r="BR10" s="418"/>
      <c r="BS10" s="418"/>
      <c r="BT10" s="418"/>
      <c r="BU10" s="419"/>
      <c r="BV10" s="417">
        <v>33693</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20898</v>
      </c>
      <c r="BO11" s="418"/>
      <c r="BP11" s="418"/>
      <c r="BQ11" s="418"/>
      <c r="BR11" s="418"/>
      <c r="BS11" s="418"/>
      <c r="BT11" s="418"/>
      <c r="BU11" s="419"/>
      <c r="BV11" s="417">
        <v>22140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50346</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1045000</v>
      </c>
      <c r="BO12" s="418"/>
      <c r="BP12" s="418"/>
      <c r="BQ12" s="418"/>
      <c r="BR12" s="418"/>
      <c r="BS12" s="418"/>
      <c r="BT12" s="418"/>
      <c r="BU12" s="419"/>
      <c r="BV12" s="417">
        <v>130000</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49951</v>
      </c>
      <c r="S13" s="499"/>
      <c r="T13" s="499"/>
      <c r="U13" s="499"/>
      <c r="V13" s="500"/>
      <c r="W13" s="433" t="s">
        <v>123</v>
      </c>
      <c r="X13" s="434"/>
      <c r="Y13" s="434"/>
      <c r="Z13" s="434"/>
      <c r="AA13" s="434"/>
      <c r="AB13" s="424"/>
      <c r="AC13" s="468">
        <v>1041</v>
      </c>
      <c r="AD13" s="469"/>
      <c r="AE13" s="469"/>
      <c r="AF13" s="469"/>
      <c r="AG13" s="508"/>
      <c r="AH13" s="468">
        <v>1013</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-1040328</v>
      </c>
      <c r="BO13" s="418"/>
      <c r="BP13" s="418"/>
      <c r="BQ13" s="418"/>
      <c r="BR13" s="418"/>
      <c r="BS13" s="418"/>
      <c r="BT13" s="418"/>
      <c r="BU13" s="419"/>
      <c r="BV13" s="417">
        <v>21463</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5.8</v>
      </c>
      <c r="CU13" s="415"/>
      <c r="CV13" s="415"/>
      <c r="CW13" s="415"/>
      <c r="CX13" s="415"/>
      <c r="CY13" s="415"/>
      <c r="CZ13" s="415"/>
      <c r="DA13" s="416"/>
      <c r="DB13" s="414">
        <v>6.5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51219</v>
      </c>
      <c r="S14" s="499"/>
      <c r="T14" s="499"/>
      <c r="U14" s="499"/>
      <c r="V14" s="500"/>
      <c r="W14" s="407"/>
      <c r="X14" s="408"/>
      <c r="Y14" s="408"/>
      <c r="Z14" s="408"/>
      <c r="AA14" s="408"/>
      <c r="AB14" s="397"/>
      <c r="AC14" s="501">
        <v>4.8</v>
      </c>
      <c r="AD14" s="502"/>
      <c r="AE14" s="502"/>
      <c r="AF14" s="502"/>
      <c r="AG14" s="503"/>
      <c r="AH14" s="501">
        <v>4.5</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67.5</v>
      </c>
      <c r="CU14" s="513"/>
      <c r="CV14" s="513"/>
      <c r="CW14" s="513"/>
      <c r="CX14" s="513"/>
      <c r="CY14" s="513"/>
      <c r="CZ14" s="513"/>
      <c r="DA14" s="514"/>
      <c r="DB14" s="512">
        <v>65.2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50851</v>
      </c>
      <c r="S15" s="499"/>
      <c r="T15" s="499"/>
      <c r="U15" s="499"/>
      <c r="V15" s="500"/>
      <c r="W15" s="433" t="s">
        <v>130</v>
      </c>
      <c r="X15" s="434"/>
      <c r="Y15" s="434"/>
      <c r="Z15" s="434"/>
      <c r="AA15" s="434"/>
      <c r="AB15" s="424"/>
      <c r="AC15" s="468">
        <v>7054</v>
      </c>
      <c r="AD15" s="469"/>
      <c r="AE15" s="469"/>
      <c r="AF15" s="469"/>
      <c r="AG15" s="508"/>
      <c r="AH15" s="468">
        <v>7542</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6026394</v>
      </c>
      <c r="BO15" s="381"/>
      <c r="BP15" s="381"/>
      <c r="BQ15" s="381"/>
      <c r="BR15" s="381"/>
      <c r="BS15" s="381"/>
      <c r="BT15" s="381"/>
      <c r="BU15" s="382"/>
      <c r="BV15" s="380">
        <v>6066297</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32.799999999999997</v>
      </c>
      <c r="AD16" s="502"/>
      <c r="AE16" s="502"/>
      <c r="AF16" s="502"/>
      <c r="AG16" s="503"/>
      <c r="AH16" s="501">
        <v>33.6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10826266</v>
      </c>
      <c r="BO16" s="418"/>
      <c r="BP16" s="418"/>
      <c r="BQ16" s="418"/>
      <c r="BR16" s="418"/>
      <c r="BS16" s="418"/>
      <c r="BT16" s="418"/>
      <c r="BU16" s="419"/>
      <c r="BV16" s="417">
        <v>10996574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13382</v>
      </c>
      <c r="AD17" s="469"/>
      <c r="AE17" s="469"/>
      <c r="AF17" s="469"/>
      <c r="AG17" s="508"/>
      <c r="AH17" s="468">
        <v>13922</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7675877</v>
      </c>
      <c r="BO17" s="418"/>
      <c r="BP17" s="418"/>
      <c r="BQ17" s="418"/>
      <c r="BR17" s="418"/>
      <c r="BS17" s="418"/>
      <c r="BT17" s="418"/>
      <c r="BU17" s="419"/>
      <c r="BV17" s="417">
        <v>7717732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136.38999999999999</v>
      </c>
      <c r="M18" s="530"/>
      <c r="N18" s="530"/>
      <c r="O18" s="530"/>
      <c r="P18" s="530"/>
      <c r="Q18" s="530"/>
      <c r="R18" s="531"/>
      <c r="S18" s="531"/>
      <c r="T18" s="531"/>
      <c r="U18" s="531"/>
      <c r="V18" s="532"/>
      <c r="W18" s="435"/>
      <c r="X18" s="436"/>
      <c r="Y18" s="436"/>
      <c r="Z18" s="436"/>
      <c r="AA18" s="436"/>
      <c r="AB18" s="427"/>
      <c r="AC18" s="533">
        <v>62.3</v>
      </c>
      <c r="AD18" s="534"/>
      <c r="AE18" s="534"/>
      <c r="AF18" s="534"/>
      <c r="AG18" s="535"/>
      <c r="AH18" s="533">
        <v>61.9</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12741162</v>
      </c>
      <c r="BO18" s="418"/>
      <c r="BP18" s="418"/>
      <c r="BQ18" s="418"/>
      <c r="BR18" s="418"/>
      <c r="BS18" s="418"/>
      <c r="BT18" s="418"/>
      <c r="BU18" s="419"/>
      <c r="BV18" s="417">
        <v>12584999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371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16480420</v>
      </c>
      <c r="BO19" s="418"/>
      <c r="BP19" s="418"/>
      <c r="BQ19" s="418"/>
      <c r="BR19" s="418"/>
      <c r="BS19" s="418"/>
      <c r="BT19" s="418"/>
      <c r="BU19" s="419"/>
      <c r="BV19" s="417">
        <v>16256715</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19189</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23002873</v>
      </c>
      <c r="BO23" s="418"/>
      <c r="BP23" s="418"/>
      <c r="BQ23" s="418"/>
      <c r="BR23" s="418"/>
      <c r="BS23" s="418"/>
      <c r="BT23" s="418"/>
      <c r="BU23" s="419"/>
      <c r="BV23" s="417">
        <v>22515605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8370</v>
      </c>
      <c r="R24" s="469"/>
      <c r="S24" s="469"/>
      <c r="T24" s="469"/>
      <c r="U24" s="469"/>
      <c r="V24" s="508"/>
      <c r="W24" s="563"/>
      <c r="X24" s="551"/>
      <c r="Y24" s="552"/>
      <c r="Z24" s="467" t="s">
        <v>154</v>
      </c>
      <c r="AA24" s="447"/>
      <c r="AB24" s="447"/>
      <c r="AC24" s="447"/>
      <c r="AD24" s="447"/>
      <c r="AE24" s="447"/>
      <c r="AF24" s="447"/>
      <c r="AG24" s="448"/>
      <c r="AH24" s="468">
        <v>337</v>
      </c>
      <c r="AI24" s="469"/>
      <c r="AJ24" s="469"/>
      <c r="AK24" s="469"/>
      <c r="AL24" s="508"/>
      <c r="AM24" s="468">
        <v>1089521</v>
      </c>
      <c r="AN24" s="469"/>
      <c r="AO24" s="469"/>
      <c r="AP24" s="469"/>
      <c r="AQ24" s="469"/>
      <c r="AR24" s="508"/>
      <c r="AS24" s="468">
        <v>3233</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20110041</v>
      </c>
      <c r="BO24" s="418"/>
      <c r="BP24" s="418"/>
      <c r="BQ24" s="418"/>
      <c r="BR24" s="418"/>
      <c r="BS24" s="418"/>
      <c r="BT24" s="418"/>
      <c r="BU24" s="419"/>
      <c r="BV24" s="417">
        <v>19508645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7022</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6201432</v>
      </c>
      <c r="BO25" s="381"/>
      <c r="BP25" s="381"/>
      <c r="BQ25" s="381"/>
      <c r="BR25" s="381"/>
      <c r="BS25" s="381"/>
      <c r="BT25" s="381"/>
      <c r="BU25" s="382"/>
      <c r="BV25" s="380">
        <v>546198</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6413</v>
      </c>
      <c r="R26" s="469"/>
      <c r="S26" s="469"/>
      <c r="T26" s="469"/>
      <c r="U26" s="469"/>
      <c r="V26" s="508"/>
      <c r="W26" s="563"/>
      <c r="X26" s="551"/>
      <c r="Y26" s="552"/>
      <c r="Z26" s="467" t="s">
        <v>160</v>
      </c>
      <c r="AA26" s="573"/>
      <c r="AB26" s="573"/>
      <c r="AC26" s="573"/>
      <c r="AD26" s="573"/>
      <c r="AE26" s="573"/>
      <c r="AF26" s="573"/>
      <c r="AG26" s="574"/>
      <c r="AH26" s="468">
        <v>42</v>
      </c>
      <c r="AI26" s="469"/>
      <c r="AJ26" s="469"/>
      <c r="AK26" s="469"/>
      <c r="AL26" s="508"/>
      <c r="AM26" s="468">
        <v>141666</v>
      </c>
      <c r="AN26" s="469"/>
      <c r="AO26" s="469"/>
      <c r="AP26" s="469"/>
      <c r="AQ26" s="469"/>
      <c r="AR26" s="508"/>
      <c r="AS26" s="468">
        <v>3373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5200</v>
      </c>
      <c r="R27" s="469"/>
      <c r="S27" s="469"/>
      <c r="T27" s="469"/>
      <c r="U27" s="469"/>
      <c r="V27" s="508"/>
      <c r="W27" s="563"/>
      <c r="X27" s="551"/>
      <c r="Y27" s="552"/>
      <c r="Z27" s="467" t="s">
        <v>163</v>
      </c>
      <c r="AA27" s="447"/>
      <c r="AB27" s="447"/>
      <c r="AC27" s="447"/>
      <c r="AD27" s="447"/>
      <c r="AE27" s="447"/>
      <c r="AF27" s="447"/>
      <c r="AG27" s="448"/>
      <c r="AH27" s="468">
        <v>28</v>
      </c>
      <c r="AI27" s="469"/>
      <c r="AJ27" s="469"/>
      <c r="AK27" s="469"/>
      <c r="AL27" s="508"/>
      <c r="AM27" s="468">
        <v>96294</v>
      </c>
      <c r="AN27" s="469"/>
      <c r="AO27" s="469"/>
      <c r="AP27" s="469"/>
      <c r="AQ27" s="469"/>
      <c r="AR27" s="508"/>
      <c r="AS27" s="468">
        <v>3439</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648300</v>
      </c>
      <c r="BO27" s="587"/>
      <c r="BP27" s="587"/>
      <c r="BQ27" s="587"/>
      <c r="BR27" s="587"/>
      <c r="BS27" s="587"/>
      <c r="BT27" s="587"/>
      <c r="BU27" s="588"/>
      <c r="BV27" s="586">
        <v>648300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4600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1034009</v>
      </c>
      <c r="BO28" s="381"/>
      <c r="BP28" s="381"/>
      <c r="BQ28" s="381"/>
      <c r="BR28" s="381"/>
      <c r="BS28" s="381"/>
      <c r="BT28" s="381"/>
      <c r="BU28" s="382"/>
      <c r="BV28" s="380">
        <v>1704333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20</v>
      </c>
      <c r="M29" s="469"/>
      <c r="N29" s="469"/>
      <c r="O29" s="469"/>
      <c r="P29" s="508"/>
      <c r="Q29" s="468">
        <v>4200</v>
      </c>
      <c r="R29" s="469"/>
      <c r="S29" s="469"/>
      <c r="T29" s="469"/>
      <c r="U29" s="469"/>
      <c r="V29" s="508"/>
      <c r="W29" s="564"/>
      <c r="X29" s="565"/>
      <c r="Y29" s="566"/>
      <c r="Z29" s="467" t="s">
        <v>170</v>
      </c>
      <c r="AA29" s="447"/>
      <c r="AB29" s="447"/>
      <c r="AC29" s="447"/>
      <c r="AD29" s="447"/>
      <c r="AE29" s="447"/>
      <c r="AF29" s="447"/>
      <c r="AG29" s="448"/>
      <c r="AH29" s="468">
        <v>365</v>
      </c>
      <c r="AI29" s="469"/>
      <c r="AJ29" s="469"/>
      <c r="AK29" s="469"/>
      <c r="AL29" s="508"/>
      <c r="AM29" s="468">
        <v>1185815</v>
      </c>
      <c r="AN29" s="469"/>
      <c r="AO29" s="469"/>
      <c r="AP29" s="469"/>
      <c r="AQ29" s="469"/>
      <c r="AR29" s="508"/>
      <c r="AS29" s="468">
        <v>3249</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3036</v>
      </c>
      <c r="BO29" s="418"/>
      <c r="BP29" s="418"/>
      <c r="BQ29" s="418"/>
      <c r="BR29" s="418"/>
      <c r="BS29" s="418"/>
      <c r="BT29" s="418"/>
      <c r="BU29" s="419"/>
      <c r="BV29" s="417">
        <v>3035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100.2</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517558</v>
      </c>
      <c r="BO30" s="587"/>
      <c r="BP30" s="587"/>
      <c r="BQ30" s="587"/>
      <c r="BR30" s="587"/>
      <c r="BS30" s="587"/>
      <c r="BT30" s="587"/>
      <c r="BU30" s="588"/>
      <c r="BV30" s="586">
        <v>487241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笠岡市国民健康保険事業特別会計</v>
      </c>
      <c r="X34" s="599"/>
      <c r="Y34" s="599"/>
      <c r="Z34" s="599"/>
      <c r="AA34" s="599"/>
      <c r="AB34" s="599"/>
      <c r="AC34" s="599"/>
      <c r="AD34" s="599"/>
      <c r="AE34" s="599"/>
      <c r="AF34" s="599"/>
      <c r="AG34" s="599"/>
      <c r="AH34" s="599"/>
      <c r="AI34" s="599"/>
      <c r="AJ34" s="599"/>
      <c r="AK34" s="599"/>
      <c r="AL34" s="167"/>
      <c r="AM34" s="598">
        <f>IF(AO34="","",MAX(C34:D43,U34:V43)+1)</f>
        <v>9</v>
      </c>
      <c r="AN34" s="598"/>
      <c r="AO34" s="599" t="str">
        <f>IF('各会計、関係団体の財政状況及び健全化判断比率'!B32="","",'各会計、関係団体の財政状況及び健全化判断比率'!B32)</f>
        <v>笠岡市水道事業会計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IF('各会計、関係団体の財政状況及び健全化判断比率'!B34="","",'各会計、関係団体の財政状況及び健全化判断比率'!B34)</f>
        <v>笠岡市下水道事業特別会計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14</v>
      </c>
      <c r="BX34" s="598"/>
      <c r="BY34" s="599" t="str">
        <f>IF('各会計、関係団体の財政状況及び健全化判断比率'!B68="","",'各会計、関係団体の財政状況及び健全化判断比率'!B68)</f>
        <v>岡山県笠岡市・矢掛町中学校組合</v>
      </c>
      <c r="BZ34" s="599"/>
      <c r="CA34" s="599"/>
      <c r="CB34" s="599"/>
      <c r="CC34" s="599"/>
      <c r="CD34" s="599"/>
      <c r="CE34" s="599"/>
      <c r="CF34" s="599"/>
      <c r="CG34" s="599"/>
      <c r="CH34" s="599"/>
      <c r="CI34" s="599"/>
      <c r="CJ34" s="599"/>
      <c r="CK34" s="599"/>
      <c r="CL34" s="599"/>
      <c r="CM34" s="599"/>
      <c r="CN34" s="167"/>
      <c r="CO34" s="598">
        <f>IF(CQ34="","",MAX(C34:D43,U34:V43,AM34:AN43,BE34:BF43,BW34:BX43)+1)</f>
        <v>24</v>
      </c>
      <c r="CP34" s="598"/>
      <c r="CQ34" s="599" t="str">
        <f>IF('各会計、関係団体の財政状況及び健全化判断比率'!BS7="","",'各会計、関係団体の財政状況及び健全化判断比率'!BS7)</f>
        <v>笠岡市土地開発公社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笠岡市へき地診療施設特別会計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笠岡市国民健康保険真鍋島直営診療施設特別会計</v>
      </c>
      <c r="X35" s="599"/>
      <c r="Y35" s="599"/>
      <c r="Z35" s="599"/>
      <c r="AA35" s="599"/>
      <c r="AB35" s="599"/>
      <c r="AC35" s="599"/>
      <c r="AD35" s="599"/>
      <c r="AE35" s="599"/>
      <c r="AF35" s="599"/>
      <c r="AG35" s="599"/>
      <c r="AH35" s="599"/>
      <c r="AI35" s="599"/>
      <c r="AJ35" s="599"/>
      <c r="AK35" s="599"/>
      <c r="AL35" s="167"/>
      <c r="AM35" s="598">
        <f t="shared" ref="AM35:AM43" si="0">IF(AO35="","",AM34+1)</f>
        <v>10</v>
      </c>
      <c r="AN35" s="598"/>
      <c r="AO35" s="599" t="str">
        <f>IF('各会計、関係団体の財政状況及び健全化判断比率'!B33="","",'各会計、関係団体の財政状況及び健全化判断比率'!B33)</f>
        <v>笠岡市病院事業会計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IF('各会計、関係団体の財政状況及び健全化判断比率'!B35="","",'各会計、関係団体の財政状況及び健全化判断比率'!B35)</f>
        <v>笠岡市土地造成事業特別会計</v>
      </c>
      <c r="BH35" s="599"/>
      <c r="BI35" s="599"/>
      <c r="BJ35" s="599"/>
      <c r="BK35" s="599"/>
      <c r="BL35" s="599"/>
      <c r="BM35" s="599"/>
      <c r="BN35" s="599"/>
      <c r="BO35" s="599"/>
      <c r="BP35" s="599"/>
      <c r="BQ35" s="599"/>
      <c r="BR35" s="599"/>
      <c r="BS35" s="599"/>
      <c r="BT35" s="599"/>
      <c r="BU35" s="599"/>
      <c r="BV35" s="167"/>
      <c r="BW35" s="598">
        <f t="shared" ref="BW35:BW43" si="2">IF(BY35="","",BW34+1)</f>
        <v>15</v>
      </c>
      <c r="BX35" s="598"/>
      <c r="BY35" s="599" t="str">
        <f>IF('各会計、関係団体の財政状況及び健全化判断比率'!B69="","",'各会計、関係団体の財政状況及び健全化判断比率'!B69)</f>
        <v>岡山県西部衛生施設組合</v>
      </c>
      <c r="BZ35" s="599"/>
      <c r="CA35" s="599"/>
      <c r="CB35" s="599"/>
      <c r="CC35" s="599"/>
      <c r="CD35" s="599"/>
      <c r="CE35" s="599"/>
      <c r="CF35" s="599"/>
      <c r="CG35" s="599"/>
      <c r="CH35" s="599"/>
      <c r="CI35" s="599"/>
      <c r="CJ35" s="599"/>
      <c r="CK35" s="599"/>
      <c r="CL35" s="599"/>
      <c r="CM35" s="599"/>
      <c r="CN35" s="167"/>
      <c r="CO35" s="598">
        <f t="shared" ref="CO35:CO43" si="3">IF(CQ35="","",CO34+1)</f>
        <v>25</v>
      </c>
      <c r="CP35" s="598"/>
      <c r="CQ35" s="599" t="str">
        <f>IF('各会計、関係団体の財政状況及び健全化判断比率'!BS8="","",'各会計、関係団体の財政状況及び健全化判断比率'!BS8)</f>
        <v>笠岡市総合福祉事業団吸江社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笠岡市相生墓園事業特別会計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笠岡市介護保険事業特別会計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13</v>
      </c>
      <c r="BF36" s="598"/>
      <c r="BG36" s="599" t="str">
        <f>IF('各会計、関係団体の財政状況及び健全化判断比率'!B36="","",'各会計、関係団体の財政状況及び健全化判断比率'!B36)</f>
        <v>笠岡市工業団地造成事業特別会計</v>
      </c>
      <c r="BH36" s="599"/>
      <c r="BI36" s="599"/>
      <c r="BJ36" s="599"/>
      <c r="BK36" s="599"/>
      <c r="BL36" s="599"/>
      <c r="BM36" s="599"/>
      <c r="BN36" s="599"/>
      <c r="BO36" s="599"/>
      <c r="BP36" s="599"/>
      <c r="BQ36" s="599"/>
      <c r="BR36" s="599"/>
      <c r="BS36" s="599"/>
      <c r="BT36" s="599"/>
      <c r="BU36" s="599"/>
      <c r="BV36" s="167"/>
      <c r="BW36" s="598">
        <f t="shared" si="2"/>
        <v>16</v>
      </c>
      <c r="BX36" s="598"/>
      <c r="BY36" s="599" t="str">
        <f>IF('各会計、関係団体の財政状況及び健全化判断比率'!B70="","",'各会計、関係団体の財政状況及び健全化判断比率'!B70)</f>
        <v xml:space="preserve">岡山県西部環境整備施設組合  </v>
      </c>
      <c r="BZ36" s="599"/>
      <c r="CA36" s="599"/>
      <c r="CB36" s="599"/>
      <c r="CC36" s="599"/>
      <c r="CD36" s="599"/>
      <c r="CE36" s="599"/>
      <c r="CF36" s="599"/>
      <c r="CG36" s="599"/>
      <c r="CH36" s="599"/>
      <c r="CI36" s="599"/>
      <c r="CJ36" s="599"/>
      <c r="CK36" s="599"/>
      <c r="CL36" s="599"/>
      <c r="CM36" s="599"/>
      <c r="CN36" s="167"/>
      <c r="CO36" s="598">
        <f t="shared" si="3"/>
        <v>26</v>
      </c>
      <c r="CP36" s="598"/>
      <c r="CQ36" s="599" t="str">
        <f>IF('各会計、関係団体の財政状況及び健全化判断比率'!BS9="","",'各会計、関係団体の財政状況及び健全化判断比率'!BS9)</f>
        <v>笠岡市文化スポーツ振興財団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笠岡市公共用地取得事業特別会計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笠岡市後期高齢者医療特別会計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17</v>
      </c>
      <c r="BX37" s="598"/>
      <c r="BY37" s="599" t="str">
        <f>IF('各会計、関係団体の財政状況及び健全化判断比率'!B71="","",'各会計、関係団体の財政状況及び健全化判断比率'!B71)</f>
        <v>笠岡地区消防組合</v>
      </c>
      <c r="BZ37" s="599"/>
      <c r="CA37" s="599"/>
      <c r="CB37" s="599"/>
      <c r="CC37" s="599"/>
      <c r="CD37" s="599"/>
      <c r="CE37" s="599"/>
      <c r="CF37" s="599"/>
      <c r="CG37" s="599"/>
      <c r="CH37" s="599"/>
      <c r="CI37" s="599"/>
      <c r="CJ37" s="599"/>
      <c r="CK37" s="599"/>
      <c r="CL37" s="599"/>
      <c r="CM37" s="599"/>
      <c r="CN37" s="167"/>
      <c r="CO37" s="598">
        <f t="shared" si="3"/>
        <v>27</v>
      </c>
      <c r="CP37" s="598"/>
      <c r="CQ37" s="599" t="str">
        <f>IF('各会計、関係団体の財政状況及び健全化判断比率'!BS10="","",'各会計、関係団体の財政状況及び健全化判断比率'!BS10)</f>
        <v>井原鉄道株式会社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18</v>
      </c>
      <c r="BX38" s="598"/>
      <c r="BY38" s="599" t="str">
        <f>IF('各会計、関係団体の財政状況及び健全化判断比率'!B72="","",'各会計、関係団体の財政状況及び健全化判断比率'!B72)</f>
        <v>岡山県西南水道企業団</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19</v>
      </c>
      <c r="BX39" s="598"/>
      <c r="BY39" s="599" t="str">
        <f>IF('各会計、関係団体の財政状況及び健全化判断比率'!B73="","",'各会計、関係団体の財政状況及び健全化判断比率'!B73)</f>
        <v>岡山県西部地区養護老人ホーム組合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20</v>
      </c>
      <c r="BX40" s="598"/>
      <c r="BY40" s="599" t="str">
        <f>IF('各会計、関係団体の財政状況及び健全化判断比率'!B74="","",'各会計、関係団体の財政状況及び健全化判断比率'!B74)</f>
        <v>岡山県市町村総合事務組合一般会計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21</v>
      </c>
      <c r="BX41" s="598"/>
      <c r="BY41" s="599" t="str">
        <f>IF('各会計、関係団体の財政状況及び健全化判断比率'!B75="","",'各会計、関係団体の財政状況及び健全化判断比率'!B75)</f>
        <v>岡山県市町村総合事務組合貸付金特別会計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22</v>
      </c>
      <c r="BX42" s="598"/>
      <c r="BY42" s="599" t="str">
        <f>IF('各会計、関係団体の財政状況及び健全化判断比率'!B76="","",'各会計、関係団体の財政状況及び健全化判断比率'!B76)</f>
        <v>岡山県市町村総合事務組合拠出金事業特別会計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23</v>
      </c>
      <c r="BX43" s="598"/>
      <c r="BY43" s="599" t="str">
        <f>IF('各会計、関係団体の財政状況及び健全化判断比率'!B77="","",'各会計、関係団体の財政状況及び健全化判断比率'!B77)</f>
        <v>岡山県市町村総合事務組合交通災害共済特別会計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 zoomScale="70" zoomScaleNormal="70" zoomScaleSheetLayoutView="100" workbookViewId="0">
      <selection activeCell="BG34" sqref="BG34:BU34"/>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84" t="s">
        <v>532</v>
      </c>
      <c r="D34" s="1184"/>
      <c r="E34" s="1185"/>
      <c r="F34" s="32">
        <v>8.1300000000000008</v>
      </c>
      <c r="G34" s="33">
        <v>8.81</v>
      </c>
      <c r="H34" s="33">
        <v>11.17</v>
      </c>
      <c r="I34" s="33">
        <v>12.72</v>
      </c>
      <c r="J34" s="34">
        <v>14.36</v>
      </c>
      <c r="K34" s="22"/>
      <c r="L34" s="22"/>
      <c r="M34" s="22"/>
      <c r="N34" s="22"/>
      <c r="O34" s="22"/>
      <c r="P34" s="22"/>
    </row>
    <row r="35" spans="1:16" ht="39" customHeight="1" x14ac:dyDescent="0.15">
      <c r="A35" s="22"/>
      <c r="B35" s="35"/>
      <c r="C35" s="1178" t="s">
        <v>533</v>
      </c>
      <c r="D35" s="1179"/>
      <c r="E35" s="1180"/>
      <c r="F35" s="36">
        <v>3.09</v>
      </c>
      <c r="G35" s="37">
        <v>2.79</v>
      </c>
      <c r="H35" s="37">
        <v>2.87</v>
      </c>
      <c r="I35" s="37">
        <v>3.53</v>
      </c>
      <c r="J35" s="38">
        <v>2.48</v>
      </c>
      <c r="K35" s="22"/>
      <c r="L35" s="22"/>
      <c r="M35" s="22"/>
      <c r="N35" s="22"/>
      <c r="O35" s="22"/>
      <c r="P35" s="22"/>
    </row>
    <row r="36" spans="1:16" ht="39" customHeight="1" x14ac:dyDescent="0.15">
      <c r="A36" s="22"/>
      <c r="B36" s="35"/>
      <c r="C36" s="1178" t="s">
        <v>534</v>
      </c>
      <c r="D36" s="1179"/>
      <c r="E36" s="1180"/>
      <c r="F36" s="36">
        <v>3.18</v>
      </c>
      <c r="G36" s="37">
        <v>1.08</v>
      </c>
      <c r="H36" s="37">
        <v>2.25</v>
      </c>
      <c r="I36" s="37">
        <v>1.52</v>
      </c>
      <c r="J36" s="38">
        <v>0.91</v>
      </c>
      <c r="K36" s="22"/>
      <c r="L36" s="22"/>
      <c r="M36" s="22"/>
      <c r="N36" s="22"/>
      <c r="O36" s="22"/>
      <c r="P36" s="22"/>
    </row>
    <row r="37" spans="1:16" ht="39" customHeight="1" x14ac:dyDescent="0.15">
      <c r="A37" s="22"/>
      <c r="B37" s="35"/>
      <c r="C37" s="1178" t="s">
        <v>535</v>
      </c>
      <c r="D37" s="1179"/>
      <c r="E37" s="1180"/>
      <c r="F37" s="36">
        <v>0.61</v>
      </c>
      <c r="G37" s="37">
        <v>0.78</v>
      </c>
      <c r="H37" s="37">
        <v>0.82</v>
      </c>
      <c r="I37" s="37">
        <v>0.72</v>
      </c>
      <c r="J37" s="38">
        <v>0.77</v>
      </c>
      <c r="K37" s="22"/>
      <c r="L37" s="22"/>
      <c r="M37" s="22"/>
      <c r="N37" s="22"/>
      <c r="O37" s="22"/>
      <c r="P37" s="22"/>
    </row>
    <row r="38" spans="1:16" ht="39" customHeight="1" x14ac:dyDescent="0.15">
      <c r="A38" s="22"/>
      <c r="B38" s="35"/>
      <c r="C38" s="1178" t="s">
        <v>536</v>
      </c>
      <c r="D38" s="1179"/>
      <c r="E38" s="1180"/>
      <c r="F38" s="36">
        <v>0.12</v>
      </c>
      <c r="G38" s="37">
        <v>0.11</v>
      </c>
      <c r="H38" s="37">
        <v>0.16</v>
      </c>
      <c r="I38" s="37">
        <v>0.1</v>
      </c>
      <c r="J38" s="38">
        <v>0.14000000000000001</v>
      </c>
      <c r="K38" s="22"/>
      <c r="L38" s="22"/>
      <c r="M38" s="22"/>
      <c r="N38" s="22"/>
      <c r="O38" s="22"/>
      <c r="P38" s="22"/>
    </row>
    <row r="39" spans="1:16" ht="39" customHeight="1" x14ac:dyDescent="0.15">
      <c r="A39" s="22"/>
      <c r="B39" s="35"/>
      <c r="C39" s="1178" t="s">
        <v>537</v>
      </c>
      <c r="D39" s="1179"/>
      <c r="E39" s="1180"/>
      <c r="F39" s="36">
        <v>1.01</v>
      </c>
      <c r="G39" s="37">
        <v>0.84</v>
      </c>
      <c r="H39" s="37">
        <v>1.01</v>
      </c>
      <c r="I39" s="37">
        <v>0.33</v>
      </c>
      <c r="J39" s="38">
        <v>0.13</v>
      </c>
      <c r="K39" s="22"/>
      <c r="L39" s="22"/>
      <c r="M39" s="22"/>
      <c r="N39" s="22"/>
      <c r="O39" s="22"/>
      <c r="P39" s="22"/>
    </row>
    <row r="40" spans="1:16" ht="39" customHeight="1" x14ac:dyDescent="0.15">
      <c r="A40" s="22"/>
      <c r="B40" s="35"/>
      <c r="C40" s="1178" t="s">
        <v>538</v>
      </c>
      <c r="D40" s="1179"/>
      <c r="E40" s="1180"/>
      <c r="F40" s="36">
        <v>2.15</v>
      </c>
      <c r="G40" s="37">
        <v>2.62</v>
      </c>
      <c r="H40" s="37">
        <v>3</v>
      </c>
      <c r="I40" s="37">
        <v>1.3</v>
      </c>
      <c r="J40" s="38">
        <v>0.1</v>
      </c>
      <c r="K40" s="22"/>
      <c r="L40" s="22"/>
      <c r="M40" s="22"/>
      <c r="N40" s="22"/>
      <c r="O40" s="22"/>
      <c r="P40" s="22"/>
    </row>
    <row r="41" spans="1:16" ht="39" customHeight="1" x14ac:dyDescent="0.15">
      <c r="A41" s="22"/>
      <c r="B41" s="35"/>
      <c r="C41" s="1178" t="s">
        <v>539</v>
      </c>
      <c r="D41" s="1179"/>
      <c r="E41" s="1180"/>
      <c r="F41" s="36">
        <v>0</v>
      </c>
      <c r="G41" s="37">
        <v>0</v>
      </c>
      <c r="H41" s="37">
        <v>0</v>
      </c>
      <c r="I41" s="37">
        <v>0.01</v>
      </c>
      <c r="J41" s="38">
        <v>0.01</v>
      </c>
      <c r="K41" s="22"/>
      <c r="L41" s="22"/>
      <c r="M41" s="22"/>
      <c r="N41" s="22"/>
      <c r="O41" s="22"/>
      <c r="P41" s="22"/>
    </row>
    <row r="42" spans="1:16" ht="39" customHeight="1" x14ac:dyDescent="0.15">
      <c r="A42" s="22"/>
      <c r="B42" s="39"/>
      <c r="C42" s="1178" t="s">
        <v>540</v>
      </c>
      <c r="D42" s="1179"/>
      <c r="E42" s="1180"/>
      <c r="F42" s="36" t="s">
        <v>484</v>
      </c>
      <c r="G42" s="37" t="s">
        <v>484</v>
      </c>
      <c r="H42" s="37" t="s">
        <v>484</v>
      </c>
      <c r="I42" s="37" t="s">
        <v>484</v>
      </c>
      <c r="J42" s="38" t="s">
        <v>484</v>
      </c>
      <c r="K42" s="22"/>
      <c r="L42" s="22"/>
      <c r="M42" s="22"/>
      <c r="N42" s="22"/>
      <c r="O42" s="22"/>
      <c r="P42" s="22"/>
    </row>
    <row r="43" spans="1:16" ht="39" customHeight="1" thickBot="1" x14ac:dyDescent="0.2">
      <c r="A43" s="22"/>
      <c r="B43" s="40"/>
      <c r="C43" s="1181" t="s">
        <v>541</v>
      </c>
      <c r="D43" s="1182"/>
      <c r="E43" s="1183"/>
      <c r="F43" s="41">
        <v>1.47</v>
      </c>
      <c r="G43" s="42">
        <v>1.3</v>
      </c>
      <c r="H43" s="42">
        <v>0.04</v>
      </c>
      <c r="I43" s="42">
        <v>0.03</v>
      </c>
      <c r="J43" s="43">
        <v>0.02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F22" zoomScale="80" zoomScaleNormal="80" zoomScaleSheetLayoutView="55" workbookViewId="0">
      <selection activeCell="M47" sqref="M4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2231</v>
      </c>
      <c r="L45" s="60">
        <v>2157</v>
      </c>
      <c r="M45" s="60">
        <v>2169</v>
      </c>
      <c r="N45" s="60">
        <v>2053</v>
      </c>
      <c r="O45" s="61">
        <v>2102</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x14ac:dyDescent="0.15">
      <c r="A48" s="48"/>
      <c r="B48" s="1196"/>
      <c r="C48" s="1197"/>
      <c r="D48" s="62"/>
      <c r="E48" s="1188" t="s">
        <v>15</v>
      </c>
      <c r="F48" s="1188"/>
      <c r="G48" s="1188"/>
      <c r="H48" s="1188"/>
      <c r="I48" s="1188"/>
      <c r="J48" s="1189"/>
      <c r="K48" s="63">
        <v>883</v>
      </c>
      <c r="L48" s="64">
        <v>884</v>
      </c>
      <c r="M48" s="64">
        <v>847</v>
      </c>
      <c r="N48" s="64">
        <v>776</v>
      </c>
      <c r="O48" s="65">
        <v>793</v>
      </c>
      <c r="P48" s="48"/>
      <c r="Q48" s="48"/>
      <c r="R48" s="48"/>
      <c r="S48" s="48"/>
      <c r="T48" s="48"/>
      <c r="U48" s="48"/>
    </row>
    <row r="49" spans="1:21" ht="30.75" customHeight="1" x14ac:dyDescent="0.15">
      <c r="A49" s="48"/>
      <c r="B49" s="1196"/>
      <c r="C49" s="1197"/>
      <c r="D49" s="62"/>
      <c r="E49" s="1188" t="s">
        <v>16</v>
      </c>
      <c r="F49" s="1188"/>
      <c r="G49" s="1188"/>
      <c r="H49" s="1188"/>
      <c r="I49" s="1188"/>
      <c r="J49" s="1189"/>
      <c r="K49" s="63">
        <v>428</v>
      </c>
      <c r="L49" s="64">
        <v>292</v>
      </c>
      <c r="M49" s="64">
        <v>91</v>
      </c>
      <c r="N49" s="64">
        <v>113</v>
      </c>
      <c r="O49" s="65">
        <v>129</v>
      </c>
      <c r="P49" s="48"/>
      <c r="Q49" s="48"/>
      <c r="R49" s="48"/>
      <c r="S49" s="48"/>
      <c r="T49" s="48"/>
      <c r="U49" s="48"/>
    </row>
    <row r="50" spans="1:21" ht="30.75" customHeight="1" x14ac:dyDescent="0.15">
      <c r="A50" s="48"/>
      <c r="B50" s="1196"/>
      <c r="C50" s="1197"/>
      <c r="D50" s="62"/>
      <c r="E50" s="1188" t="s">
        <v>17</v>
      </c>
      <c r="F50" s="1188"/>
      <c r="G50" s="1188"/>
      <c r="H50" s="1188"/>
      <c r="I50" s="1188"/>
      <c r="J50" s="1189"/>
      <c r="K50" s="63">
        <v>306</v>
      </c>
      <c r="L50" s="64">
        <v>278</v>
      </c>
      <c r="M50" s="64">
        <v>285</v>
      </c>
      <c r="N50" s="64">
        <v>24</v>
      </c>
      <c r="O50" s="65">
        <v>22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484</v>
      </c>
      <c r="L51" s="64" t="s">
        <v>484</v>
      </c>
      <c r="M51" s="64" t="s">
        <v>484</v>
      </c>
      <c r="N51" s="64" t="s">
        <v>484</v>
      </c>
      <c r="O51" s="65" t="s">
        <v>484</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2784</v>
      </c>
      <c r="L52" s="64">
        <v>2655</v>
      </c>
      <c r="M52" s="64">
        <v>2562</v>
      </c>
      <c r="N52" s="64">
        <v>2507</v>
      </c>
      <c r="O52" s="65">
        <v>2343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1064</v>
      </c>
      <c r="L53" s="69">
        <v>956</v>
      </c>
      <c r="M53" s="69">
        <v>830</v>
      </c>
      <c r="N53" s="69">
        <v>459</v>
      </c>
      <c r="O53" s="70">
        <v>703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F25" zoomScale="80" zoomScaleNormal="80" zoomScaleSheetLayoutView="100" workbookViewId="0">
      <selection activeCell="BG34" sqref="BG34:BU34"/>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202" t="s">
        <v>24</v>
      </c>
      <c r="C41" s="1203"/>
      <c r="D41" s="81"/>
      <c r="E41" s="1208" t="s">
        <v>25</v>
      </c>
      <c r="F41" s="1208"/>
      <c r="G41" s="1208"/>
      <c r="H41" s="1209"/>
      <c r="I41" s="82">
        <v>19648</v>
      </c>
      <c r="J41" s="83">
        <v>21000</v>
      </c>
      <c r="K41" s="83">
        <v>21590</v>
      </c>
      <c r="L41" s="83">
        <v>22516</v>
      </c>
      <c r="M41" s="84">
        <v>23003</v>
      </c>
    </row>
    <row r="42" spans="2:13" ht="27.75" customHeight="1" x14ac:dyDescent="0.15">
      <c r="B42" s="1204"/>
      <c r="C42" s="1205"/>
      <c r="D42" s="85"/>
      <c r="E42" s="1210" t="s">
        <v>26</v>
      </c>
      <c r="F42" s="1210"/>
      <c r="G42" s="1210"/>
      <c r="H42" s="1211"/>
      <c r="I42" s="86">
        <v>717</v>
      </c>
      <c r="J42" s="87">
        <v>452</v>
      </c>
      <c r="K42" s="87">
        <v>186</v>
      </c>
      <c r="L42" s="87">
        <v>165</v>
      </c>
      <c r="M42" s="88">
        <v>146</v>
      </c>
    </row>
    <row r="43" spans="2:13" ht="27.75" customHeight="1" x14ac:dyDescent="0.15">
      <c r="B43" s="1204"/>
      <c r="C43" s="1205"/>
      <c r="D43" s="85"/>
      <c r="E43" s="1210" t="s">
        <v>27</v>
      </c>
      <c r="F43" s="1210"/>
      <c r="G43" s="1210"/>
      <c r="H43" s="1211"/>
      <c r="I43" s="86">
        <v>11159</v>
      </c>
      <c r="J43" s="87">
        <v>10900</v>
      </c>
      <c r="K43" s="87">
        <v>10417</v>
      </c>
      <c r="L43" s="87">
        <v>9781</v>
      </c>
      <c r="M43" s="88">
        <v>9823</v>
      </c>
    </row>
    <row r="44" spans="2:13" ht="27.75" customHeight="1" x14ac:dyDescent="0.15">
      <c r="B44" s="1204"/>
      <c r="C44" s="1205"/>
      <c r="D44" s="85"/>
      <c r="E44" s="1210" t="s">
        <v>28</v>
      </c>
      <c r="F44" s="1210"/>
      <c r="G44" s="1210"/>
      <c r="H44" s="1211"/>
      <c r="I44" s="86">
        <v>645</v>
      </c>
      <c r="J44" s="87">
        <v>816</v>
      </c>
      <c r="K44" s="87">
        <v>1008</v>
      </c>
      <c r="L44" s="87">
        <v>992</v>
      </c>
      <c r="M44" s="88">
        <v>962</v>
      </c>
    </row>
    <row r="45" spans="2:13" ht="27.75" customHeight="1" x14ac:dyDescent="0.15">
      <c r="B45" s="1204"/>
      <c r="C45" s="1205"/>
      <c r="D45" s="85"/>
      <c r="E45" s="1210" t="s">
        <v>29</v>
      </c>
      <c r="F45" s="1210"/>
      <c r="G45" s="1210"/>
      <c r="H45" s="1211"/>
      <c r="I45" s="86">
        <v>3494</v>
      </c>
      <c r="J45" s="87">
        <v>3397</v>
      </c>
      <c r="K45" s="87">
        <v>3509</v>
      </c>
      <c r="L45" s="87">
        <v>3252</v>
      </c>
      <c r="M45" s="88">
        <v>3126</v>
      </c>
    </row>
    <row r="46" spans="2:13" ht="27.75" customHeight="1" x14ac:dyDescent="0.15">
      <c r="B46" s="1204"/>
      <c r="C46" s="1205"/>
      <c r="D46" s="89"/>
      <c r="E46" s="1210" t="s">
        <v>30</v>
      </c>
      <c r="F46" s="1210"/>
      <c r="G46" s="1210"/>
      <c r="H46" s="1211"/>
      <c r="I46" s="86">
        <v>2436</v>
      </c>
      <c r="J46" s="87">
        <v>1143</v>
      </c>
      <c r="K46" s="87">
        <v>838</v>
      </c>
      <c r="L46" s="87">
        <v>480</v>
      </c>
      <c r="M46" s="88">
        <v>118</v>
      </c>
    </row>
    <row r="47" spans="2:13" ht="27.75" customHeight="1" x14ac:dyDescent="0.15">
      <c r="B47" s="1204"/>
      <c r="C47" s="1205"/>
      <c r="D47" s="90"/>
      <c r="E47" s="1212" t="s">
        <v>31</v>
      </c>
      <c r="F47" s="1213"/>
      <c r="G47" s="1213"/>
      <c r="H47" s="1214"/>
      <c r="I47" s="86" t="s">
        <v>484</v>
      </c>
      <c r="J47" s="87" t="s">
        <v>484</v>
      </c>
      <c r="K47" s="87" t="s">
        <v>484</v>
      </c>
      <c r="L47" s="87" t="s">
        <v>484</v>
      </c>
      <c r="M47" s="88" t="s">
        <v>484</v>
      </c>
    </row>
    <row r="48" spans="2:13" ht="27.75" customHeight="1" x14ac:dyDescent="0.15">
      <c r="B48" s="1204"/>
      <c r="C48" s="1205"/>
      <c r="D48" s="85"/>
      <c r="E48" s="1210" t="s">
        <v>32</v>
      </c>
      <c r="F48" s="1210"/>
      <c r="G48" s="1210"/>
      <c r="H48" s="1211"/>
      <c r="I48" s="86" t="s">
        <v>484</v>
      </c>
      <c r="J48" s="87" t="s">
        <v>484</v>
      </c>
      <c r="K48" s="87" t="s">
        <v>484</v>
      </c>
      <c r="L48" s="87" t="s">
        <v>484</v>
      </c>
      <c r="M48" s="88" t="s">
        <v>484</v>
      </c>
    </row>
    <row r="49" spans="2:13" ht="27.75" customHeight="1" x14ac:dyDescent="0.15">
      <c r="B49" s="1206"/>
      <c r="C49" s="1207"/>
      <c r="D49" s="85"/>
      <c r="E49" s="1210" t="s">
        <v>33</v>
      </c>
      <c r="F49" s="1210"/>
      <c r="G49" s="1210"/>
      <c r="H49" s="1211"/>
      <c r="I49" s="86" t="s">
        <v>484</v>
      </c>
      <c r="J49" s="87" t="s">
        <v>484</v>
      </c>
      <c r="K49" s="87" t="s">
        <v>484</v>
      </c>
      <c r="L49" s="87" t="s">
        <v>484</v>
      </c>
      <c r="M49" s="88" t="s">
        <v>484</v>
      </c>
    </row>
    <row r="50" spans="2:13" ht="27.75" customHeight="1" x14ac:dyDescent="0.15">
      <c r="B50" s="1215" t="s">
        <v>34</v>
      </c>
      <c r="C50" s="1216"/>
      <c r="D50" s="91"/>
      <c r="E50" s="1210" t="s">
        <v>35</v>
      </c>
      <c r="F50" s="1210"/>
      <c r="G50" s="1210"/>
      <c r="H50" s="1211"/>
      <c r="I50" s="86">
        <v>2291</v>
      </c>
      <c r="J50" s="87">
        <v>1768</v>
      </c>
      <c r="K50" s="87">
        <v>1783</v>
      </c>
      <c r="L50" s="87">
        <v>2113</v>
      </c>
      <c r="M50" s="88">
        <v>1818</v>
      </c>
    </row>
    <row r="51" spans="2:13" ht="27.75" customHeight="1" x14ac:dyDescent="0.15">
      <c r="B51" s="1204"/>
      <c r="C51" s="1205"/>
      <c r="D51" s="85"/>
      <c r="E51" s="1210" t="s">
        <v>36</v>
      </c>
      <c r="F51" s="1210"/>
      <c r="G51" s="1210"/>
      <c r="H51" s="1211"/>
      <c r="I51" s="86">
        <v>5041</v>
      </c>
      <c r="J51" s="87">
        <v>4997</v>
      </c>
      <c r="K51" s="87">
        <v>5166</v>
      </c>
      <c r="L51" s="87">
        <v>5255</v>
      </c>
      <c r="M51" s="88">
        <v>5345</v>
      </c>
    </row>
    <row r="52" spans="2:13" ht="27.75" customHeight="1" x14ac:dyDescent="0.15">
      <c r="B52" s="1206"/>
      <c r="C52" s="1207"/>
      <c r="D52" s="85"/>
      <c r="E52" s="1210" t="s">
        <v>37</v>
      </c>
      <c r="F52" s="1210"/>
      <c r="G52" s="1210"/>
      <c r="H52" s="1211"/>
      <c r="I52" s="86">
        <v>21203</v>
      </c>
      <c r="J52" s="87">
        <v>21615</v>
      </c>
      <c r="K52" s="87">
        <v>21784</v>
      </c>
      <c r="L52" s="87">
        <v>22279</v>
      </c>
      <c r="M52" s="88">
        <v>22412</v>
      </c>
    </row>
    <row r="53" spans="2:13" ht="27.75" customHeight="1" thickBot="1" x14ac:dyDescent="0.2">
      <c r="B53" s="1217" t="s">
        <v>21</v>
      </c>
      <c r="C53" s="1218"/>
      <c r="D53" s="92"/>
      <c r="E53" s="1219" t="s">
        <v>38</v>
      </c>
      <c r="F53" s="1219"/>
      <c r="G53" s="1219"/>
      <c r="H53" s="1220"/>
      <c r="I53" s="93">
        <v>9565</v>
      </c>
      <c r="J53" s="94">
        <v>9327</v>
      </c>
      <c r="K53" s="94">
        <v>8814</v>
      </c>
      <c r="L53" s="94">
        <v>7538</v>
      </c>
      <c r="M53" s="95">
        <v>7604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zoomScaleNormal="100" zoomScaleSheetLayoutView="55" workbookViewId="0">
      <selection activeCell="G77" sqref="G77:H80"/>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21"/>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30"/>
      <c r="H50" s="1231"/>
      <c r="I50" s="1231"/>
      <c r="J50" s="1232"/>
      <c r="K50" s="356" t="s">
        <v>523</v>
      </c>
      <c r="L50" s="356" t="s">
        <v>524</v>
      </c>
      <c r="M50" s="356" t="s">
        <v>525</v>
      </c>
      <c r="N50" s="356" t="s">
        <v>526</v>
      </c>
      <c r="O50" s="356" t="s">
        <v>527</v>
      </c>
    </row>
    <row r="51" spans="1:17" x14ac:dyDescent="0.15">
      <c r="B51" s="250"/>
      <c r="C51" s="246"/>
      <c r="D51" s="246"/>
      <c r="E51" s="246"/>
      <c r="F51" s="246"/>
      <c r="G51" s="1233" t="s">
        <v>566</v>
      </c>
      <c r="H51" s="1234"/>
      <c r="I51" s="1239" t="s">
        <v>567</v>
      </c>
      <c r="J51" s="1239"/>
      <c r="K51" s="1241"/>
      <c r="L51" s="1241"/>
      <c r="M51" s="1241"/>
      <c r="N51" s="1241"/>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568</v>
      </c>
      <c r="J53" s="1243"/>
      <c r="K53" s="1250"/>
      <c r="L53" s="1250"/>
      <c r="M53" s="1250"/>
      <c r="N53" s="1250"/>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569</v>
      </c>
      <c r="H55" s="1245"/>
      <c r="I55" s="1243" t="s">
        <v>567</v>
      </c>
      <c r="J55" s="1243"/>
      <c r="K55" s="1241"/>
      <c r="L55" s="1241"/>
      <c r="M55" s="1241"/>
      <c r="N55" s="1241"/>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2" t="s">
        <v>568</v>
      </c>
      <c r="J57" s="1252"/>
      <c r="K57" s="1250"/>
      <c r="L57" s="1250"/>
      <c r="M57" s="1250"/>
      <c r="N57" s="1250"/>
      <c r="O57" s="1250"/>
      <c r="P57" s="359"/>
      <c r="Q57" s="358"/>
    </row>
    <row r="58" spans="1:17" s="357" customFormat="1" x14ac:dyDescent="0.15">
      <c r="A58" s="245"/>
      <c r="B58" s="358"/>
      <c r="C58" s="354"/>
      <c r="D58" s="354"/>
      <c r="E58" s="354"/>
      <c r="F58" s="354"/>
      <c r="G58" s="1248"/>
      <c r="H58" s="1249"/>
      <c r="I58" s="1252"/>
      <c r="J58" s="1252"/>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21" t="s">
        <v>573</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571</v>
      </c>
      <c r="I71" s="370"/>
      <c r="J71" s="366"/>
      <c r="K71" s="366"/>
      <c r="L71" s="367"/>
      <c r="M71" s="366"/>
      <c r="N71" s="367"/>
      <c r="O71" s="368"/>
    </row>
    <row r="72" spans="2:30" x14ac:dyDescent="0.15">
      <c r="B72" s="250"/>
      <c r="C72" s="246"/>
      <c r="D72" s="246"/>
      <c r="E72" s="246"/>
      <c r="F72" s="246"/>
      <c r="G72" s="1230"/>
      <c r="H72" s="1231"/>
      <c r="I72" s="1231"/>
      <c r="J72" s="1232"/>
      <c r="K72" s="356" t="s">
        <v>523</v>
      </c>
      <c r="L72" s="356" t="s">
        <v>524</v>
      </c>
      <c r="M72" s="356" t="s">
        <v>525</v>
      </c>
      <c r="N72" s="356" t="s">
        <v>526</v>
      </c>
      <c r="O72" s="356" t="s">
        <v>527</v>
      </c>
    </row>
    <row r="73" spans="2:30" x14ac:dyDescent="0.15">
      <c r="B73" s="250"/>
      <c r="C73" s="246"/>
      <c r="D73" s="246"/>
      <c r="E73" s="246"/>
      <c r="F73" s="246"/>
      <c r="G73" s="1233" t="s">
        <v>566</v>
      </c>
      <c r="H73" s="1234"/>
      <c r="I73" s="1239" t="s">
        <v>567</v>
      </c>
      <c r="J73" s="1239"/>
      <c r="K73" s="1253">
        <v>84.3</v>
      </c>
      <c r="L73" s="1253">
        <v>81.900000000000006</v>
      </c>
      <c r="M73" s="1242">
        <v>78.5</v>
      </c>
      <c r="N73" s="1242">
        <v>65.2</v>
      </c>
      <c r="O73" s="1242">
        <v>67.5</v>
      </c>
      <c r="S73" s="245">
        <v>9.9</v>
      </c>
    </row>
    <row r="74" spans="2:30" x14ac:dyDescent="0.15">
      <c r="B74" s="250"/>
      <c r="C74" s="246"/>
      <c r="D74" s="246"/>
      <c r="E74" s="246"/>
      <c r="F74" s="246"/>
      <c r="G74" s="1235"/>
      <c r="H74" s="1236"/>
      <c r="I74" s="1240"/>
      <c r="J74" s="1240"/>
      <c r="K74" s="1253"/>
      <c r="L74" s="1253"/>
      <c r="M74" s="1242"/>
      <c r="N74" s="1242"/>
      <c r="O74" s="1242"/>
    </row>
    <row r="75" spans="2:30" x14ac:dyDescent="0.15">
      <c r="B75" s="250"/>
      <c r="C75" s="246"/>
      <c r="D75" s="246"/>
      <c r="E75" s="246"/>
      <c r="F75" s="246"/>
      <c r="G75" s="1235"/>
      <c r="H75" s="1236"/>
      <c r="I75" s="1243" t="s">
        <v>572</v>
      </c>
      <c r="J75" s="1243"/>
      <c r="K75" s="1254">
        <v>11.8</v>
      </c>
      <c r="L75" s="1254">
        <v>10</v>
      </c>
      <c r="M75" s="1254">
        <v>8.3000000000000007</v>
      </c>
      <c r="N75" s="1254">
        <v>6.5</v>
      </c>
      <c r="O75" s="1254">
        <v>5.8</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569</v>
      </c>
      <c r="H77" s="1245"/>
      <c r="I77" s="1243" t="s">
        <v>567</v>
      </c>
      <c r="J77" s="1243"/>
      <c r="K77" s="1253">
        <v>58.2</v>
      </c>
      <c r="L77" s="1253">
        <v>50.3</v>
      </c>
      <c r="M77" s="1242">
        <v>45.9</v>
      </c>
      <c r="N77" s="1242">
        <v>37.299999999999997</v>
      </c>
      <c r="O77" s="1242">
        <v>33.1</v>
      </c>
      <c r="R77" s="245">
        <v>12.3</v>
      </c>
      <c r="T77" s="245">
        <v>11.1</v>
      </c>
    </row>
    <row r="78" spans="2:30" x14ac:dyDescent="0.15">
      <c r="B78" s="250"/>
      <c r="C78" s="246"/>
      <c r="D78" s="246"/>
      <c r="E78" s="246"/>
      <c r="F78" s="246"/>
      <c r="G78" s="1246"/>
      <c r="H78" s="1247"/>
      <c r="I78" s="1243"/>
      <c r="J78" s="1243"/>
      <c r="K78" s="1253"/>
      <c r="L78" s="1253"/>
      <c r="M78" s="1242"/>
      <c r="N78" s="1242"/>
      <c r="O78" s="1242"/>
    </row>
    <row r="79" spans="2:30" x14ac:dyDescent="0.15">
      <c r="B79" s="250"/>
      <c r="C79" s="246"/>
      <c r="D79" s="246"/>
      <c r="E79" s="246"/>
      <c r="F79" s="246"/>
      <c r="G79" s="1246"/>
      <c r="H79" s="1247"/>
      <c r="I79" s="1255" t="s">
        <v>572</v>
      </c>
      <c r="J79" s="1252"/>
      <c r="K79" s="1256">
        <v>10.3</v>
      </c>
      <c r="L79" s="1256">
        <v>9.6</v>
      </c>
      <c r="M79" s="1256">
        <v>8.8000000000000007</v>
      </c>
      <c r="N79" s="1256">
        <v>7.8</v>
      </c>
      <c r="O79" s="1256">
        <v>7.5</v>
      </c>
      <c r="V79" s="245">
        <v>53.5</v>
      </c>
      <c r="X79" s="245">
        <v>48.2</v>
      </c>
      <c r="Z79" s="245">
        <v>34.200000000000003</v>
      </c>
      <c r="AB79" s="245">
        <v>30.3</v>
      </c>
      <c r="AD79" s="245">
        <v>28.9</v>
      </c>
    </row>
    <row r="80" spans="2:30" x14ac:dyDescent="0.15">
      <c r="B80" s="250"/>
      <c r="C80" s="246"/>
      <c r="D80" s="246"/>
      <c r="E80" s="246"/>
      <c r="F80" s="246"/>
      <c r="G80" s="1248"/>
      <c r="H80" s="1249"/>
      <c r="I80" s="1252"/>
      <c r="J80" s="1252"/>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4"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522</v>
      </c>
      <c r="G2" s="113"/>
      <c r="H2" s="114"/>
    </row>
    <row r="3" spans="1:8" x14ac:dyDescent="0.15">
      <c r="A3" s="110" t="s">
        <v>515</v>
      </c>
      <c r="B3" s="115"/>
      <c r="C3" s="116"/>
      <c r="D3" s="117">
        <v>44143</v>
      </c>
      <c r="E3" s="118"/>
      <c r="F3" s="119">
        <v>50880</v>
      </c>
      <c r="G3" s="120"/>
      <c r="H3" s="121"/>
    </row>
    <row r="4" spans="1:8" x14ac:dyDescent="0.15">
      <c r="A4" s="122"/>
      <c r="B4" s="123"/>
      <c r="C4" s="124"/>
      <c r="D4" s="125">
        <v>24358</v>
      </c>
      <c r="E4" s="126"/>
      <c r="F4" s="127">
        <v>26879</v>
      </c>
      <c r="G4" s="128"/>
      <c r="H4" s="129"/>
    </row>
    <row r="5" spans="1:8" x14ac:dyDescent="0.15">
      <c r="A5" s="110" t="s">
        <v>517</v>
      </c>
      <c r="B5" s="115"/>
      <c r="C5" s="116"/>
      <c r="D5" s="117">
        <v>77660</v>
      </c>
      <c r="E5" s="118"/>
      <c r="F5" s="119">
        <v>63956</v>
      </c>
      <c r="G5" s="120"/>
      <c r="H5" s="121"/>
    </row>
    <row r="6" spans="1:8" x14ac:dyDescent="0.15">
      <c r="A6" s="122"/>
      <c r="B6" s="123"/>
      <c r="C6" s="124"/>
      <c r="D6" s="125">
        <v>52012</v>
      </c>
      <c r="E6" s="126"/>
      <c r="F6" s="127">
        <v>29239</v>
      </c>
      <c r="G6" s="128"/>
      <c r="H6" s="129"/>
    </row>
    <row r="7" spans="1:8" x14ac:dyDescent="0.15">
      <c r="A7" s="110" t="s">
        <v>518</v>
      </c>
      <c r="B7" s="115"/>
      <c r="C7" s="116"/>
      <c r="D7" s="117">
        <v>61544</v>
      </c>
      <c r="E7" s="118"/>
      <c r="F7" s="119">
        <v>66255</v>
      </c>
      <c r="G7" s="120"/>
      <c r="H7" s="121"/>
    </row>
    <row r="8" spans="1:8" x14ac:dyDescent="0.15">
      <c r="A8" s="122"/>
      <c r="B8" s="123"/>
      <c r="C8" s="124"/>
      <c r="D8" s="125">
        <v>35715</v>
      </c>
      <c r="E8" s="126"/>
      <c r="F8" s="127">
        <v>31822</v>
      </c>
      <c r="G8" s="128"/>
      <c r="H8" s="129"/>
    </row>
    <row r="9" spans="1:8" x14ac:dyDescent="0.15">
      <c r="A9" s="110" t="s">
        <v>519</v>
      </c>
      <c r="B9" s="115"/>
      <c r="C9" s="116"/>
      <c r="D9" s="117">
        <v>74065</v>
      </c>
      <c r="E9" s="118"/>
      <c r="F9" s="119">
        <v>54227</v>
      </c>
      <c r="G9" s="120"/>
      <c r="H9" s="121"/>
    </row>
    <row r="10" spans="1:8" x14ac:dyDescent="0.15">
      <c r="A10" s="122"/>
      <c r="B10" s="123"/>
      <c r="C10" s="124"/>
      <c r="D10" s="125">
        <v>50859</v>
      </c>
      <c r="E10" s="126"/>
      <c r="F10" s="127">
        <v>29694</v>
      </c>
      <c r="G10" s="128"/>
      <c r="H10" s="129"/>
    </row>
    <row r="11" spans="1:8" x14ac:dyDescent="0.15">
      <c r="A11" s="110" t="s">
        <v>520</v>
      </c>
      <c r="B11" s="115"/>
      <c r="C11" s="116"/>
      <c r="D11" s="117">
        <v>73868</v>
      </c>
      <c r="E11" s="118"/>
      <c r="F11" s="119">
        <v>57295</v>
      </c>
      <c r="G11" s="120"/>
      <c r="H11" s="121"/>
    </row>
    <row r="12" spans="1:8" x14ac:dyDescent="0.15">
      <c r="A12" s="122"/>
      <c r="B12" s="123"/>
      <c r="C12" s="130"/>
      <c r="D12" s="125">
        <v>44173</v>
      </c>
      <c r="E12" s="126"/>
      <c r="F12" s="127">
        <v>32771</v>
      </c>
      <c r="G12" s="128"/>
      <c r="H12" s="129"/>
    </row>
    <row r="13" spans="1:8" x14ac:dyDescent="0.15">
      <c r="A13" s="110"/>
      <c r="B13" s="115"/>
      <c r="C13" s="131"/>
      <c r="D13" s="132">
        <v>66256</v>
      </c>
      <c r="E13" s="133"/>
      <c r="F13" s="134">
        <v>58523</v>
      </c>
      <c r="G13" s="135"/>
      <c r="H13" s="121"/>
    </row>
    <row r="14" spans="1:8" x14ac:dyDescent="0.15">
      <c r="A14" s="122"/>
      <c r="B14" s="123"/>
      <c r="C14" s="124"/>
      <c r="D14" s="125">
        <v>41423</v>
      </c>
      <c r="E14" s="126"/>
      <c r="F14" s="127">
        <v>30081</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3.1</v>
      </c>
      <c r="C19" s="136">
        <f>ROUND(VALUE(SUBSTITUTE(実質収支比率等に係る経年分析!G$48,"▲","-")),2)</f>
        <v>2.8</v>
      </c>
      <c r="D19" s="136">
        <f>ROUND(VALUE(SUBSTITUTE(実質収支比率等に係る経年分析!H$48,"▲","-")),2)</f>
        <v>2.89</v>
      </c>
      <c r="E19" s="136">
        <f>ROUND(VALUE(SUBSTITUTE(実質収支比率等に係る経年分析!I$48,"▲","-")),2)</f>
        <v>3.55</v>
      </c>
      <c r="F19" s="136">
        <f>ROUND(VALUE(SUBSTITUTE(実質収支比率等に係る経年分析!J$48,"▲","-")),2)</f>
        <v>2.5</v>
      </c>
    </row>
    <row r="20" spans="1:11" x14ac:dyDescent="0.15">
      <c r="A20" s="136" t="s">
        <v>43</v>
      </c>
      <c r="B20" s="136">
        <f>ROUND(VALUE(SUBSTITUTE(実質収支比率等に係る経年分析!F$47,"▲","-")),2)</f>
        <v>11.5</v>
      </c>
      <c r="C20" s="136">
        <f>ROUND(VALUE(SUBSTITUTE(実質収支比率等に係る経年分析!G$47,"▲","-")),2)</f>
        <v>11.73</v>
      </c>
      <c r="D20" s="136">
        <f>ROUND(VALUE(SUBSTITUTE(実質収支比率等に係る経年分析!H$47,"▲","-")),2)</f>
        <v>11.99</v>
      </c>
      <c r="E20" s="136">
        <f>ROUND(VALUE(SUBSTITUTE(実質収支比率等に係る経年分析!I$47,"▲","-")),2)</f>
        <v>12.58</v>
      </c>
      <c r="F20" s="136">
        <f>ROUND(VALUE(SUBSTITUTE(実質収支比率等に係る経年分析!J$47,"▲","-")),2)</f>
        <v>7.83</v>
      </c>
    </row>
    <row r="21" spans="1:11" x14ac:dyDescent="0.15">
      <c r="A21" s="136" t="s">
        <v>44</v>
      </c>
      <c r="B21" s="136">
        <f>IF(ISNUMBER(VALUE(SUBSTITUTE(実質収支比率等に係る経年分析!F$49,"▲","-"))),ROUND(VALUE(SUBSTITUTE(実質収支比率等に係る経年分析!F$49,"▲","-")),2),NA())</f>
        <v>-2.34</v>
      </c>
      <c r="C21" s="136">
        <f>IF(ISNUMBER(VALUE(SUBSTITUTE(実質収支比率等に係る経年分析!G$49,"▲","-"))),ROUND(VALUE(SUBSTITUTE(実質収支比率等に係る経年分析!G$49,"▲","-")),2),NA())</f>
        <v>-1.48</v>
      </c>
      <c r="D21" s="136">
        <f>IF(ISNUMBER(VALUE(SUBSTITUTE(実質収支比率等に係る経年分析!H$49,"▲","-"))),ROUND(VALUE(SUBSTITUTE(実質収支比率等に係る経年分析!H$49,"▲","-")),2),NA())</f>
        <v>-1.24</v>
      </c>
      <c r="E21" s="136">
        <f>IF(ISNUMBER(VALUE(SUBSTITUTE(実質収支比率等に係る経年分析!I$49,"▲","-"))),ROUND(VALUE(SUBSTITUTE(実質収支比率等に係る経年分析!I$49,"▲","-")),2),NA())</f>
        <v>0.16</v>
      </c>
      <c r="F21" s="136">
        <f>IF(ISNUMBER(VALUE(SUBSTITUTE(実質収支比率等に係る経年分析!J$49,"▲","-"))),ROUND(VALUE(SUBSTITUTE(実質収支比率等に係る経年分析!J$49,"▲","-")),2),NA())</f>
        <v>-7.87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1.47</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0.04</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0.02</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笠岡市へき地診療施設特別会計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笠岡市病院事業会計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2.15</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2.62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1.3</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v>
      </c>
    </row>
    <row r="31" spans="1:11" x14ac:dyDescent="0.15">
      <c r="A31" s="137" t="str">
        <f>IF(連結実質赤字比率に係る赤字・黒字の構成分析!C$39="",NA(),連結実質赤字比率に係る赤字・黒字の構成分析!C$39)</f>
        <v>笠岡市土地造成事業特別会計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1.01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0.84</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1.01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0.33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0.13</v>
      </c>
    </row>
    <row r="32" spans="1:11" x14ac:dyDescent="0.15">
      <c r="A32" s="137" t="str">
        <f>IF(連結実質赤字比率に係る赤字・黒字の構成分析!C$38="",NA(),連結実質赤字比率に係る赤字・黒字の構成分析!C$38)</f>
        <v>笠岡市下水道事業特別会計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0.14000000000000001</v>
      </c>
    </row>
    <row r="33" spans="1:16" x14ac:dyDescent="0.15">
      <c r="A33" s="137" t="str">
        <f>IF(連結実質赤字比率に係る赤字・黒字の構成分析!C$37="",NA(),連結実質赤字比率に係る赤字・黒字の構成分析!C$37)</f>
        <v>笠岡市介護保険事業特別会計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0.82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0.72</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0.77</v>
      </c>
    </row>
    <row r="34" spans="1:16" x14ac:dyDescent="0.15">
      <c r="A34" s="137" t="str">
        <f>IF(連結実質赤字比率に係る赤字・黒字の構成分析!C$36="",NA(),連結実質赤字比率に係る赤字・黒字の構成分析!C$36)</f>
        <v>笠岡市国民健康保険事業特別会計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3.18</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2.25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0.91</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3.09</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2.87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2.48</v>
      </c>
    </row>
    <row r="36" spans="1:16" x14ac:dyDescent="0.15">
      <c r="A36" s="137" t="str">
        <f>IF(連結実質赤字比率に係る赤字・黒字の構成分析!C$34="",NA(),連結実質赤字比率に係る赤字・黒字の構成分析!C$34)</f>
        <v>笠岡市水道事業会計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8.1300000000000008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8.81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11.17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12.72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14.36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2784</v>
      </c>
      <c r="E42" s="138"/>
      <c r="F42" s="138"/>
      <c r="G42" s="138">
        <f>'実質公債費比率（分子）の構造'!L$52</f>
        <v>2655</v>
      </c>
      <c r="H42" s="138"/>
      <c r="I42" s="138"/>
      <c r="J42" s="138">
        <f>'実質公債費比率（分子）の構造'!M$52</f>
        <v>2562</v>
      </c>
      <c r="K42" s="138"/>
      <c r="L42" s="138"/>
      <c r="M42" s="138">
        <f>'実質公債費比率（分子）の構造'!N$52</f>
        <v>2507</v>
      </c>
      <c r="N42" s="138"/>
      <c r="O42" s="138"/>
      <c r="P42" s="138">
        <f>'実質公債費比率（分子）の構造'!O$52</f>
        <v>2343</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306</v>
      </c>
      <c r="C44" s="138"/>
      <c r="D44" s="138"/>
      <c r="E44" s="138">
        <f>'実質公債費比率（分子）の構造'!L$50</f>
        <v>278</v>
      </c>
      <c r="F44" s="138"/>
      <c r="G44" s="138"/>
      <c r="H44" s="138">
        <f>'実質公債費比率（分子）の構造'!M$50</f>
        <v>285</v>
      </c>
      <c r="I44" s="138"/>
      <c r="J44" s="138"/>
      <c r="K44" s="138">
        <f>'実質公債費比率（分子）の構造'!N$50</f>
        <v>24</v>
      </c>
      <c r="L44" s="138"/>
      <c r="M44" s="138"/>
      <c r="N44" s="138">
        <f>'実質公債費比率（分子）の構造'!O$50</f>
        <v>22</v>
      </c>
      <c r="O44" s="138"/>
      <c r="P44" s="138"/>
    </row>
    <row r="45" spans="1:16" x14ac:dyDescent="0.15">
      <c r="A45" s="138" t="s">
        <v>54</v>
      </c>
      <c r="B45" s="138">
        <f>'実質公債費比率（分子）の構造'!K$49</f>
        <v>428</v>
      </c>
      <c r="C45" s="138"/>
      <c r="D45" s="138"/>
      <c r="E45" s="138">
        <f>'実質公債費比率（分子）の構造'!L$49</f>
        <v>292</v>
      </c>
      <c r="F45" s="138"/>
      <c r="G45" s="138"/>
      <c r="H45" s="138">
        <f>'実質公債費比率（分子）の構造'!M$49</f>
        <v>91</v>
      </c>
      <c r="I45" s="138"/>
      <c r="J45" s="138"/>
      <c r="K45" s="138">
        <f>'実質公債費比率（分子）の構造'!N$49</f>
        <v>113</v>
      </c>
      <c r="L45" s="138"/>
      <c r="M45" s="138"/>
      <c r="N45" s="138">
        <f>'実質公債費比率（分子）の構造'!O$49</f>
        <v>129</v>
      </c>
      <c r="O45" s="138"/>
      <c r="P45" s="138"/>
    </row>
    <row r="46" spans="1:16" x14ac:dyDescent="0.15">
      <c r="A46" s="138" t="s">
        <v>55</v>
      </c>
      <c r="B46" s="138">
        <f>'実質公債費比率（分子）の構造'!K$48</f>
        <v>883</v>
      </c>
      <c r="C46" s="138"/>
      <c r="D46" s="138"/>
      <c r="E46" s="138">
        <f>'実質公債費比率（分子）の構造'!L$48</f>
        <v>884</v>
      </c>
      <c r="F46" s="138"/>
      <c r="G46" s="138"/>
      <c r="H46" s="138">
        <f>'実質公債費比率（分子）の構造'!M$48</f>
        <v>847</v>
      </c>
      <c r="I46" s="138"/>
      <c r="J46" s="138"/>
      <c r="K46" s="138">
        <f>'実質公債費比率（分子）の構造'!N$48</f>
        <v>776</v>
      </c>
      <c r="L46" s="138"/>
      <c r="M46" s="138"/>
      <c r="N46" s="138">
        <f>'実質公債費比率（分子）の構造'!O$48</f>
        <v>793</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2231</v>
      </c>
      <c r="C49" s="138"/>
      <c r="D49" s="138"/>
      <c r="E49" s="138">
        <f>'実質公債費比率（分子）の構造'!L$45</f>
        <v>2157</v>
      </c>
      <c r="F49" s="138"/>
      <c r="G49" s="138"/>
      <c r="H49" s="138">
        <f>'実質公債費比率（分子）の構造'!M$45</f>
        <v>2169</v>
      </c>
      <c r="I49" s="138"/>
      <c r="J49" s="138"/>
      <c r="K49" s="138">
        <f>'実質公債費比率（分子）の構造'!N$45</f>
        <v>2053</v>
      </c>
      <c r="L49" s="138"/>
      <c r="M49" s="138"/>
      <c r="N49" s="138">
        <f>'実質公債費比率（分子）の構造'!O$45</f>
        <v>2102</v>
      </c>
      <c r="O49" s="138"/>
      <c r="P49" s="138"/>
    </row>
    <row r="50" spans="1:16" x14ac:dyDescent="0.15">
      <c r="A50" s="138" t="s">
        <v>59</v>
      </c>
      <c r="B50" s="138" t="e">
        <f>NA()</f>
        <v>#N/A</v>
      </c>
      <c r="C50" s="138">
        <f>IF(ISNUMBER('実質公債費比率（分子）の構造'!K$53),'実質公債費比率（分子）の構造'!K$53,NA())</f>
        <v>1064</v>
      </c>
      <c r="D50" s="138" t="e">
        <f>NA()</f>
        <v>#N/A</v>
      </c>
      <c r="E50" s="138" t="e">
        <f>NA()</f>
        <v>#N/A</v>
      </c>
      <c r="F50" s="138">
        <f>IF(ISNUMBER('実質公債費比率（分子）の構造'!L$53),'実質公債費比率（分子）の構造'!L$53,NA())</f>
        <v>956</v>
      </c>
      <c r="G50" s="138" t="e">
        <f>NA()</f>
        <v>#N/A</v>
      </c>
      <c r="H50" s="138" t="e">
        <f>NA()</f>
        <v>#N/A</v>
      </c>
      <c r="I50" s="138">
        <f>IF(ISNUMBER('実質公債費比率（分子）の構造'!M$53),'実質公債費比率（分子）の構造'!M$53,NA())</f>
        <v>830</v>
      </c>
      <c r="J50" s="138" t="e">
        <f>NA()</f>
        <v>#N/A</v>
      </c>
      <c r="K50" s="138" t="e">
        <f>NA()</f>
        <v>#N/A</v>
      </c>
      <c r="L50" s="138">
        <f>IF(ISNUMBER('実質公債費比率（分子）の構造'!N$53),'実質公債費比率（分子）の構造'!N$53,NA())</f>
        <v>459</v>
      </c>
      <c r="M50" s="138" t="e">
        <f>NA()</f>
        <v>#N/A</v>
      </c>
      <c r="N50" s="138" t="e">
        <f>NA()</f>
        <v>#N/A</v>
      </c>
      <c r="O50" s="138">
        <f>IF(ISNUMBER('実質公債費比率（分子）の構造'!O$53),'実質公債費比率（分子）の構造'!O$53,NA())</f>
        <v>703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21203</v>
      </c>
      <c r="E56" s="137"/>
      <c r="F56" s="137"/>
      <c r="G56" s="137">
        <f>'将来負担比率（分子）の構造'!J$52</f>
        <v>21615</v>
      </c>
      <c r="H56" s="137"/>
      <c r="I56" s="137"/>
      <c r="J56" s="137">
        <f>'将来負担比率（分子）の構造'!K$52</f>
        <v>21784</v>
      </c>
      <c r="K56" s="137"/>
      <c r="L56" s="137"/>
      <c r="M56" s="137">
        <f>'将来負担比率（分子）の構造'!L$52</f>
        <v>22279</v>
      </c>
      <c r="N56" s="137"/>
      <c r="O56" s="137"/>
      <c r="P56" s="137">
        <f>'将来負担比率（分子）の構造'!M$52</f>
        <v>22412</v>
      </c>
    </row>
    <row r="57" spans="1:16" x14ac:dyDescent="0.15">
      <c r="A57" s="137" t="s">
        <v>36</v>
      </c>
      <c r="B57" s="137"/>
      <c r="C57" s="137"/>
      <c r="D57" s="137">
        <f>'将来負担比率（分子）の構造'!I$51</f>
        <v>5041</v>
      </c>
      <c r="E57" s="137"/>
      <c r="F57" s="137"/>
      <c r="G57" s="137">
        <f>'将来負担比率（分子）の構造'!J$51</f>
        <v>4997</v>
      </c>
      <c r="H57" s="137"/>
      <c r="I57" s="137"/>
      <c r="J57" s="137">
        <f>'将来負担比率（分子）の構造'!K$51</f>
        <v>5166</v>
      </c>
      <c r="K57" s="137"/>
      <c r="L57" s="137"/>
      <c r="M57" s="137">
        <f>'将来負担比率（分子）の構造'!L$51</f>
        <v>5255</v>
      </c>
      <c r="N57" s="137"/>
      <c r="O57" s="137"/>
      <c r="P57" s="137">
        <f>'将来負担比率（分子）の構造'!M$51</f>
        <v>5345</v>
      </c>
    </row>
    <row r="58" spans="1:16" x14ac:dyDescent="0.15">
      <c r="A58" s="137" t="s">
        <v>35</v>
      </c>
      <c r="B58" s="137"/>
      <c r="C58" s="137"/>
      <c r="D58" s="137">
        <f>'将来負担比率（分子）の構造'!I$50</f>
        <v>2291</v>
      </c>
      <c r="E58" s="137"/>
      <c r="F58" s="137"/>
      <c r="G58" s="137">
        <f>'将来負担比率（分子）の構造'!J$50</f>
        <v>1768</v>
      </c>
      <c r="H58" s="137"/>
      <c r="I58" s="137"/>
      <c r="J58" s="137">
        <f>'将来負担比率（分子）の構造'!K$50</f>
        <v>1783</v>
      </c>
      <c r="K58" s="137"/>
      <c r="L58" s="137"/>
      <c r="M58" s="137">
        <f>'将来負担比率（分子）の構造'!L$50</f>
        <v>2113</v>
      </c>
      <c r="N58" s="137"/>
      <c r="O58" s="137"/>
      <c r="P58" s="137">
        <f>'将来負担比率（分子）の構造'!M$50</f>
        <v>1818</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2436</v>
      </c>
      <c r="C61" s="137"/>
      <c r="D61" s="137"/>
      <c r="E61" s="137">
        <f>'将来負担比率（分子）の構造'!J$46</f>
        <v>1143</v>
      </c>
      <c r="F61" s="137"/>
      <c r="G61" s="137"/>
      <c r="H61" s="137">
        <f>'将来負担比率（分子）の構造'!K$46</f>
        <v>838</v>
      </c>
      <c r="I61" s="137"/>
      <c r="J61" s="137"/>
      <c r="K61" s="137">
        <f>'将来負担比率（分子）の構造'!L$46</f>
        <v>480</v>
      </c>
      <c r="L61" s="137"/>
      <c r="M61" s="137"/>
      <c r="N61" s="137">
        <f>'将来負担比率（分子）の構造'!M$46</f>
        <v>118</v>
      </c>
      <c r="O61" s="137"/>
      <c r="P61" s="137"/>
    </row>
    <row r="62" spans="1:16" x14ac:dyDescent="0.15">
      <c r="A62" s="137" t="s">
        <v>29</v>
      </c>
      <c r="B62" s="137">
        <f>'将来負担比率（分子）の構造'!I$45</f>
        <v>3494</v>
      </c>
      <c r="C62" s="137"/>
      <c r="D62" s="137"/>
      <c r="E62" s="137">
        <f>'将来負担比率（分子）の構造'!J$45</f>
        <v>3397</v>
      </c>
      <c r="F62" s="137"/>
      <c r="G62" s="137"/>
      <c r="H62" s="137">
        <f>'将来負担比率（分子）の構造'!K$45</f>
        <v>3509</v>
      </c>
      <c r="I62" s="137"/>
      <c r="J62" s="137"/>
      <c r="K62" s="137">
        <f>'将来負担比率（分子）の構造'!L$45</f>
        <v>3252</v>
      </c>
      <c r="L62" s="137"/>
      <c r="M62" s="137"/>
      <c r="N62" s="137">
        <f>'将来負担比率（分子）の構造'!M$45</f>
        <v>3126</v>
      </c>
      <c r="O62" s="137"/>
      <c r="P62" s="137"/>
    </row>
    <row r="63" spans="1:16" x14ac:dyDescent="0.15">
      <c r="A63" s="137" t="s">
        <v>28</v>
      </c>
      <c r="B63" s="137">
        <f>'将来負担比率（分子）の構造'!I$44</f>
        <v>645</v>
      </c>
      <c r="C63" s="137"/>
      <c r="D63" s="137"/>
      <c r="E63" s="137">
        <f>'将来負担比率（分子）の構造'!J$44</f>
        <v>816</v>
      </c>
      <c r="F63" s="137"/>
      <c r="G63" s="137"/>
      <c r="H63" s="137">
        <f>'将来負担比率（分子）の構造'!K$44</f>
        <v>1008</v>
      </c>
      <c r="I63" s="137"/>
      <c r="J63" s="137"/>
      <c r="K63" s="137">
        <f>'将来負担比率（分子）の構造'!L$44</f>
        <v>992</v>
      </c>
      <c r="L63" s="137"/>
      <c r="M63" s="137"/>
      <c r="N63" s="137">
        <f>'将来負担比率（分子）の構造'!M$44</f>
        <v>962</v>
      </c>
      <c r="O63" s="137"/>
      <c r="P63" s="137"/>
    </row>
    <row r="64" spans="1:16" x14ac:dyDescent="0.15">
      <c r="A64" s="137" t="s">
        <v>27</v>
      </c>
      <c r="B64" s="137">
        <f>'将来負担比率（分子）の構造'!I$43</f>
        <v>11159</v>
      </c>
      <c r="C64" s="137"/>
      <c r="D64" s="137"/>
      <c r="E64" s="137">
        <f>'将来負担比率（分子）の構造'!J$43</f>
        <v>10900</v>
      </c>
      <c r="F64" s="137"/>
      <c r="G64" s="137"/>
      <c r="H64" s="137">
        <f>'将来負担比率（分子）の構造'!K$43</f>
        <v>10417</v>
      </c>
      <c r="I64" s="137"/>
      <c r="J64" s="137"/>
      <c r="K64" s="137">
        <f>'将来負担比率（分子）の構造'!L$43</f>
        <v>9781</v>
      </c>
      <c r="L64" s="137"/>
      <c r="M64" s="137"/>
      <c r="N64" s="137">
        <f>'将来負担比率（分子）の構造'!M$43</f>
        <v>9823</v>
      </c>
      <c r="O64" s="137"/>
      <c r="P64" s="137"/>
    </row>
    <row r="65" spans="1:16" x14ac:dyDescent="0.15">
      <c r="A65" s="137" t="s">
        <v>26</v>
      </c>
      <c r="B65" s="137">
        <f>'将来負担比率（分子）の構造'!I$42</f>
        <v>717</v>
      </c>
      <c r="C65" s="137"/>
      <c r="D65" s="137"/>
      <c r="E65" s="137">
        <f>'将来負担比率（分子）の構造'!J$42</f>
        <v>452</v>
      </c>
      <c r="F65" s="137"/>
      <c r="G65" s="137"/>
      <c r="H65" s="137">
        <f>'将来負担比率（分子）の構造'!K$42</f>
        <v>186</v>
      </c>
      <c r="I65" s="137"/>
      <c r="J65" s="137"/>
      <c r="K65" s="137">
        <f>'将来負担比率（分子）の構造'!L$42</f>
        <v>165</v>
      </c>
      <c r="L65" s="137"/>
      <c r="M65" s="137"/>
      <c r="N65" s="137">
        <f>'将来負担比率（分子）の構造'!M$42</f>
        <v>146</v>
      </c>
      <c r="O65" s="137"/>
      <c r="P65" s="137"/>
    </row>
    <row r="66" spans="1:16" x14ac:dyDescent="0.15">
      <c r="A66" s="137" t="s">
        <v>25</v>
      </c>
      <c r="B66" s="137">
        <f>'将来負担比率（分子）の構造'!I$41</f>
        <v>19648</v>
      </c>
      <c r="C66" s="137"/>
      <c r="D66" s="137"/>
      <c r="E66" s="137">
        <f>'将来負担比率（分子）の構造'!J$41</f>
        <v>21000</v>
      </c>
      <c r="F66" s="137"/>
      <c r="G66" s="137"/>
      <c r="H66" s="137">
        <f>'将来負担比率（分子）の構造'!K$41</f>
        <v>21590</v>
      </c>
      <c r="I66" s="137"/>
      <c r="J66" s="137"/>
      <c r="K66" s="137">
        <f>'将来負担比率（分子）の構造'!L$41</f>
        <v>22516</v>
      </c>
      <c r="L66" s="137"/>
      <c r="M66" s="137"/>
      <c r="N66" s="137">
        <f>'将来負担比率（分子）の構造'!M$41</f>
        <v>23003</v>
      </c>
      <c r="O66" s="137"/>
      <c r="P66" s="137"/>
    </row>
    <row r="67" spans="1:16" x14ac:dyDescent="0.15">
      <c r="A67" s="137" t="s">
        <v>63</v>
      </c>
      <c r="B67" s="137" t="e">
        <f>NA()</f>
        <v>#N/A</v>
      </c>
      <c r="C67" s="137">
        <f>IF(ISNUMBER('将来負担比率（分子）の構造'!I$53), IF('将来負担比率（分子）の構造'!I$53 &lt; 0, 0, '将来負担比率（分子）の構造'!I$53), NA())</f>
        <v>9565</v>
      </c>
      <c r="D67" s="137" t="e">
        <f>NA()</f>
        <v>#N/A</v>
      </c>
      <c r="E67" s="137" t="e">
        <f>NA()</f>
        <v>#N/A</v>
      </c>
      <c r="F67" s="137">
        <f>IF(ISNUMBER('将来負担比率（分子）の構造'!J$53), IF('将来負担比率（分子）の構造'!J$53 &lt; 0, 0, '将来負担比率（分子）の構造'!J$53), NA())</f>
        <v>9327</v>
      </c>
      <c r="G67" s="137" t="e">
        <f>NA()</f>
        <v>#N/A</v>
      </c>
      <c r="H67" s="137" t="e">
        <f>NA()</f>
        <v>#N/A</v>
      </c>
      <c r="I67" s="137">
        <f>IF(ISNUMBER('将来負担比率（分子）の構造'!K$53), IF('将来負担比率（分子）の構造'!K$53 &lt; 0, 0, '将来負担比率（分子）の構造'!K$53), NA())</f>
        <v>8814</v>
      </c>
      <c r="J67" s="137" t="e">
        <f>NA()</f>
        <v>#N/A</v>
      </c>
      <c r="K67" s="137" t="e">
        <f>NA()</f>
        <v>#N/A</v>
      </c>
      <c r="L67" s="137">
        <f>IF(ISNUMBER('将来負担比率（分子）の構造'!L$53), IF('将来負担比率（分子）の構造'!L$53 &lt; 0, 0, '将来負担比率（分子）の構造'!L$53), NA())</f>
        <v>7538</v>
      </c>
      <c r="M67" s="137" t="e">
        <f>NA()</f>
        <v>#N/A</v>
      </c>
      <c r="N67" s="137" t="e">
        <f>NA()</f>
        <v>#N/A</v>
      </c>
      <c r="O67" s="137">
        <f>IF(ISNUMBER('将来負担比率（分子）の構造'!M$53), IF('将来負担比率（分子）の構造'!M$53 &lt; 0, 0, '将来負担比率（分子）の構造'!M$53), NA())</f>
        <v>7604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BG34" sqref="BG34:CB34"/>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6972884</v>
      </c>
      <c r="S5" s="615"/>
      <c r="T5" s="615"/>
      <c r="U5" s="615"/>
      <c r="V5" s="615"/>
      <c r="W5" s="615"/>
      <c r="X5" s="615"/>
      <c r="Y5" s="616"/>
      <c r="Z5" s="617">
        <v>28.7</v>
      </c>
      <c r="AA5" s="617"/>
      <c r="AB5" s="617"/>
      <c r="AC5" s="617"/>
      <c r="AD5" s="618">
        <v>6548621</v>
      </c>
      <c r="AE5" s="618"/>
      <c r="AF5" s="618"/>
      <c r="AG5" s="618"/>
      <c r="AH5" s="618"/>
      <c r="AI5" s="618"/>
      <c r="AJ5" s="618"/>
      <c r="AK5" s="618"/>
      <c r="AL5" s="619">
        <v>51.9</v>
      </c>
      <c r="AM5" s="620"/>
      <c r="AN5" s="620"/>
      <c r="AO5" s="621"/>
      <c r="AP5" s="611" t="s">
        <v>209</v>
      </c>
      <c r="AQ5" s="612"/>
      <c r="AR5" s="612"/>
      <c r="AS5" s="612"/>
      <c r="AT5" s="612"/>
      <c r="AU5" s="612"/>
      <c r="AV5" s="612"/>
      <c r="AW5" s="612"/>
      <c r="AX5" s="612"/>
      <c r="AY5" s="612"/>
      <c r="AZ5" s="612"/>
      <c r="BA5" s="612"/>
      <c r="BB5" s="612"/>
      <c r="BC5" s="612"/>
      <c r="BD5" s="612"/>
      <c r="BE5" s="612"/>
      <c r="BF5" s="613"/>
      <c r="BG5" s="625">
        <v>6548621</v>
      </c>
      <c r="BH5" s="626"/>
      <c r="BI5" s="626"/>
      <c r="BJ5" s="626"/>
      <c r="BK5" s="626"/>
      <c r="BL5" s="626"/>
      <c r="BM5" s="626"/>
      <c r="BN5" s="627"/>
      <c r="BO5" s="628">
        <v>93.9</v>
      </c>
      <c r="BP5" s="628"/>
      <c r="BQ5" s="628"/>
      <c r="BR5" s="628"/>
      <c r="BS5" s="629">
        <v>78532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215754</v>
      </c>
      <c r="S6" s="626"/>
      <c r="T6" s="626"/>
      <c r="U6" s="626"/>
      <c r="V6" s="626"/>
      <c r="W6" s="626"/>
      <c r="X6" s="626"/>
      <c r="Y6" s="627"/>
      <c r="Z6" s="628">
        <v>0.9</v>
      </c>
      <c r="AA6" s="628"/>
      <c r="AB6" s="628"/>
      <c r="AC6" s="628"/>
      <c r="AD6" s="629">
        <v>215754</v>
      </c>
      <c r="AE6" s="629"/>
      <c r="AF6" s="629"/>
      <c r="AG6" s="629"/>
      <c r="AH6" s="629"/>
      <c r="AI6" s="629"/>
      <c r="AJ6" s="629"/>
      <c r="AK6" s="629"/>
      <c r="AL6" s="630">
        <v>1.7</v>
      </c>
      <c r="AM6" s="631"/>
      <c r="AN6" s="631"/>
      <c r="AO6" s="632"/>
      <c r="AP6" s="622" t="s">
        <v>214</v>
      </c>
      <c r="AQ6" s="623"/>
      <c r="AR6" s="623"/>
      <c r="AS6" s="623"/>
      <c r="AT6" s="623"/>
      <c r="AU6" s="623"/>
      <c r="AV6" s="623"/>
      <c r="AW6" s="623"/>
      <c r="AX6" s="623"/>
      <c r="AY6" s="623"/>
      <c r="AZ6" s="623"/>
      <c r="BA6" s="623"/>
      <c r="BB6" s="623"/>
      <c r="BC6" s="623"/>
      <c r="BD6" s="623"/>
      <c r="BE6" s="623"/>
      <c r="BF6" s="624"/>
      <c r="BG6" s="625">
        <v>6548621</v>
      </c>
      <c r="BH6" s="626"/>
      <c r="BI6" s="626"/>
      <c r="BJ6" s="626"/>
      <c r="BK6" s="626"/>
      <c r="BL6" s="626"/>
      <c r="BM6" s="626"/>
      <c r="BN6" s="627"/>
      <c r="BO6" s="628">
        <v>93.9</v>
      </c>
      <c r="BP6" s="628"/>
      <c r="BQ6" s="628"/>
      <c r="BR6" s="628"/>
      <c r="BS6" s="629">
        <v>78532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286969</v>
      </c>
      <c r="CS6" s="626"/>
      <c r="CT6" s="626"/>
      <c r="CU6" s="626"/>
      <c r="CV6" s="626"/>
      <c r="CW6" s="626"/>
      <c r="CX6" s="626"/>
      <c r="CY6" s="627"/>
      <c r="CZ6" s="628">
        <v>1.2</v>
      </c>
      <c r="DA6" s="628"/>
      <c r="DB6" s="628"/>
      <c r="DC6" s="628"/>
      <c r="DD6" s="634">
        <v>23150</v>
      </c>
      <c r="DE6" s="626"/>
      <c r="DF6" s="626"/>
      <c r="DG6" s="626"/>
      <c r="DH6" s="626"/>
      <c r="DI6" s="626"/>
      <c r="DJ6" s="626"/>
      <c r="DK6" s="626"/>
      <c r="DL6" s="626"/>
      <c r="DM6" s="626"/>
      <c r="DN6" s="626"/>
      <c r="DO6" s="626"/>
      <c r="DP6" s="627"/>
      <c r="DQ6" s="634">
        <v>286969</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6392</v>
      </c>
      <c r="S7" s="626"/>
      <c r="T7" s="626"/>
      <c r="U7" s="626"/>
      <c r="V7" s="626"/>
      <c r="W7" s="626"/>
      <c r="X7" s="626"/>
      <c r="Y7" s="627"/>
      <c r="Z7" s="628">
        <v>0</v>
      </c>
      <c r="AA7" s="628"/>
      <c r="AB7" s="628"/>
      <c r="AC7" s="628"/>
      <c r="AD7" s="629">
        <v>6392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2562616</v>
      </c>
      <c r="BH7" s="626"/>
      <c r="BI7" s="626"/>
      <c r="BJ7" s="626"/>
      <c r="BK7" s="626"/>
      <c r="BL7" s="626"/>
      <c r="BM7" s="626"/>
      <c r="BN7" s="627"/>
      <c r="BO7" s="628">
        <v>36.799999999999997</v>
      </c>
      <c r="BP7" s="628"/>
      <c r="BQ7" s="628"/>
      <c r="BR7" s="628"/>
      <c r="BS7" s="629">
        <v>78532</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3132682</v>
      </c>
      <c r="CS7" s="626"/>
      <c r="CT7" s="626"/>
      <c r="CU7" s="626"/>
      <c r="CV7" s="626"/>
      <c r="CW7" s="626"/>
      <c r="CX7" s="626"/>
      <c r="CY7" s="627"/>
      <c r="CZ7" s="628">
        <v>13.2</v>
      </c>
      <c r="DA7" s="628"/>
      <c r="DB7" s="628"/>
      <c r="DC7" s="628"/>
      <c r="DD7" s="634">
        <v>498433</v>
      </c>
      <c r="DE7" s="626"/>
      <c r="DF7" s="626"/>
      <c r="DG7" s="626"/>
      <c r="DH7" s="626"/>
      <c r="DI7" s="626"/>
      <c r="DJ7" s="626"/>
      <c r="DK7" s="626"/>
      <c r="DL7" s="626"/>
      <c r="DM7" s="626"/>
      <c r="DN7" s="626"/>
      <c r="DO7" s="626"/>
      <c r="DP7" s="627"/>
      <c r="DQ7" s="634">
        <v>2191800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22862</v>
      </c>
      <c r="S8" s="626"/>
      <c r="T8" s="626"/>
      <c r="U8" s="626"/>
      <c r="V8" s="626"/>
      <c r="W8" s="626"/>
      <c r="X8" s="626"/>
      <c r="Y8" s="627"/>
      <c r="Z8" s="628">
        <v>0.1</v>
      </c>
      <c r="AA8" s="628"/>
      <c r="AB8" s="628"/>
      <c r="AC8" s="628"/>
      <c r="AD8" s="629">
        <v>22862</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83912</v>
      </c>
      <c r="BH8" s="626"/>
      <c r="BI8" s="626"/>
      <c r="BJ8" s="626"/>
      <c r="BK8" s="626"/>
      <c r="BL8" s="626"/>
      <c r="BM8" s="626"/>
      <c r="BN8" s="627"/>
      <c r="BO8" s="628">
        <v>1.2</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7505524</v>
      </c>
      <c r="CS8" s="626"/>
      <c r="CT8" s="626"/>
      <c r="CU8" s="626"/>
      <c r="CV8" s="626"/>
      <c r="CW8" s="626"/>
      <c r="CX8" s="626"/>
      <c r="CY8" s="627"/>
      <c r="CZ8" s="628">
        <v>31.5</v>
      </c>
      <c r="DA8" s="628"/>
      <c r="DB8" s="628"/>
      <c r="DC8" s="628"/>
      <c r="DD8" s="634">
        <v>28524</v>
      </c>
      <c r="DE8" s="626"/>
      <c r="DF8" s="626"/>
      <c r="DG8" s="626"/>
      <c r="DH8" s="626"/>
      <c r="DI8" s="626"/>
      <c r="DJ8" s="626"/>
      <c r="DK8" s="626"/>
      <c r="DL8" s="626"/>
      <c r="DM8" s="626"/>
      <c r="DN8" s="626"/>
      <c r="DO8" s="626"/>
      <c r="DP8" s="627"/>
      <c r="DQ8" s="634">
        <v>3859104</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15027</v>
      </c>
      <c r="S9" s="626"/>
      <c r="T9" s="626"/>
      <c r="U9" s="626"/>
      <c r="V9" s="626"/>
      <c r="W9" s="626"/>
      <c r="X9" s="626"/>
      <c r="Y9" s="627"/>
      <c r="Z9" s="628">
        <v>0.1</v>
      </c>
      <c r="AA9" s="628"/>
      <c r="AB9" s="628"/>
      <c r="AC9" s="628"/>
      <c r="AD9" s="629">
        <v>15027</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1953268</v>
      </c>
      <c r="BH9" s="626"/>
      <c r="BI9" s="626"/>
      <c r="BJ9" s="626"/>
      <c r="BK9" s="626"/>
      <c r="BL9" s="626"/>
      <c r="BM9" s="626"/>
      <c r="BN9" s="627"/>
      <c r="BO9" s="628">
        <v>28</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2667325</v>
      </c>
      <c r="CS9" s="626"/>
      <c r="CT9" s="626"/>
      <c r="CU9" s="626"/>
      <c r="CV9" s="626"/>
      <c r="CW9" s="626"/>
      <c r="CX9" s="626"/>
      <c r="CY9" s="627"/>
      <c r="CZ9" s="628">
        <v>11.2</v>
      </c>
      <c r="DA9" s="628"/>
      <c r="DB9" s="628"/>
      <c r="DC9" s="628"/>
      <c r="DD9" s="634">
        <v>91614</v>
      </c>
      <c r="DE9" s="626"/>
      <c r="DF9" s="626"/>
      <c r="DG9" s="626"/>
      <c r="DH9" s="626"/>
      <c r="DI9" s="626"/>
      <c r="DJ9" s="626"/>
      <c r="DK9" s="626"/>
      <c r="DL9" s="626"/>
      <c r="DM9" s="626"/>
      <c r="DN9" s="626"/>
      <c r="DO9" s="626"/>
      <c r="DP9" s="627"/>
      <c r="DQ9" s="634">
        <v>2093411</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862949</v>
      </c>
      <c r="S10" s="626"/>
      <c r="T10" s="626"/>
      <c r="U10" s="626"/>
      <c r="V10" s="626"/>
      <c r="W10" s="626"/>
      <c r="X10" s="626"/>
      <c r="Y10" s="627"/>
      <c r="Z10" s="628">
        <v>3.6</v>
      </c>
      <c r="AA10" s="628"/>
      <c r="AB10" s="628"/>
      <c r="AC10" s="628"/>
      <c r="AD10" s="629">
        <v>862949</v>
      </c>
      <c r="AE10" s="629"/>
      <c r="AF10" s="629"/>
      <c r="AG10" s="629"/>
      <c r="AH10" s="629"/>
      <c r="AI10" s="629"/>
      <c r="AJ10" s="629"/>
      <c r="AK10" s="629"/>
      <c r="AL10" s="630">
        <v>6.8</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129377</v>
      </c>
      <c r="BH10" s="626"/>
      <c r="BI10" s="626"/>
      <c r="BJ10" s="626"/>
      <c r="BK10" s="626"/>
      <c r="BL10" s="626"/>
      <c r="BM10" s="626"/>
      <c r="BN10" s="627"/>
      <c r="BO10" s="628">
        <v>1.9</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98532</v>
      </c>
      <c r="CS10" s="626"/>
      <c r="CT10" s="626"/>
      <c r="CU10" s="626"/>
      <c r="CV10" s="626"/>
      <c r="CW10" s="626"/>
      <c r="CX10" s="626"/>
      <c r="CY10" s="627"/>
      <c r="CZ10" s="628">
        <v>0.4</v>
      </c>
      <c r="DA10" s="628"/>
      <c r="DB10" s="628"/>
      <c r="DC10" s="628"/>
      <c r="DD10" s="634">
        <v>13794</v>
      </c>
      <c r="DE10" s="626"/>
      <c r="DF10" s="626"/>
      <c r="DG10" s="626"/>
      <c r="DH10" s="626"/>
      <c r="DI10" s="626"/>
      <c r="DJ10" s="626"/>
      <c r="DK10" s="626"/>
      <c r="DL10" s="626"/>
      <c r="DM10" s="626"/>
      <c r="DN10" s="626"/>
      <c r="DO10" s="626"/>
      <c r="DP10" s="627"/>
      <c r="DQ10" s="634">
        <v>56971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39669</v>
      </c>
      <c r="S11" s="626"/>
      <c r="T11" s="626"/>
      <c r="U11" s="626"/>
      <c r="V11" s="626"/>
      <c r="W11" s="626"/>
      <c r="X11" s="626"/>
      <c r="Y11" s="627"/>
      <c r="Z11" s="628">
        <v>0.2</v>
      </c>
      <c r="AA11" s="628"/>
      <c r="AB11" s="628"/>
      <c r="AC11" s="628"/>
      <c r="AD11" s="629">
        <v>39669</v>
      </c>
      <c r="AE11" s="629"/>
      <c r="AF11" s="629"/>
      <c r="AG11" s="629"/>
      <c r="AH11" s="629"/>
      <c r="AI11" s="629"/>
      <c r="AJ11" s="629"/>
      <c r="AK11" s="629"/>
      <c r="AL11" s="630">
        <v>0.3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396059</v>
      </c>
      <c r="BH11" s="626"/>
      <c r="BI11" s="626"/>
      <c r="BJ11" s="626"/>
      <c r="BK11" s="626"/>
      <c r="BL11" s="626"/>
      <c r="BM11" s="626"/>
      <c r="BN11" s="627"/>
      <c r="BO11" s="628">
        <v>5.7</v>
      </c>
      <c r="BP11" s="628"/>
      <c r="BQ11" s="628"/>
      <c r="BR11" s="628"/>
      <c r="BS11" s="634">
        <v>78532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1212295</v>
      </c>
      <c r="CS11" s="626"/>
      <c r="CT11" s="626"/>
      <c r="CU11" s="626"/>
      <c r="CV11" s="626"/>
      <c r="CW11" s="626"/>
      <c r="CX11" s="626"/>
      <c r="CY11" s="627"/>
      <c r="CZ11" s="628">
        <v>5.0999999999999996</v>
      </c>
      <c r="DA11" s="628"/>
      <c r="DB11" s="628"/>
      <c r="DC11" s="628"/>
      <c r="DD11" s="634">
        <v>789486</v>
      </c>
      <c r="DE11" s="626"/>
      <c r="DF11" s="626"/>
      <c r="DG11" s="626"/>
      <c r="DH11" s="626"/>
      <c r="DI11" s="626"/>
      <c r="DJ11" s="626"/>
      <c r="DK11" s="626"/>
      <c r="DL11" s="626"/>
      <c r="DM11" s="626"/>
      <c r="DN11" s="626"/>
      <c r="DO11" s="626"/>
      <c r="DP11" s="627"/>
      <c r="DQ11" s="634">
        <v>406989</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3537670</v>
      </c>
      <c r="BH12" s="626"/>
      <c r="BI12" s="626"/>
      <c r="BJ12" s="626"/>
      <c r="BK12" s="626"/>
      <c r="BL12" s="626"/>
      <c r="BM12" s="626"/>
      <c r="BN12" s="627"/>
      <c r="BO12" s="628">
        <v>50.7</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331450</v>
      </c>
      <c r="CS12" s="626"/>
      <c r="CT12" s="626"/>
      <c r="CU12" s="626"/>
      <c r="CV12" s="626"/>
      <c r="CW12" s="626"/>
      <c r="CX12" s="626"/>
      <c r="CY12" s="627"/>
      <c r="CZ12" s="628">
        <v>1.4</v>
      </c>
      <c r="DA12" s="628"/>
      <c r="DB12" s="628"/>
      <c r="DC12" s="628"/>
      <c r="DD12" s="634">
        <v>30948</v>
      </c>
      <c r="DE12" s="626"/>
      <c r="DF12" s="626"/>
      <c r="DG12" s="626"/>
      <c r="DH12" s="626"/>
      <c r="DI12" s="626"/>
      <c r="DJ12" s="626"/>
      <c r="DK12" s="626"/>
      <c r="DL12" s="626"/>
      <c r="DM12" s="626"/>
      <c r="DN12" s="626"/>
      <c r="DO12" s="626"/>
      <c r="DP12" s="627"/>
      <c r="DQ12" s="634">
        <v>294902</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42507</v>
      </c>
      <c r="S13" s="626"/>
      <c r="T13" s="626"/>
      <c r="U13" s="626"/>
      <c r="V13" s="626"/>
      <c r="W13" s="626"/>
      <c r="X13" s="626"/>
      <c r="Y13" s="627"/>
      <c r="Z13" s="628">
        <v>0.2</v>
      </c>
      <c r="AA13" s="628"/>
      <c r="AB13" s="628"/>
      <c r="AC13" s="628"/>
      <c r="AD13" s="629">
        <v>42507</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3531594</v>
      </c>
      <c r="BH13" s="626"/>
      <c r="BI13" s="626"/>
      <c r="BJ13" s="626"/>
      <c r="BK13" s="626"/>
      <c r="BL13" s="626"/>
      <c r="BM13" s="626"/>
      <c r="BN13" s="627"/>
      <c r="BO13" s="628">
        <v>50.6</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2830908</v>
      </c>
      <c r="CS13" s="626"/>
      <c r="CT13" s="626"/>
      <c r="CU13" s="626"/>
      <c r="CV13" s="626"/>
      <c r="CW13" s="626"/>
      <c r="CX13" s="626"/>
      <c r="CY13" s="627"/>
      <c r="CZ13" s="628">
        <v>11.9</v>
      </c>
      <c r="DA13" s="628"/>
      <c r="DB13" s="628"/>
      <c r="DC13" s="628"/>
      <c r="DD13" s="634">
        <v>1334658</v>
      </c>
      <c r="DE13" s="626"/>
      <c r="DF13" s="626"/>
      <c r="DG13" s="626"/>
      <c r="DH13" s="626"/>
      <c r="DI13" s="626"/>
      <c r="DJ13" s="626"/>
      <c r="DK13" s="626"/>
      <c r="DL13" s="626"/>
      <c r="DM13" s="626"/>
      <c r="DN13" s="626"/>
      <c r="DO13" s="626"/>
      <c r="DP13" s="627"/>
      <c r="DQ13" s="634">
        <v>1803650</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156651</v>
      </c>
      <c r="BH14" s="626"/>
      <c r="BI14" s="626"/>
      <c r="BJ14" s="626"/>
      <c r="BK14" s="626"/>
      <c r="BL14" s="626"/>
      <c r="BM14" s="626"/>
      <c r="BN14" s="627"/>
      <c r="BO14" s="628">
        <v>2.2000000000000002</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1095894</v>
      </c>
      <c r="CS14" s="626"/>
      <c r="CT14" s="626"/>
      <c r="CU14" s="626"/>
      <c r="CV14" s="626"/>
      <c r="CW14" s="626"/>
      <c r="CX14" s="626"/>
      <c r="CY14" s="627"/>
      <c r="CZ14" s="628">
        <v>4.5999999999999996</v>
      </c>
      <c r="DA14" s="628"/>
      <c r="DB14" s="628"/>
      <c r="DC14" s="628"/>
      <c r="DD14" s="634">
        <v>289036</v>
      </c>
      <c r="DE14" s="626"/>
      <c r="DF14" s="626"/>
      <c r="DG14" s="626"/>
      <c r="DH14" s="626"/>
      <c r="DI14" s="626"/>
      <c r="DJ14" s="626"/>
      <c r="DK14" s="626"/>
      <c r="DL14" s="626"/>
      <c r="DM14" s="626"/>
      <c r="DN14" s="626"/>
      <c r="DO14" s="626"/>
      <c r="DP14" s="627"/>
      <c r="DQ14" s="634">
        <v>994618</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19283</v>
      </c>
      <c r="S15" s="626"/>
      <c r="T15" s="626"/>
      <c r="U15" s="626"/>
      <c r="V15" s="626"/>
      <c r="W15" s="626"/>
      <c r="X15" s="626"/>
      <c r="Y15" s="627"/>
      <c r="Z15" s="628">
        <v>0.1</v>
      </c>
      <c r="AA15" s="628"/>
      <c r="AB15" s="628"/>
      <c r="AC15" s="628"/>
      <c r="AD15" s="629">
        <v>19283</v>
      </c>
      <c r="AE15" s="629"/>
      <c r="AF15" s="629"/>
      <c r="AG15" s="629"/>
      <c r="AH15" s="629"/>
      <c r="AI15" s="629"/>
      <c r="AJ15" s="629"/>
      <c r="AK15" s="629"/>
      <c r="AL15" s="630">
        <v>0.2</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291684</v>
      </c>
      <c r="BH15" s="626"/>
      <c r="BI15" s="626"/>
      <c r="BJ15" s="626"/>
      <c r="BK15" s="626"/>
      <c r="BL15" s="626"/>
      <c r="BM15" s="626"/>
      <c r="BN15" s="627"/>
      <c r="BO15" s="628">
        <v>4.2</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2316448</v>
      </c>
      <c r="CS15" s="626"/>
      <c r="CT15" s="626"/>
      <c r="CU15" s="626"/>
      <c r="CV15" s="626"/>
      <c r="CW15" s="626"/>
      <c r="CX15" s="626"/>
      <c r="CY15" s="627"/>
      <c r="CZ15" s="628">
        <v>9.6999999999999993</v>
      </c>
      <c r="DA15" s="628"/>
      <c r="DB15" s="628"/>
      <c r="DC15" s="628"/>
      <c r="DD15" s="634">
        <v>619291</v>
      </c>
      <c r="DE15" s="626"/>
      <c r="DF15" s="626"/>
      <c r="DG15" s="626"/>
      <c r="DH15" s="626"/>
      <c r="DI15" s="626"/>
      <c r="DJ15" s="626"/>
      <c r="DK15" s="626"/>
      <c r="DL15" s="626"/>
      <c r="DM15" s="626"/>
      <c r="DN15" s="626"/>
      <c r="DO15" s="626"/>
      <c r="DP15" s="627"/>
      <c r="DQ15" s="634">
        <v>1833496</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5764368</v>
      </c>
      <c r="S16" s="626"/>
      <c r="T16" s="626"/>
      <c r="U16" s="626"/>
      <c r="V16" s="626"/>
      <c r="W16" s="626"/>
      <c r="X16" s="626"/>
      <c r="Y16" s="627"/>
      <c r="Z16" s="628">
        <v>23.7</v>
      </c>
      <c r="AA16" s="628"/>
      <c r="AB16" s="628"/>
      <c r="AC16" s="628"/>
      <c r="AD16" s="629">
        <v>4790966</v>
      </c>
      <c r="AE16" s="629"/>
      <c r="AF16" s="629"/>
      <c r="AG16" s="629"/>
      <c r="AH16" s="629"/>
      <c r="AI16" s="629"/>
      <c r="AJ16" s="629"/>
      <c r="AK16" s="629"/>
      <c r="AL16" s="630">
        <v>38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192262</v>
      </c>
      <c r="CS16" s="626"/>
      <c r="CT16" s="626"/>
      <c r="CU16" s="626"/>
      <c r="CV16" s="626"/>
      <c r="CW16" s="626"/>
      <c r="CX16" s="626"/>
      <c r="CY16" s="627"/>
      <c r="CZ16" s="628">
        <v>0.8</v>
      </c>
      <c r="DA16" s="628"/>
      <c r="DB16" s="628"/>
      <c r="DC16" s="628"/>
      <c r="DD16" s="634" t="s">
        <v>112</v>
      </c>
      <c r="DE16" s="626"/>
      <c r="DF16" s="626"/>
      <c r="DG16" s="626"/>
      <c r="DH16" s="626"/>
      <c r="DI16" s="626"/>
      <c r="DJ16" s="626"/>
      <c r="DK16" s="626"/>
      <c r="DL16" s="626"/>
      <c r="DM16" s="626"/>
      <c r="DN16" s="626"/>
      <c r="DO16" s="626"/>
      <c r="DP16" s="627"/>
      <c r="DQ16" s="634">
        <v>70468</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4790966</v>
      </c>
      <c r="S17" s="626"/>
      <c r="T17" s="626"/>
      <c r="U17" s="626"/>
      <c r="V17" s="626"/>
      <c r="W17" s="626"/>
      <c r="X17" s="626"/>
      <c r="Y17" s="627"/>
      <c r="Z17" s="628">
        <v>19.7</v>
      </c>
      <c r="AA17" s="628"/>
      <c r="AB17" s="628"/>
      <c r="AC17" s="628"/>
      <c r="AD17" s="629">
        <v>4790966</v>
      </c>
      <c r="AE17" s="629"/>
      <c r="AF17" s="629"/>
      <c r="AG17" s="629"/>
      <c r="AH17" s="629"/>
      <c r="AI17" s="629"/>
      <c r="AJ17" s="629"/>
      <c r="AK17" s="629"/>
      <c r="AL17" s="630">
        <v>38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2123298</v>
      </c>
      <c r="CS17" s="626"/>
      <c r="CT17" s="626"/>
      <c r="CU17" s="626"/>
      <c r="CV17" s="626"/>
      <c r="CW17" s="626"/>
      <c r="CX17" s="626"/>
      <c r="CY17" s="627"/>
      <c r="CZ17" s="628">
        <v>8.9</v>
      </c>
      <c r="DA17" s="628"/>
      <c r="DB17" s="628"/>
      <c r="DC17" s="628"/>
      <c r="DD17" s="634" t="s">
        <v>112</v>
      </c>
      <c r="DE17" s="626"/>
      <c r="DF17" s="626"/>
      <c r="DG17" s="626"/>
      <c r="DH17" s="626"/>
      <c r="DI17" s="626"/>
      <c r="DJ17" s="626"/>
      <c r="DK17" s="626"/>
      <c r="DL17" s="626"/>
      <c r="DM17" s="626"/>
      <c r="DN17" s="626"/>
      <c r="DO17" s="626"/>
      <c r="DP17" s="627"/>
      <c r="DQ17" s="634">
        <v>2078258</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973263</v>
      </c>
      <c r="S18" s="626"/>
      <c r="T18" s="626"/>
      <c r="U18" s="626"/>
      <c r="V18" s="626"/>
      <c r="W18" s="626"/>
      <c r="X18" s="626"/>
      <c r="Y18" s="627"/>
      <c r="Z18" s="628">
        <v>4</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v>139</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424263</v>
      </c>
      <c r="BH19" s="626"/>
      <c r="BI19" s="626"/>
      <c r="BJ19" s="626"/>
      <c r="BK19" s="626"/>
      <c r="BL19" s="626"/>
      <c r="BM19" s="626"/>
      <c r="BN19" s="627"/>
      <c r="BO19" s="628">
        <v>6.1</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13961695</v>
      </c>
      <c r="S20" s="626"/>
      <c r="T20" s="626"/>
      <c r="U20" s="626"/>
      <c r="V20" s="626"/>
      <c r="W20" s="626"/>
      <c r="X20" s="626"/>
      <c r="Y20" s="627"/>
      <c r="Z20" s="628">
        <v>57.4</v>
      </c>
      <c r="AA20" s="628"/>
      <c r="AB20" s="628"/>
      <c r="AC20" s="628"/>
      <c r="AD20" s="629">
        <v>12564030</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424263</v>
      </c>
      <c r="BH20" s="626"/>
      <c r="BI20" s="626"/>
      <c r="BJ20" s="626"/>
      <c r="BK20" s="626"/>
      <c r="BL20" s="626"/>
      <c r="BM20" s="626"/>
      <c r="BN20" s="627"/>
      <c r="BO20" s="628">
        <v>6.1</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23793587</v>
      </c>
      <c r="CS20" s="626"/>
      <c r="CT20" s="626"/>
      <c r="CU20" s="626"/>
      <c r="CV20" s="626"/>
      <c r="CW20" s="626"/>
      <c r="CX20" s="626"/>
      <c r="CY20" s="627"/>
      <c r="CZ20" s="628">
        <v>100</v>
      </c>
      <c r="DA20" s="628"/>
      <c r="DB20" s="628"/>
      <c r="DC20" s="628"/>
      <c r="DD20" s="634">
        <v>3718934</v>
      </c>
      <c r="DE20" s="626"/>
      <c r="DF20" s="626"/>
      <c r="DG20" s="626"/>
      <c r="DH20" s="626"/>
      <c r="DI20" s="626"/>
      <c r="DJ20" s="626"/>
      <c r="DK20" s="626"/>
      <c r="DL20" s="626"/>
      <c r="DM20" s="626"/>
      <c r="DN20" s="626"/>
      <c r="DO20" s="626"/>
      <c r="DP20" s="627"/>
      <c r="DQ20" s="634">
        <v>15970636</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7174</v>
      </c>
      <c r="S21" s="626"/>
      <c r="T21" s="626"/>
      <c r="U21" s="626"/>
      <c r="V21" s="626"/>
      <c r="W21" s="626"/>
      <c r="X21" s="626"/>
      <c r="Y21" s="627"/>
      <c r="Z21" s="628">
        <v>0</v>
      </c>
      <c r="AA21" s="628"/>
      <c r="AB21" s="628"/>
      <c r="AC21" s="628"/>
      <c r="AD21" s="629">
        <v>7174</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302967</v>
      </c>
      <c r="S22" s="626"/>
      <c r="T22" s="626"/>
      <c r="U22" s="626"/>
      <c r="V22" s="626"/>
      <c r="W22" s="626"/>
      <c r="X22" s="626"/>
      <c r="Y22" s="627"/>
      <c r="Z22" s="628">
        <v>1.2</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280415</v>
      </c>
      <c r="S23" s="626"/>
      <c r="T23" s="626"/>
      <c r="U23" s="626"/>
      <c r="V23" s="626"/>
      <c r="W23" s="626"/>
      <c r="X23" s="626"/>
      <c r="Y23" s="627"/>
      <c r="Z23" s="628">
        <v>1.2</v>
      </c>
      <c r="AA23" s="628"/>
      <c r="AB23" s="628"/>
      <c r="AC23" s="628"/>
      <c r="AD23" s="629">
        <v>24026</v>
      </c>
      <c r="AE23" s="629"/>
      <c r="AF23" s="629"/>
      <c r="AG23" s="629"/>
      <c r="AH23" s="629"/>
      <c r="AI23" s="629"/>
      <c r="AJ23" s="629"/>
      <c r="AK23" s="629"/>
      <c r="AL23" s="630">
        <v>0.2</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424263</v>
      </c>
      <c r="BH23" s="626"/>
      <c r="BI23" s="626"/>
      <c r="BJ23" s="626"/>
      <c r="BK23" s="626"/>
      <c r="BL23" s="626"/>
      <c r="BM23" s="626"/>
      <c r="BN23" s="627"/>
      <c r="BO23" s="628">
        <v>6.1</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153265</v>
      </c>
      <c r="S24" s="626"/>
      <c r="T24" s="626"/>
      <c r="U24" s="626"/>
      <c r="V24" s="626"/>
      <c r="W24" s="626"/>
      <c r="X24" s="626"/>
      <c r="Y24" s="627"/>
      <c r="Z24" s="628">
        <v>0.6</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9856904</v>
      </c>
      <c r="CS24" s="615"/>
      <c r="CT24" s="615"/>
      <c r="CU24" s="615"/>
      <c r="CV24" s="615"/>
      <c r="CW24" s="615"/>
      <c r="CX24" s="615"/>
      <c r="CY24" s="616"/>
      <c r="CZ24" s="652">
        <v>41.4</v>
      </c>
      <c r="DA24" s="653"/>
      <c r="DB24" s="653"/>
      <c r="DC24" s="654"/>
      <c r="DD24" s="651">
        <v>6594283</v>
      </c>
      <c r="DE24" s="615"/>
      <c r="DF24" s="615"/>
      <c r="DG24" s="615"/>
      <c r="DH24" s="615"/>
      <c r="DI24" s="615"/>
      <c r="DJ24" s="615"/>
      <c r="DK24" s="616"/>
      <c r="DL24" s="651">
        <v>6266735</v>
      </c>
      <c r="DM24" s="615"/>
      <c r="DN24" s="615"/>
      <c r="DO24" s="615"/>
      <c r="DP24" s="615"/>
      <c r="DQ24" s="615"/>
      <c r="DR24" s="615"/>
      <c r="DS24" s="615"/>
      <c r="DT24" s="615"/>
      <c r="DU24" s="615"/>
      <c r="DV24" s="616"/>
      <c r="DW24" s="619">
        <v>46.9</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3175265</v>
      </c>
      <c r="S25" s="626"/>
      <c r="T25" s="626"/>
      <c r="U25" s="626"/>
      <c r="V25" s="626"/>
      <c r="W25" s="626"/>
      <c r="X25" s="626"/>
      <c r="Y25" s="627"/>
      <c r="Z25" s="628">
        <v>13.1</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3441378</v>
      </c>
      <c r="CS25" s="657"/>
      <c r="CT25" s="657"/>
      <c r="CU25" s="657"/>
      <c r="CV25" s="657"/>
      <c r="CW25" s="657"/>
      <c r="CX25" s="657"/>
      <c r="CY25" s="658"/>
      <c r="CZ25" s="659">
        <v>14.5</v>
      </c>
      <c r="DA25" s="660"/>
      <c r="DB25" s="660"/>
      <c r="DC25" s="661"/>
      <c r="DD25" s="634">
        <v>3160115</v>
      </c>
      <c r="DE25" s="657"/>
      <c r="DF25" s="657"/>
      <c r="DG25" s="657"/>
      <c r="DH25" s="657"/>
      <c r="DI25" s="657"/>
      <c r="DJ25" s="657"/>
      <c r="DK25" s="658"/>
      <c r="DL25" s="634">
        <v>2976858</v>
      </c>
      <c r="DM25" s="657"/>
      <c r="DN25" s="657"/>
      <c r="DO25" s="657"/>
      <c r="DP25" s="657"/>
      <c r="DQ25" s="657"/>
      <c r="DR25" s="657"/>
      <c r="DS25" s="657"/>
      <c r="DT25" s="657"/>
      <c r="DU25" s="657"/>
      <c r="DV25" s="658"/>
      <c r="DW25" s="630">
        <v>22.3</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2103001</v>
      </c>
      <c r="CS26" s="626"/>
      <c r="CT26" s="626"/>
      <c r="CU26" s="626"/>
      <c r="CV26" s="626"/>
      <c r="CW26" s="626"/>
      <c r="CX26" s="626"/>
      <c r="CY26" s="627"/>
      <c r="CZ26" s="659">
        <v>8.8000000000000007</v>
      </c>
      <c r="DA26" s="660"/>
      <c r="DB26" s="660"/>
      <c r="DC26" s="661"/>
      <c r="DD26" s="634">
        <v>1869522</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1423199</v>
      </c>
      <c r="S27" s="626"/>
      <c r="T27" s="626"/>
      <c r="U27" s="626"/>
      <c r="V27" s="626"/>
      <c r="W27" s="626"/>
      <c r="X27" s="626"/>
      <c r="Y27" s="627"/>
      <c r="Z27" s="628">
        <v>5.9</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6972884</v>
      </c>
      <c r="BH27" s="626"/>
      <c r="BI27" s="626"/>
      <c r="BJ27" s="626"/>
      <c r="BK27" s="626"/>
      <c r="BL27" s="626"/>
      <c r="BM27" s="626"/>
      <c r="BN27" s="627"/>
      <c r="BO27" s="628">
        <v>100</v>
      </c>
      <c r="BP27" s="628"/>
      <c r="BQ27" s="628"/>
      <c r="BR27" s="628"/>
      <c r="BS27" s="634">
        <v>78532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4292228</v>
      </c>
      <c r="CS27" s="657"/>
      <c r="CT27" s="657"/>
      <c r="CU27" s="657"/>
      <c r="CV27" s="657"/>
      <c r="CW27" s="657"/>
      <c r="CX27" s="657"/>
      <c r="CY27" s="658"/>
      <c r="CZ27" s="659">
        <v>18</v>
      </c>
      <c r="DA27" s="660"/>
      <c r="DB27" s="660"/>
      <c r="DC27" s="661"/>
      <c r="DD27" s="634">
        <v>1355910</v>
      </c>
      <c r="DE27" s="657"/>
      <c r="DF27" s="657"/>
      <c r="DG27" s="657"/>
      <c r="DH27" s="657"/>
      <c r="DI27" s="657"/>
      <c r="DJ27" s="657"/>
      <c r="DK27" s="658"/>
      <c r="DL27" s="634">
        <v>1232517</v>
      </c>
      <c r="DM27" s="657"/>
      <c r="DN27" s="657"/>
      <c r="DO27" s="657"/>
      <c r="DP27" s="657"/>
      <c r="DQ27" s="657"/>
      <c r="DR27" s="657"/>
      <c r="DS27" s="657"/>
      <c r="DT27" s="657"/>
      <c r="DU27" s="657"/>
      <c r="DV27" s="658"/>
      <c r="DW27" s="630">
        <v>9.1999999999999993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30000</v>
      </c>
      <c r="S28" s="626"/>
      <c r="T28" s="626"/>
      <c r="U28" s="626"/>
      <c r="V28" s="626"/>
      <c r="W28" s="626"/>
      <c r="X28" s="626"/>
      <c r="Y28" s="627"/>
      <c r="Z28" s="628">
        <v>0.1</v>
      </c>
      <c r="AA28" s="628"/>
      <c r="AB28" s="628"/>
      <c r="AC28" s="628"/>
      <c r="AD28" s="629">
        <v>23720</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2123298</v>
      </c>
      <c r="CS28" s="626"/>
      <c r="CT28" s="626"/>
      <c r="CU28" s="626"/>
      <c r="CV28" s="626"/>
      <c r="CW28" s="626"/>
      <c r="CX28" s="626"/>
      <c r="CY28" s="627"/>
      <c r="CZ28" s="659">
        <v>8.9</v>
      </c>
      <c r="DA28" s="660"/>
      <c r="DB28" s="660"/>
      <c r="DC28" s="661"/>
      <c r="DD28" s="634">
        <v>2078258</v>
      </c>
      <c r="DE28" s="626"/>
      <c r="DF28" s="626"/>
      <c r="DG28" s="626"/>
      <c r="DH28" s="626"/>
      <c r="DI28" s="626"/>
      <c r="DJ28" s="626"/>
      <c r="DK28" s="627"/>
      <c r="DL28" s="634">
        <v>2057360</v>
      </c>
      <c r="DM28" s="626"/>
      <c r="DN28" s="626"/>
      <c r="DO28" s="626"/>
      <c r="DP28" s="626"/>
      <c r="DQ28" s="626"/>
      <c r="DR28" s="626"/>
      <c r="DS28" s="626"/>
      <c r="DT28" s="626"/>
      <c r="DU28" s="626"/>
      <c r="DV28" s="627"/>
      <c r="DW28" s="630">
        <v>15.4</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356784</v>
      </c>
      <c r="S29" s="626"/>
      <c r="T29" s="626"/>
      <c r="U29" s="626"/>
      <c r="V29" s="626"/>
      <c r="W29" s="626"/>
      <c r="X29" s="626"/>
      <c r="Y29" s="627"/>
      <c r="Z29" s="628">
        <v>1.5</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2122912</v>
      </c>
      <c r="CS29" s="657"/>
      <c r="CT29" s="657"/>
      <c r="CU29" s="657"/>
      <c r="CV29" s="657"/>
      <c r="CW29" s="657"/>
      <c r="CX29" s="657"/>
      <c r="CY29" s="658"/>
      <c r="CZ29" s="659">
        <v>8.9</v>
      </c>
      <c r="DA29" s="660"/>
      <c r="DB29" s="660"/>
      <c r="DC29" s="661"/>
      <c r="DD29" s="634">
        <v>2077872</v>
      </c>
      <c r="DE29" s="657"/>
      <c r="DF29" s="657"/>
      <c r="DG29" s="657"/>
      <c r="DH29" s="657"/>
      <c r="DI29" s="657"/>
      <c r="DJ29" s="657"/>
      <c r="DK29" s="658"/>
      <c r="DL29" s="634">
        <v>2056974</v>
      </c>
      <c r="DM29" s="657"/>
      <c r="DN29" s="657"/>
      <c r="DO29" s="657"/>
      <c r="DP29" s="657"/>
      <c r="DQ29" s="657"/>
      <c r="DR29" s="657"/>
      <c r="DS29" s="657"/>
      <c r="DT29" s="657"/>
      <c r="DU29" s="657"/>
      <c r="DV29" s="658"/>
      <c r="DW29" s="630">
        <v>15.4</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1233598</v>
      </c>
      <c r="S30" s="626"/>
      <c r="T30" s="626"/>
      <c r="U30" s="626"/>
      <c r="V30" s="626"/>
      <c r="W30" s="626"/>
      <c r="X30" s="626"/>
      <c r="Y30" s="627"/>
      <c r="Z30" s="628">
        <v>5.0999999999999996</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98.9</v>
      </c>
      <c r="BH30" s="684"/>
      <c r="BI30" s="684"/>
      <c r="BJ30" s="684"/>
      <c r="BK30" s="684"/>
      <c r="BL30" s="684"/>
      <c r="BM30" s="620">
        <v>96.2</v>
      </c>
      <c r="BN30" s="684"/>
      <c r="BO30" s="684"/>
      <c r="BP30" s="684"/>
      <c r="BQ30" s="685"/>
      <c r="BR30" s="683">
        <v>99</v>
      </c>
      <c r="BS30" s="684"/>
      <c r="BT30" s="684"/>
      <c r="BU30" s="684"/>
      <c r="BV30" s="684"/>
      <c r="BW30" s="684"/>
      <c r="BX30" s="620">
        <v>95.8</v>
      </c>
      <c r="BY30" s="684"/>
      <c r="BZ30" s="684"/>
      <c r="CA30" s="684"/>
      <c r="CB30" s="685"/>
      <c r="CD30" s="688"/>
      <c r="CE30" s="689"/>
      <c r="CF30" s="639" t="s">
        <v>292</v>
      </c>
      <c r="CG30" s="640"/>
      <c r="CH30" s="640"/>
      <c r="CI30" s="640"/>
      <c r="CJ30" s="640"/>
      <c r="CK30" s="640"/>
      <c r="CL30" s="640"/>
      <c r="CM30" s="640"/>
      <c r="CN30" s="640"/>
      <c r="CO30" s="640"/>
      <c r="CP30" s="640"/>
      <c r="CQ30" s="641"/>
      <c r="CR30" s="625">
        <v>1920175</v>
      </c>
      <c r="CS30" s="626"/>
      <c r="CT30" s="626"/>
      <c r="CU30" s="626"/>
      <c r="CV30" s="626"/>
      <c r="CW30" s="626"/>
      <c r="CX30" s="626"/>
      <c r="CY30" s="627"/>
      <c r="CZ30" s="659">
        <v>8.1</v>
      </c>
      <c r="DA30" s="660"/>
      <c r="DB30" s="660"/>
      <c r="DC30" s="661"/>
      <c r="DD30" s="634">
        <v>1879772</v>
      </c>
      <c r="DE30" s="626"/>
      <c r="DF30" s="626"/>
      <c r="DG30" s="626"/>
      <c r="DH30" s="626"/>
      <c r="DI30" s="626"/>
      <c r="DJ30" s="626"/>
      <c r="DK30" s="627"/>
      <c r="DL30" s="634">
        <v>1858874</v>
      </c>
      <c r="DM30" s="626"/>
      <c r="DN30" s="626"/>
      <c r="DO30" s="626"/>
      <c r="DP30" s="626"/>
      <c r="DQ30" s="626"/>
      <c r="DR30" s="626"/>
      <c r="DS30" s="626"/>
      <c r="DT30" s="626"/>
      <c r="DU30" s="626"/>
      <c r="DV30" s="627"/>
      <c r="DW30" s="630">
        <v>13.9</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341010</v>
      </c>
      <c r="S31" s="626"/>
      <c r="T31" s="626"/>
      <c r="U31" s="626"/>
      <c r="V31" s="626"/>
      <c r="W31" s="626"/>
      <c r="X31" s="626"/>
      <c r="Y31" s="627"/>
      <c r="Z31" s="628">
        <v>1.4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98.6</v>
      </c>
      <c r="BH31" s="657"/>
      <c r="BI31" s="657"/>
      <c r="BJ31" s="657"/>
      <c r="BK31" s="657"/>
      <c r="BL31" s="657"/>
      <c r="BM31" s="631">
        <v>96.3</v>
      </c>
      <c r="BN31" s="681"/>
      <c r="BO31" s="681"/>
      <c r="BP31" s="681"/>
      <c r="BQ31" s="682"/>
      <c r="BR31" s="680">
        <v>98.9</v>
      </c>
      <c r="BS31" s="657"/>
      <c r="BT31" s="657"/>
      <c r="BU31" s="657"/>
      <c r="BV31" s="657"/>
      <c r="BW31" s="657"/>
      <c r="BX31" s="631">
        <v>96</v>
      </c>
      <c r="BY31" s="681"/>
      <c r="BZ31" s="681"/>
      <c r="CA31" s="681"/>
      <c r="CB31" s="682"/>
      <c r="CD31" s="688"/>
      <c r="CE31" s="689"/>
      <c r="CF31" s="639" t="s">
        <v>296</v>
      </c>
      <c r="CG31" s="640"/>
      <c r="CH31" s="640"/>
      <c r="CI31" s="640"/>
      <c r="CJ31" s="640"/>
      <c r="CK31" s="640"/>
      <c r="CL31" s="640"/>
      <c r="CM31" s="640"/>
      <c r="CN31" s="640"/>
      <c r="CO31" s="640"/>
      <c r="CP31" s="640"/>
      <c r="CQ31" s="641"/>
      <c r="CR31" s="625">
        <v>202737</v>
      </c>
      <c r="CS31" s="657"/>
      <c r="CT31" s="657"/>
      <c r="CU31" s="657"/>
      <c r="CV31" s="657"/>
      <c r="CW31" s="657"/>
      <c r="CX31" s="657"/>
      <c r="CY31" s="658"/>
      <c r="CZ31" s="659">
        <v>0.9</v>
      </c>
      <c r="DA31" s="660"/>
      <c r="DB31" s="660"/>
      <c r="DC31" s="661"/>
      <c r="DD31" s="634">
        <v>198100</v>
      </c>
      <c r="DE31" s="657"/>
      <c r="DF31" s="657"/>
      <c r="DG31" s="657"/>
      <c r="DH31" s="657"/>
      <c r="DI31" s="657"/>
      <c r="DJ31" s="657"/>
      <c r="DK31" s="658"/>
      <c r="DL31" s="634">
        <v>198100</v>
      </c>
      <c r="DM31" s="657"/>
      <c r="DN31" s="657"/>
      <c r="DO31" s="657"/>
      <c r="DP31" s="657"/>
      <c r="DQ31" s="657"/>
      <c r="DR31" s="657"/>
      <c r="DS31" s="657"/>
      <c r="DT31" s="657"/>
      <c r="DU31" s="657"/>
      <c r="DV31" s="658"/>
      <c r="DW31" s="630">
        <v>1.5</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630556</v>
      </c>
      <c r="S32" s="626"/>
      <c r="T32" s="626"/>
      <c r="U32" s="626"/>
      <c r="V32" s="626"/>
      <c r="W32" s="626"/>
      <c r="X32" s="626"/>
      <c r="Y32" s="627"/>
      <c r="Z32" s="628">
        <v>2.6</v>
      </c>
      <c r="AA32" s="628"/>
      <c r="AB32" s="628"/>
      <c r="AC32" s="628"/>
      <c r="AD32" s="629">
        <v>114</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99.1</v>
      </c>
      <c r="BH32" s="693"/>
      <c r="BI32" s="693"/>
      <c r="BJ32" s="693"/>
      <c r="BK32" s="693"/>
      <c r="BL32" s="693"/>
      <c r="BM32" s="694">
        <v>96</v>
      </c>
      <c r="BN32" s="693"/>
      <c r="BO32" s="693"/>
      <c r="BP32" s="693"/>
      <c r="BQ32" s="695"/>
      <c r="BR32" s="692">
        <v>99</v>
      </c>
      <c r="BS32" s="693"/>
      <c r="BT32" s="693"/>
      <c r="BU32" s="693"/>
      <c r="BV32" s="693"/>
      <c r="BW32" s="693"/>
      <c r="BX32" s="694">
        <v>95.5</v>
      </c>
      <c r="BY32" s="693"/>
      <c r="BZ32" s="693"/>
      <c r="CA32" s="693"/>
      <c r="CB32" s="695"/>
      <c r="CD32" s="690"/>
      <c r="CE32" s="691"/>
      <c r="CF32" s="639" t="s">
        <v>299</v>
      </c>
      <c r="CG32" s="640"/>
      <c r="CH32" s="640"/>
      <c r="CI32" s="640"/>
      <c r="CJ32" s="640"/>
      <c r="CK32" s="640"/>
      <c r="CL32" s="640"/>
      <c r="CM32" s="640"/>
      <c r="CN32" s="640"/>
      <c r="CO32" s="640"/>
      <c r="CP32" s="640"/>
      <c r="CQ32" s="641"/>
      <c r="CR32" s="625">
        <v>386</v>
      </c>
      <c r="CS32" s="626"/>
      <c r="CT32" s="626"/>
      <c r="CU32" s="626"/>
      <c r="CV32" s="626"/>
      <c r="CW32" s="626"/>
      <c r="CX32" s="626"/>
      <c r="CY32" s="627"/>
      <c r="CZ32" s="659">
        <v>0</v>
      </c>
      <c r="DA32" s="660"/>
      <c r="DB32" s="660"/>
      <c r="DC32" s="661"/>
      <c r="DD32" s="634">
        <v>386</v>
      </c>
      <c r="DE32" s="626"/>
      <c r="DF32" s="626"/>
      <c r="DG32" s="626"/>
      <c r="DH32" s="626"/>
      <c r="DI32" s="626"/>
      <c r="DJ32" s="626"/>
      <c r="DK32" s="627"/>
      <c r="DL32" s="634">
        <v>386</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2407443</v>
      </c>
      <c r="S33" s="626"/>
      <c r="T33" s="626"/>
      <c r="U33" s="626"/>
      <c r="V33" s="626"/>
      <c r="W33" s="626"/>
      <c r="X33" s="626"/>
      <c r="Y33" s="627"/>
      <c r="Z33" s="628">
        <v>9.9</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10025487</v>
      </c>
      <c r="CS33" s="657"/>
      <c r="CT33" s="657"/>
      <c r="CU33" s="657"/>
      <c r="CV33" s="657"/>
      <c r="CW33" s="657"/>
      <c r="CX33" s="657"/>
      <c r="CY33" s="658"/>
      <c r="CZ33" s="659">
        <v>42.1</v>
      </c>
      <c r="DA33" s="660"/>
      <c r="DB33" s="660"/>
      <c r="DC33" s="661"/>
      <c r="DD33" s="634">
        <v>8065219</v>
      </c>
      <c r="DE33" s="657"/>
      <c r="DF33" s="657"/>
      <c r="DG33" s="657"/>
      <c r="DH33" s="657"/>
      <c r="DI33" s="657"/>
      <c r="DJ33" s="657"/>
      <c r="DK33" s="658"/>
      <c r="DL33" s="634">
        <v>6474427</v>
      </c>
      <c r="DM33" s="657"/>
      <c r="DN33" s="657"/>
      <c r="DO33" s="657"/>
      <c r="DP33" s="657"/>
      <c r="DQ33" s="657"/>
      <c r="DR33" s="657"/>
      <c r="DS33" s="657"/>
      <c r="DT33" s="657"/>
      <c r="DU33" s="657"/>
      <c r="DV33" s="658"/>
      <c r="DW33" s="630">
        <v>48.4</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3190524</v>
      </c>
      <c r="CS34" s="626"/>
      <c r="CT34" s="626"/>
      <c r="CU34" s="626"/>
      <c r="CV34" s="626"/>
      <c r="CW34" s="626"/>
      <c r="CX34" s="626"/>
      <c r="CY34" s="627"/>
      <c r="CZ34" s="659">
        <v>13.4</v>
      </c>
      <c r="DA34" s="660"/>
      <c r="DB34" s="660"/>
      <c r="DC34" s="661"/>
      <c r="DD34" s="634">
        <v>2514441</v>
      </c>
      <c r="DE34" s="626"/>
      <c r="DF34" s="626"/>
      <c r="DG34" s="626"/>
      <c r="DH34" s="626"/>
      <c r="DI34" s="626"/>
      <c r="DJ34" s="626"/>
      <c r="DK34" s="627"/>
      <c r="DL34" s="634">
        <v>1906078</v>
      </c>
      <c r="DM34" s="626"/>
      <c r="DN34" s="626"/>
      <c r="DO34" s="626"/>
      <c r="DP34" s="626"/>
      <c r="DQ34" s="626"/>
      <c r="DR34" s="626"/>
      <c r="DS34" s="626"/>
      <c r="DT34" s="626"/>
      <c r="DU34" s="626"/>
      <c r="DV34" s="627"/>
      <c r="DW34" s="630">
        <v>14.3</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745843</v>
      </c>
      <c r="S35" s="626"/>
      <c r="T35" s="626"/>
      <c r="U35" s="626"/>
      <c r="V35" s="626"/>
      <c r="W35" s="626"/>
      <c r="X35" s="626"/>
      <c r="Y35" s="627"/>
      <c r="Z35" s="628">
        <v>3.1</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3958150</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120676</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255121</v>
      </c>
      <c r="CS35" s="657"/>
      <c r="CT35" s="657"/>
      <c r="CU35" s="657"/>
      <c r="CV35" s="657"/>
      <c r="CW35" s="657"/>
      <c r="CX35" s="657"/>
      <c r="CY35" s="658"/>
      <c r="CZ35" s="659">
        <v>1.1000000000000001</v>
      </c>
      <c r="DA35" s="660"/>
      <c r="DB35" s="660"/>
      <c r="DC35" s="661"/>
      <c r="DD35" s="634">
        <v>214155</v>
      </c>
      <c r="DE35" s="657"/>
      <c r="DF35" s="657"/>
      <c r="DG35" s="657"/>
      <c r="DH35" s="657"/>
      <c r="DI35" s="657"/>
      <c r="DJ35" s="657"/>
      <c r="DK35" s="658"/>
      <c r="DL35" s="634">
        <v>213690</v>
      </c>
      <c r="DM35" s="657"/>
      <c r="DN35" s="657"/>
      <c r="DO35" s="657"/>
      <c r="DP35" s="657"/>
      <c r="DQ35" s="657"/>
      <c r="DR35" s="657"/>
      <c r="DS35" s="657"/>
      <c r="DT35" s="657"/>
      <c r="DU35" s="657"/>
      <c r="DV35" s="658"/>
      <c r="DW35" s="630">
        <v>1.6</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24303371</v>
      </c>
      <c r="S36" s="698"/>
      <c r="T36" s="698"/>
      <c r="U36" s="698"/>
      <c r="V36" s="698"/>
      <c r="W36" s="698"/>
      <c r="X36" s="698"/>
      <c r="Y36" s="699"/>
      <c r="Z36" s="700">
        <v>100</v>
      </c>
      <c r="AA36" s="700"/>
      <c r="AB36" s="700"/>
      <c r="AC36" s="700"/>
      <c r="AD36" s="701">
        <v>12619064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877660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46235</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2633536</v>
      </c>
      <c r="CS36" s="626"/>
      <c r="CT36" s="626"/>
      <c r="CU36" s="626"/>
      <c r="CV36" s="626"/>
      <c r="CW36" s="626"/>
      <c r="CX36" s="626"/>
      <c r="CY36" s="627"/>
      <c r="CZ36" s="659">
        <v>11.1</v>
      </c>
      <c r="DA36" s="660"/>
      <c r="DB36" s="660"/>
      <c r="DC36" s="661"/>
      <c r="DD36" s="634">
        <v>2307098</v>
      </c>
      <c r="DE36" s="626"/>
      <c r="DF36" s="626"/>
      <c r="DG36" s="626"/>
      <c r="DH36" s="626"/>
      <c r="DI36" s="626"/>
      <c r="DJ36" s="626"/>
      <c r="DK36" s="627"/>
      <c r="DL36" s="634">
        <v>1836763</v>
      </c>
      <c r="DM36" s="626"/>
      <c r="DN36" s="626"/>
      <c r="DO36" s="626"/>
      <c r="DP36" s="626"/>
      <c r="DQ36" s="626"/>
      <c r="DR36" s="626"/>
      <c r="DS36" s="626"/>
      <c r="DT36" s="626"/>
      <c r="DU36" s="626"/>
      <c r="DV36" s="627"/>
      <c r="DW36" s="630">
        <v>13.7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747220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7347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1338452</v>
      </c>
      <c r="CS37" s="657"/>
      <c r="CT37" s="657"/>
      <c r="CU37" s="657"/>
      <c r="CV37" s="657"/>
      <c r="CW37" s="657"/>
      <c r="CX37" s="657"/>
      <c r="CY37" s="658"/>
      <c r="CZ37" s="659">
        <v>5.6</v>
      </c>
      <c r="DA37" s="660"/>
      <c r="DB37" s="660"/>
      <c r="DC37" s="661"/>
      <c r="DD37" s="634">
        <v>1329008</v>
      </c>
      <c r="DE37" s="657"/>
      <c r="DF37" s="657"/>
      <c r="DG37" s="657"/>
      <c r="DH37" s="657"/>
      <c r="DI37" s="657"/>
      <c r="DJ37" s="657"/>
      <c r="DK37" s="658"/>
      <c r="DL37" s="634">
        <v>1286248</v>
      </c>
      <c r="DM37" s="657"/>
      <c r="DN37" s="657"/>
      <c r="DO37" s="657"/>
      <c r="DP37" s="657"/>
      <c r="DQ37" s="657"/>
      <c r="DR37" s="657"/>
      <c r="DS37" s="657"/>
      <c r="DT37" s="657"/>
      <c r="DU37" s="657"/>
      <c r="DV37" s="658"/>
      <c r="DW37" s="630">
        <v>9.6</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99390</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11725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3157645</v>
      </c>
      <c r="CS38" s="626"/>
      <c r="CT38" s="626"/>
      <c r="CU38" s="626"/>
      <c r="CV38" s="626"/>
      <c r="CW38" s="626"/>
      <c r="CX38" s="626"/>
      <c r="CY38" s="627"/>
      <c r="CZ38" s="659">
        <v>13.3</v>
      </c>
      <c r="DA38" s="660"/>
      <c r="DB38" s="660"/>
      <c r="DC38" s="661"/>
      <c r="DD38" s="634">
        <v>2790050</v>
      </c>
      <c r="DE38" s="626"/>
      <c r="DF38" s="626"/>
      <c r="DG38" s="626"/>
      <c r="DH38" s="626"/>
      <c r="DI38" s="626"/>
      <c r="DJ38" s="626"/>
      <c r="DK38" s="627"/>
      <c r="DL38" s="634">
        <v>2517896</v>
      </c>
      <c r="DM38" s="626"/>
      <c r="DN38" s="626"/>
      <c r="DO38" s="626"/>
      <c r="DP38" s="626"/>
      <c r="DQ38" s="626"/>
      <c r="DR38" s="626"/>
      <c r="DS38" s="626"/>
      <c r="DT38" s="626"/>
      <c r="DU38" s="626"/>
      <c r="DV38" s="627"/>
      <c r="DW38" s="630">
        <v>18.8</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26238</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82</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323083</v>
      </c>
      <c r="CS39" s="657"/>
      <c r="CT39" s="657"/>
      <c r="CU39" s="657"/>
      <c r="CV39" s="657"/>
      <c r="CW39" s="657"/>
      <c r="CX39" s="657"/>
      <c r="CY39" s="658"/>
      <c r="CZ39" s="659">
        <v>1.4</v>
      </c>
      <c r="DA39" s="660"/>
      <c r="DB39" s="660"/>
      <c r="DC39" s="661"/>
      <c r="DD39" s="634">
        <v>148983</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417964</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465578</v>
      </c>
      <c r="CS40" s="626"/>
      <c r="CT40" s="626"/>
      <c r="CU40" s="626"/>
      <c r="CV40" s="626"/>
      <c r="CW40" s="626"/>
      <c r="CX40" s="626"/>
      <c r="CY40" s="627"/>
      <c r="CZ40" s="659">
        <v>2</v>
      </c>
      <c r="DA40" s="660"/>
      <c r="DB40" s="660"/>
      <c r="DC40" s="661"/>
      <c r="DD40" s="634">
        <v>90492</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1789678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359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3911196</v>
      </c>
      <c r="CS42" s="626"/>
      <c r="CT42" s="626"/>
      <c r="CU42" s="626"/>
      <c r="CV42" s="626"/>
      <c r="CW42" s="626"/>
      <c r="CX42" s="626"/>
      <c r="CY42" s="627"/>
      <c r="CZ42" s="659">
        <v>16.399999999999999</v>
      </c>
      <c r="DA42" s="708"/>
      <c r="DB42" s="708"/>
      <c r="DC42" s="709"/>
      <c r="DD42" s="634">
        <v>1311134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96094</v>
      </c>
      <c r="CS43" s="657"/>
      <c r="CT43" s="657"/>
      <c r="CU43" s="657"/>
      <c r="CV43" s="657"/>
      <c r="CW43" s="657"/>
      <c r="CX43" s="657"/>
      <c r="CY43" s="658"/>
      <c r="CZ43" s="659">
        <v>0.4</v>
      </c>
      <c r="DA43" s="660"/>
      <c r="DB43" s="660"/>
      <c r="DC43" s="661"/>
      <c r="DD43" s="634">
        <v>69677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3718934</v>
      </c>
      <c r="CS44" s="626"/>
      <c r="CT44" s="626"/>
      <c r="CU44" s="626"/>
      <c r="CV44" s="626"/>
      <c r="CW44" s="626"/>
      <c r="CX44" s="626"/>
      <c r="CY44" s="627"/>
      <c r="CZ44" s="659">
        <v>15.6</v>
      </c>
      <c r="DA44" s="708"/>
      <c r="DB44" s="708"/>
      <c r="DC44" s="709"/>
      <c r="DD44" s="634">
        <v>1240666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1297772</v>
      </c>
      <c r="CS45" s="657"/>
      <c r="CT45" s="657"/>
      <c r="CU45" s="657"/>
      <c r="CV45" s="657"/>
      <c r="CW45" s="657"/>
      <c r="CX45" s="657"/>
      <c r="CY45" s="658"/>
      <c r="CZ45" s="659">
        <v>5.5</v>
      </c>
      <c r="DA45" s="660"/>
      <c r="DB45" s="660"/>
      <c r="DC45" s="661"/>
      <c r="DD45" s="634">
        <v>83261</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2223959</v>
      </c>
      <c r="CS46" s="626"/>
      <c r="CT46" s="626"/>
      <c r="CU46" s="626"/>
      <c r="CV46" s="626"/>
      <c r="CW46" s="626"/>
      <c r="CX46" s="626"/>
      <c r="CY46" s="627"/>
      <c r="CZ46" s="659">
        <v>9.3000000000000007</v>
      </c>
      <c r="DA46" s="708"/>
      <c r="DB46" s="708"/>
      <c r="DC46" s="709"/>
      <c r="DD46" s="634">
        <v>1062702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192262</v>
      </c>
      <c r="CS47" s="657"/>
      <c r="CT47" s="657"/>
      <c r="CU47" s="657"/>
      <c r="CV47" s="657"/>
      <c r="CW47" s="657"/>
      <c r="CX47" s="657"/>
      <c r="CY47" s="658"/>
      <c r="CZ47" s="659">
        <v>0.8</v>
      </c>
      <c r="DA47" s="660"/>
      <c r="DB47" s="660"/>
      <c r="DC47" s="661"/>
      <c r="DD47" s="634">
        <v>70468</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23793587</v>
      </c>
      <c r="CS49" s="693"/>
      <c r="CT49" s="693"/>
      <c r="CU49" s="693"/>
      <c r="CV49" s="693"/>
      <c r="CW49" s="693"/>
      <c r="CX49" s="693"/>
      <c r="CY49" s="720"/>
      <c r="CZ49" s="721">
        <v>100</v>
      </c>
      <c r="DA49" s="722"/>
      <c r="DB49" s="722"/>
      <c r="DC49" s="723"/>
      <c r="DD49" s="724">
        <v>15970636</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U86" sqref="AU86:AY86"/>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24280</v>
      </c>
      <c r="R7" s="755"/>
      <c r="S7" s="755"/>
      <c r="T7" s="755"/>
      <c r="U7" s="755"/>
      <c r="V7" s="755">
        <v>23772</v>
      </c>
      <c r="W7" s="755"/>
      <c r="X7" s="755"/>
      <c r="Y7" s="755"/>
      <c r="Z7" s="755"/>
      <c r="AA7" s="755">
        <f>Q7-V7</f>
        <v>508</v>
      </c>
      <c r="AB7" s="755"/>
      <c r="AC7" s="755"/>
      <c r="AD7" s="755"/>
      <c r="AE7" s="756"/>
      <c r="AF7" s="757">
        <v>328</v>
      </c>
      <c r="AG7" s="758"/>
      <c r="AH7" s="758"/>
      <c r="AI7" s="758"/>
      <c r="AJ7" s="759"/>
      <c r="AK7" s="794">
        <v>1234</v>
      </c>
      <c r="AL7" s="795"/>
      <c r="AM7" s="795"/>
      <c r="AN7" s="795"/>
      <c r="AO7" s="795"/>
      <c r="AP7" s="795">
        <v>22685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t="s">
        <v>556</v>
      </c>
      <c r="BS7" s="798" t="s">
        <v>557</v>
      </c>
      <c r="BT7" s="799"/>
      <c r="BU7" s="799"/>
      <c r="BV7" s="799"/>
      <c r="BW7" s="799"/>
      <c r="BX7" s="799"/>
      <c r="BY7" s="799"/>
      <c r="BZ7" s="799"/>
      <c r="CA7" s="799"/>
      <c r="CB7" s="799"/>
      <c r="CC7" s="799"/>
      <c r="CD7" s="799"/>
      <c r="CE7" s="799"/>
      <c r="CF7" s="799"/>
      <c r="CG7" s="800"/>
      <c r="CH7" s="791">
        <v>0</v>
      </c>
      <c r="CI7" s="792"/>
      <c r="CJ7" s="792"/>
      <c r="CK7" s="792"/>
      <c r="CL7" s="793"/>
      <c r="CM7" s="791">
        <v>458</v>
      </c>
      <c r="CN7" s="792"/>
      <c r="CO7" s="792"/>
      <c r="CP7" s="792"/>
      <c r="CQ7" s="793"/>
      <c r="CR7" s="791">
        <v>10</v>
      </c>
      <c r="CS7" s="792"/>
      <c r="CT7" s="792"/>
      <c r="CU7" s="792"/>
      <c r="CV7" s="793"/>
      <c r="CW7" s="791">
        <v>0</v>
      </c>
      <c r="CX7" s="792"/>
      <c r="CY7" s="792"/>
      <c r="CZ7" s="792"/>
      <c r="DA7" s="793"/>
      <c r="DB7" s="791">
        <v>450</v>
      </c>
      <c r="DC7" s="792"/>
      <c r="DD7" s="792"/>
      <c r="DE7" s="792"/>
      <c r="DF7" s="793"/>
      <c r="DG7" s="791">
        <v>0</v>
      </c>
      <c r="DH7" s="792"/>
      <c r="DI7" s="792"/>
      <c r="DJ7" s="792"/>
      <c r="DK7" s="793"/>
      <c r="DL7" s="791">
        <v>0</v>
      </c>
      <c r="DM7" s="792"/>
      <c r="DN7" s="792"/>
      <c r="DO7" s="792"/>
      <c r="DP7" s="793"/>
      <c r="DQ7" s="791">
        <v>118</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17</v>
      </c>
      <c r="R8" s="779"/>
      <c r="S8" s="779"/>
      <c r="T8" s="779"/>
      <c r="U8" s="779"/>
      <c r="V8" s="779">
        <v>15</v>
      </c>
      <c r="W8" s="779"/>
      <c r="X8" s="779"/>
      <c r="Y8" s="779"/>
      <c r="Z8" s="779"/>
      <c r="AA8" s="779">
        <v>2</v>
      </c>
      <c r="AB8" s="779"/>
      <c r="AC8" s="779"/>
      <c r="AD8" s="779"/>
      <c r="AE8" s="780"/>
      <c r="AF8" s="781">
        <v>2</v>
      </c>
      <c r="AG8" s="782"/>
      <c r="AH8" s="782"/>
      <c r="AI8" s="782"/>
      <c r="AJ8" s="783"/>
      <c r="AK8" s="784">
        <v>0</v>
      </c>
      <c r="AL8" s="785"/>
      <c r="AM8" s="785"/>
      <c r="AN8" s="785"/>
      <c r="AO8" s="785"/>
      <c r="AP8" s="785">
        <v>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558</v>
      </c>
      <c r="BT8" s="789"/>
      <c r="BU8" s="789"/>
      <c r="BV8" s="789"/>
      <c r="BW8" s="789"/>
      <c r="BX8" s="789"/>
      <c r="BY8" s="789"/>
      <c r="BZ8" s="789"/>
      <c r="CA8" s="789"/>
      <c r="CB8" s="789"/>
      <c r="CC8" s="789"/>
      <c r="CD8" s="789"/>
      <c r="CE8" s="789"/>
      <c r="CF8" s="789"/>
      <c r="CG8" s="790"/>
      <c r="CH8" s="801">
        <v>2</v>
      </c>
      <c r="CI8" s="802"/>
      <c r="CJ8" s="802"/>
      <c r="CK8" s="802"/>
      <c r="CL8" s="803"/>
      <c r="CM8" s="801">
        <v>17</v>
      </c>
      <c r="CN8" s="802"/>
      <c r="CO8" s="802"/>
      <c r="CP8" s="802"/>
      <c r="CQ8" s="803"/>
      <c r="CR8" s="801">
        <v>30</v>
      </c>
      <c r="CS8" s="802"/>
      <c r="CT8" s="802"/>
      <c r="CU8" s="802"/>
      <c r="CV8" s="803"/>
      <c r="CW8" s="801">
        <v>0</v>
      </c>
      <c r="CX8" s="802"/>
      <c r="CY8" s="802"/>
      <c r="CZ8" s="802"/>
      <c r="DA8" s="803"/>
      <c r="DB8" s="801">
        <v>0</v>
      </c>
      <c r="DC8" s="802"/>
      <c r="DD8" s="802"/>
      <c r="DE8" s="802"/>
      <c r="DF8" s="803"/>
      <c r="DG8" s="801">
        <v>0</v>
      </c>
      <c r="DH8" s="802"/>
      <c r="DI8" s="802"/>
      <c r="DJ8" s="802"/>
      <c r="DK8" s="803"/>
      <c r="DL8" s="801">
        <v>0</v>
      </c>
      <c r="DM8" s="802"/>
      <c r="DN8" s="802"/>
      <c r="DO8" s="802"/>
      <c r="DP8" s="803"/>
      <c r="DQ8" s="801">
        <v>0</v>
      </c>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150</v>
      </c>
      <c r="R9" s="779"/>
      <c r="S9" s="779"/>
      <c r="T9" s="779"/>
      <c r="U9" s="779"/>
      <c r="V9" s="779">
        <v>150</v>
      </c>
      <c r="W9" s="779"/>
      <c r="X9" s="779"/>
      <c r="Y9" s="779"/>
      <c r="Z9" s="779"/>
      <c r="AA9" s="779">
        <v>0</v>
      </c>
      <c r="AB9" s="779"/>
      <c r="AC9" s="779"/>
      <c r="AD9" s="779"/>
      <c r="AE9" s="780"/>
      <c r="AF9" s="781">
        <v>0</v>
      </c>
      <c r="AG9" s="782"/>
      <c r="AH9" s="782"/>
      <c r="AI9" s="782"/>
      <c r="AJ9" s="783"/>
      <c r="AK9" s="784">
        <v>128</v>
      </c>
      <c r="AL9" s="785"/>
      <c r="AM9" s="785"/>
      <c r="AN9" s="785"/>
      <c r="AO9" s="785"/>
      <c r="AP9" s="785">
        <v>0</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559</v>
      </c>
      <c r="BT9" s="789"/>
      <c r="BU9" s="789"/>
      <c r="BV9" s="789"/>
      <c r="BW9" s="789"/>
      <c r="BX9" s="789"/>
      <c r="BY9" s="789"/>
      <c r="BZ9" s="789"/>
      <c r="CA9" s="789"/>
      <c r="CB9" s="789"/>
      <c r="CC9" s="789"/>
      <c r="CD9" s="789"/>
      <c r="CE9" s="789"/>
      <c r="CF9" s="789"/>
      <c r="CG9" s="790"/>
      <c r="CH9" s="801">
        <v>-2</v>
      </c>
      <c r="CI9" s="802"/>
      <c r="CJ9" s="802"/>
      <c r="CK9" s="802"/>
      <c r="CL9" s="803"/>
      <c r="CM9" s="801">
        <v>326</v>
      </c>
      <c r="CN9" s="802"/>
      <c r="CO9" s="802"/>
      <c r="CP9" s="802"/>
      <c r="CQ9" s="803"/>
      <c r="CR9" s="801">
        <v>316</v>
      </c>
      <c r="CS9" s="802"/>
      <c r="CT9" s="802"/>
      <c r="CU9" s="802"/>
      <c r="CV9" s="803"/>
      <c r="CW9" s="801">
        <v>0</v>
      </c>
      <c r="CX9" s="802"/>
      <c r="CY9" s="802"/>
      <c r="CZ9" s="802"/>
      <c r="DA9" s="803"/>
      <c r="DB9" s="801">
        <v>0</v>
      </c>
      <c r="DC9" s="802"/>
      <c r="DD9" s="802"/>
      <c r="DE9" s="802"/>
      <c r="DF9" s="803"/>
      <c r="DG9" s="801">
        <v>0</v>
      </c>
      <c r="DH9" s="802"/>
      <c r="DI9" s="802"/>
      <c r="DJ9" s="802"/>
      <c r="DK9" s="803"/>
      <c r="DL9" s="801">
        <v>0</v>
      </c>
      <c r="DM9" s="802"/>
      <c r="DN9" s="802"/>
      <c r="DO9" s="802"/>
      <c r="DP9" s="803"/>
      <c r="DQ9" s="801">
        <v>0</v>
      </c>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51</v>
      </c>
      <c r="R10" s="779"/>
      <c r="S10" s="779"/>
      <c r="T10" s="779"/>
      <c r="U10" s="779"/>
      <c r="V10" s="779">
        <v>51</v>
      </c>
      <c r="W10" s="779"/>
      <c r="X10" s="779"/>
      <c r="Y10" s="779"/>
      <c r="Z10" s="779"/>
      <c r="AA10" s="779">
        <v>0</v>
      </c>
      <c r="AB10" s="779"/>
      <c r="AC10" s="779"/>
      <c r="AD10" s="779"/>
      <c r="AE10" s="780"/>
      <c r="AF10" s="781" t="s">
        <v>112</v>
      </c>
      <c r="AG10" s="782"/>
      <c r="AH10" s="782"/>
      <c r="AI10" s="782"/>
      <c r="AJ10" s="783"/>
      <c r="AK10" s="784">
        <v>51</v>
      </c>
      <c r="AL10" s="785"/>
      <c r="AM10" s="785"/>
      <c r="AN10" s="785"/>
      <c r="AO10" s="785"/>
      <c r="AP10" s="785">
        <v>317</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560</v>
      </c>
      <c r="BT10" s="789"/>
      <c r="BU10" s="789"/>
      <c r="BV10" s="789"/>
      <c r="BW10" s="789"/>
      <c r="BX10" s="789"/>
      <c r="BY10" s="789"/>
      <c r="BZ10" s="789"/>
      <c r="CA10" s="789"/>
      <c r="CB10" s="789"/>
      <c r="CC10" s="789"/>
      <c r="CD10" s="789"/>
      <c r="CE10" s="789"/>
      <c r="CF10" s="789"/>
      <c r="CG10" s="790"/>
      <c r="CH10" s="801">
        <v>-169</v>
      </c>
      <c r="CI10" s="802"/>
      <c r="CJ10" s="802"/>
      <c r="CK10" s="802"/>
      <c r="CL10" s="803"/>
      <c r="CM10" s="801">
        <v>592</v>
      </c>
      <c r="CN10" s="802"/>
      <c r="CO10" s="802"/>
      <c r="CP10" s="802"/>
      <c r="CQ10" s="803"/>
      <c r="CR10" s="801">
        <v>6</v>
      </c>
      <c r="CS10" s="802"/>
      <c r="CT10" s="802"/>
      <c r="CU10" s="802"/>
      <c r="CV10" s="803"/>
      <c r="CW10" s="801">
        <v>0</v>
      </c>
      <c r="CX10" s="802"/>
      <c r="CY10" s="802"/>
      <c r="CZ10" s="802"/>
      <c r="DA10" s="803"/>
      <c r="DB10" s="801">
        <v>0</v>
      </c>
      <c r="DC10" s="802"/>
      <c r="DD10" s="802"/>
      <c r="DE10" s="802"/>
      <c r="DF10" s="803"/>
      <c r="DG10" s="801">
        <v>0</v>
      </c>
      <c r="DH10" s="802"/>
      <c r="DI10" s="802"/>
      <c r="DJ10" s="802"/>
      <c r="DK10" s="803"/>
      <c r="DL10" s="801">
        <v>0</v>
      </c>
      <c r="DM10" s="802"/>
      <c r="DN10" s="802"/>
      <c r="DO10" s="802"/>
      <c r="DP10" s="803"/>
      <c r="DQ10" s="801">
        <v>0</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24303</v>
      </c>
      <c r="R23" s="814"/>
      <c r="S23" s="814"/>
      <c r="T23" s="814"/>
      <c r="U23" s="814"/>
      <c r="V23" s="814">
        <v>23793</v>
      </c>
      <c r="W23" s="814"/>
      <c r="X23" s="814"/>
      <c r="Y23" s="814"/>
      <c r="Z23" s="814"/>
      <c r="AA23" s="814">
        <f>Q23-V23</f>
        <v>510</v>
      </c>
      <c r="AB23" s="814"/>
      <c r="AC23" s="814"/>
      <c r="AD23" s="814"/>
      <c r="AE23" s="815"/>
      <c r="AF23" s="816">
        <v>330</v>
      </c>
      <c r="AG23" s="814"/>
      <c r="AH23" s="814"/>
      <c r="AI23" s="814"/>
      <c r="AJ23" s="817"/>
      <c r="AK23" s="818"/>
      <c r="AL23" s="819"/>
      <c r="AM23" s="819"/>
      <c r="AN23" s="819"/>
      <c r="AO23" s="819"/>
      <c r="AP23" s="814">
        <v>23003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6808</v>
      </c>
      <c r="R28" s="843"/>
      <c r="S28" s="843"/>
      <c r="T28" s="843"/>
      <c r="U28" s="843"/>
      <c r="V28" s="843">
        <v>6687</v>
      </c>
      <c r="W28" s="843"/>
      <c r="X28" s="843"/>
      <c r="Y28" s="843"/>
      <c r="Z28" s="843"/>
      <c r="AA28" s="843">
        <f>Q28-V28</f>
        <v>121</v>
      </c>
      <c r="AB28" s="843"/>
      <c r="AC28" s="843"/>
      <c r="AD28" s="843"/>
      <c r="AE28" s="844"/>
      <c r="AF28" s="845">
        <v>121</v>
      </c>
      <c r="AG28" s="843"/>
      <c r="AH28" s="843"/>
      <c r="AI28" s="843"/>
      <c r="AJ28" s="846"/>
      <c r="AK28" s="847">
        <v>498</v>
      </c>
      <c r="AL28" s="838"/>
      <c r="AM28" s="838"/>
      <c r="AN28" s="838"/>
      <c r="AO28" s="838"/>
      <c r="AP28" s="838" t="s">
        <v>542</v>
      </c>
      <c r="AQ28" s="838"/>
      <c r="AR28" s="838"/>
      <c r="AS28" s="838"/>
      <c r="AT28" s="838"/>
      <c r="AU28" s="838" t="s">
        <v>542</v>
      </c>
      <c r="AV28" s="838"/>
      <c r="AW28" s="838"/>
      <c r="AX28" s="838"/>
      <c r="AY28" s="838"/>
      <c r="AZ28" s="839" t="s">
        <v>542</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28</v>
      </c>
      <c r="R29" s="779"/>
      <c r="S29" s="779"/>
      <c r="T29" s="779"/>
      <c r="U29" s="779"/>
      <c r="V29" s="779">
        <v>27</v>
      </c>
      <c r="W29" s="779"/>
      <c r="X29" s="779"/>
      <c r="Y29" s="779"/>
      <c r="Z29" s="779"/>
      <c r="AA29" s="780">
        <f>Q29-V29</f>
        <v>1</v>
      </c>
      <c r="AB29" s="782"/>
      <c r="AC29" s="782"/>
      <c r="AD29" s="782"/>
      <c r="AE29" s="783"/>
      <c r="AF29" s="781">
        <v>1</v>
      </c>
      <c r="AG29" s="782"/>
      <c r="AH29" s="782"/>
      <c r="AI29" s="782"/>
      <c r="AJ29" s="783"/>
      <c r="AK29" s="850">
        <v>7</v>
      </c>
      <c r="AL29" s="851"/>
      <c r="AM29" s="851"/>
      <c r="AN29" s="851"/>
      <c r="AO29" s="851"/>
      <c r="AP29" s="851" t="s">
        <v>542</v>
      </c>
      <c r="AQ29" s="851"/>
      <c r="AR29" s="851"/>
      <c r="AS29" s="851"/>
      <c r="AT29" s="851"/>
      <c r="AU29" s="851" t="s">
        <v>542</v>
      </c>
      <c r="AV29" s="851"/>
      <c r="AW29" s="851"/>
      <c r="AX29" s="851"/>
      <c r="AY29" s="851"/>
      <c r="AZ29" s="851" t="s">
        <v>542</v>
      </c>
      <c r="BA29" s="851"/>
      <c r="BB29" s="851"/>
      <c r="BC29" s="851"/>
      <c r="BD29" s="851"/>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5966</v>
      </c>
      <c r="R30" s="779"/>
      <c r="S30" s="779"/>
      <c r="T30" s="779"/>
      <c r="U30" s="779"/>
      <c r="V30" s="779">
        <v>5864</v>
      </c>
      <c r="W30" s="779"/>
      <c r="X30" s="779"/>
      <c r="Y30" s="779"/>
      <c r="Z30" s="779"/>
      <c r="AA30" s="780">
        <f t="shared" ref="AA30:AA36" si="0">Q30-V30</f>
        <v>102</v>
      </c>
      <c r="AB30" s="782"/>
      <c r="AC30" s="782"/>
      <c r="AD30" s="782"/>
      <c r="AE30" s="783"/>
      <c r="AF30" s="781">
        <v>102</v>
      </c>
      <c r="AG30" s="782"/>
      <c r="AH30" s="782"/>
      <c r="AI30" s="782"/>
      <c r="AJ30" s="783"/>
      <c r="AK30" s="850">
        <v>901</v>
      </c>
      <c r="AL30" s="851"/>
      <c r="AM30" s="851"/>
      <c r="AN30" s="851"/>
      <c r="AO30" s="851"/>
      <c r="AP30" s="851" t="s">
        <v>542</v>
      </c>
      <c r="AQ30" s="851"/>
      <c r="AR30" s="851"/>
      <c r="AS30" s="851"/>
      <c r="AT30" s="851"/>
      <c r="AU30" s="851" t="s">
        <v>542</v>
      </c>
      <c r="AV30" s="851"/>
      <c r="AW30" s="851"/>
      <c r="AX30" s="851"/>
      <c r="AY30" s="851"/>
      <c r="AZ30" s="851" t="s">
        <v>542</v>
      </c>
      <c r="BA30" s="851"/>
      <c r="BB30" s="851"/>
      <c r="BC30" s="851"/>
      <c r="BD30" s="851"/>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733</v>
      </c>
      <c r="R31" s="779"/>
      <c r="S31" s="779"/>
      <c r="T31" s="779"/>
      <c r="U31" s="779"/>
      <c r="V31" s="779">
        <v>731</v>
      </c>
      <c r="W31" s="779"/>
      <c r="X31" s="779"/>
      <c r="Y31" s="779"/>
      <c r="Z31" s="779"/>
      <c r="AA31" s="780">
        <f t="shared" si="0"/>
        <v>2</v>
      </c>
      <c r="AB31" s="782"/>
      <c r="AC31" s="782"/>
      <c r="AD31" s="782"/>
      <c r="AE31" s="783"/>
      <c r="AF31" s="781">
        <v>2</v>
      </c>
      <c r="AG31" s="782"/>
      <c r="AH31" s="782"/>
      <c r="AI31" s="782"/>
      <c r="AJ31" s="783"/>
      <c r="AK31" s="850">
        <v>206</v>
      </c>
      <c r="AL31" s="851"/>
      <c r="AM31" s="851"/>
      <c r="AN31" s="851"/>
      <c r="AO31" s="851"/>
      <c r="AP31" s="851" t="s">
        <v>542</v>
      </c>
      <c r="AQ31" s="851"/>
      <c r="AR31" s="851"/>
      <c r="AS31" s="851"/>
      <c r="AT31" s="851"/>
      <c r="AU31" s="851" t="s">
        <v>542</v>
      </c>
      <c r="AV31" s="851"/>
      <c r="AW31" s="851"/>
      <c r="AX31" s="851"/>
      <c r="AY31" s="851"/>
      <c r="AZ31" s="851" t="s">
        <v>542</v>
      </c>
      <c r="BA31" s="851"/>
      <c r="BB31" s="851"/>
      <c r="BC31" s="851"/>
      <c r="BD31" s="851"/>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386</v>
      </c>
      <c r="C32" s="776"/>
      <c r="D32" s="776"/>
      <c r="E32" s="776"/>
      <c r="F32" s="776"/>
      <c r="G32" s="776"/>
      <c r="H32" s="776"/>
      <c r="I32" s="776"/>
      <c r="J32" s="776"/>
      <c r="K32" s="776"/>
      <c r="L32" s="776"/>
      <c r="M32" s="776"/>
      <c r="N32" s="776"/>
      <c r="O32" s="776"/>
      <c r="P32" s="777"/>
      <c r="Q32" s="778">
        <v>1458</v>
      </c>
      <c r="R32" s="779"/>
      <c r="S32" s="779"/>
      <c r="T32" s="779"/>
      <c r="U32" s="779"/>
      <c r="V32" s="779">
        <v>1276</v>
      </c>
      <c r="W32" s="779"/>
      <c r="X32" s="779"/>
      <c r="Y32" s="779"/>
      <c r="Z32" s="779"/>
      <c r="AA32" s="780">
        <f t="shared" si="0"/>
        <v>182</v>
      </c>
      <c r="AB32" s="782"/>
      <c r="AC32" s="782"/>
      <c r="AD32" s="782"/>
      <c r="AE32" s="783"/>
      <c r="AF32" s="781">
        <v>1898</v>
      </c>
      <c r="AG32" s="782"/>
      <c r="AH32" s="782"/>
      <c r="AI32" s="782"/>
      <c r="AJ32" s="783"/>
      <c r="AK32" s="850">
        <v>29</v>
      </c>
      <c r="AL32" s="851"/>
      <c r="AM32" s="851"/>
      <c r="AN32" s="851"/>
      <c r="AO32" s="851"/>
      <c r="AP32" s="851">
        <v>257</v>
      </c>
      <c r="AQ32" s="851"/>
      <c r="AR32" s="851"/>
      <c r="AS32" s="851"/>
      <c r="AT32" s="851"/>
      <c r="AU32" s="851">
        <v>80</v>
      </c>
      <c r="AV32" s="851"/>
      <c r="AW32" s="851"/>
      <c r="AX32" s="851"/>
      <c r="AY32" s="851"/>
      <c r="AZ32" s="851" t="s">
        <v>542</v>
      </c>
      <c r="BA32" s="851"/>
      <c r="BB32" s="851"/>
      <c r="BC32" s="851"/>
      <c r="BD32" s="851"/>
      <c r="BE32" s="848" t="s">
        <v>387</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1738</v>
      </c>
      <c r="R33" s="779"/>
      <c r="S33" s="779"/>
      <c r="T33" s="779"/>
      <c r="U33" s="779"/>
      <c r="V33" s="779">
        <v>2053</v>
      </c>
      <c r="W33" s="779"/>
      <c r="X33" s="779"/>
      <c r="Y33" s="779"/>
      <c r="Z33" s="779"/>
      <c r="AA33" s="780">
        <f t="shared" si="0"/>
        <v>-315</v>
      </c>
      <c r="AB33" s="782"/>
      <c r="AC33" s="782"/>
      <c r="AD33" s="782"/>
      <c r="AE33" s="783"/>
      <c r="AF33" s="781">
        <v>13</v>
      </c>
      <c r="AG33" s="782"/>
      <c r="AH33" s="782"/>
      <c r="AI33" s="782"/>
      <c r="AJ33" s="783"/>
      <c r="AK33" s="850">
        <v>397</v>
      </c>
      <c r="AL33" s="851"/>
      <c r="AM33" s="851"/>
      <c r="AN33" s="851"/>
      <c r="AO33" s="851"/>
      <c r="AP33" s="851">
        <v>654</v>
      </c>
      <c r="AQ33" s="851"/>
      <c r="AR33" s="851"/>
      <c r="AS33" s="851"/>
      <c r="AT33" s="851"/>
      <c r="AU33" s="851">
        <v>383</v>
      </c>
      <c r="AV33" s="851"/>
      <c r="AW33" s="851"/>
      <c r="AX33" s="851"/>
      <c r="AY33" s="851"/>
      <c r="AZ33" s="851" t="s">
        <v>542</v>
      </c>
      <c r="BA33" s="851"/>
      <c r="BB33" s="851"/>
      <c r="BC33" s="851"/>
      <c r="BD33" s="851"/>
      <c r="BE33" s="848" t="s">
        <v>387</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389</v>
      </c>
      <c r="C34" s="776"/>
      <c r="D34" s="776"/>
      <c r="E34" s="776"/>
      <c r="F34" s="776"/>
      <c r="G34" s="776"/>
      <c r="H34" s="776"/>
      <c r="I34" s="776"/>
      <c r="J34" s="776"/>
      <c r="K34" s="776"/>
      <c r="L34" s="776"/>
      <c r="M34" s="776"/>
      <c r="N34" s="776"/>
      <c r="O34" s="776"/>
      <c r="P34" s="777"/>
      <c r="Q34" s="778">
        <v>2189</v>
      </c>
      <c r="R34" s="779"/>
      <c r="S34" s="779"/>
      <c r="T34" s="779"/>
      <c r="U34" s="779"/>
      <c r="V34" s="779">
        <v>2170</v>
      </c>
      <c r="W34" s="779"/>
      <c r="X34" s="779"/>
      <c r="Y34" s="779"/>
      <c r="Z34" s="779"/>
      <c r="AA34" s="780">
        <f t="shared" si="0"/>
        <v>19</v>
      </c>
      <c r="AB34" s="782"/>
      <c r="AC34" s="782"/>
      <c r="AD34" s="782"/>
      <c r="AE34" s="783"/>
      <c r="AF34" s="781">
        <v>19</v>
      </c>
      <c r="AG34" s="782"/>
      <c r="AH34" s="782"/>
      <c r="AI34" s="782"/>
      <c r="AJ34" s="783"/>
      <c r="AK34" s="850">
        <v>878</v>
      </c>
      <c r="AL34" s="851"/>
      <c r="AM34" s="851"/>
      <c r="AN34" s="851"/>
      <c r="AO34" s="851"/>
      <c r="AP34" s="851">
        <v>12580</v>
      </c>
      <c r="AQ34" s="851"/>
      <c r="AR34" s="851"/>
      <c r="AS34" s="851"/>
      <c r="AT34" s="851"/>
      <c r="AU34" s="851">
        <v>9359</v>
      </c>
      <c r="AV34" s="851"/>
      <c r="AW34" s="851"/>
      <c r="AX34" s="851"/>
      <c r="AY34" s="851"/>
      <c r="AZ34" s="851" t="s">
        <v>542</v>
      </c>
      <c r="BA34" s="851"/>
      <c r="BB34" s="851"/>
      <c r="BC34" s="851"/>
      <c r="BD34" s="851"/>
      <c r="BE34" s="848" t="s">
        <v>390</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391</v>
      </c>
      <c r="C35" s="776"/>
      <c r="D35" s="776"/>
      <c r="E35" s="776"/>
      <c r="F35" s="776"/>
      <c r="G35" s="776"/>
      <c r="H35" s="776"/>
      <c r="I35" s="776"/>
      <c r="J35" s="776"/>
      <c r="K35" s="776"/>
      <c r="L35" s="776"/>
      <c r="M35" s="776"/>
      <c r="N35" s="776"/>
      <c r="O35" s="776"/>
      <c r="P35" s="777"/>
      <c r="Q35" s="778">
        <v>31</v>
      </c>
      <c r="R35" s="779"/>
      <c r="S35" s="779"/>
      <c r="T35" s="779"/>
      <c r="U35" s="779"/>
      <c r="V35" s="779">
        <v>31</v>
      </c>
      <c r="W35" s="779"/>
      <c r="X35" s="779"/>
      <c r="Y35" s="779"/>
      <c r="Z35" s="779"/>
      <c r="AA35" s="780">
        <f t="shared" si="0"/>
        <v>0</v>
      </c>
      <c r="AB35" s="782"/>
      <c r="AC35" s="782"/>
      <c r="AD35" s="782"/>
      <c r="AE35" s="783"/>
      <c r="AF35" s="781">
        <v>18</v>
      </c>
      <c r="AG35" s="782"/>
      <c r="AH35" s="782"/>
      <c r="AI35" s="782"/>
      <c r="AJ35" s="783"/>
      <c r="AK35" s="850">
        <v>0</v>
      </c>
      <c r="AL35" s="851"/>
      <c r="AM35" s="851"/>
      <c r="AN35" s="851"/>
      <c r="AO35" s="851"/>
      <c r="AP35" s="851" t="s">
        <v>542</v>
      </c>
      <c r="AQ35" s="851"/>
      <c r="AR35" s="851"/>
      <c r="AS35" s="851"/>
      <c r="AT35" s="851"/>
      <c r="AU35" s="851" t="s">
        <v>542</v>
      </c>
      <c r="AV35" s="851"/>
      <c r="AW35" s="851"/>
      <c r="AX35" s="851"/>
      <c r="AY35" s="851"/>
      <c r="AZ35" s="851" t="s">
        <v>542</v>
      </c>
      <c r="BA35" s="851"/>
      <c r="BB35" s="851"/>
      <c r="BC35" s="851"/>
      <c r="BD35" s="851"/>
      <c r="BE35" s="848" t="s">
        <v>390</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392</v>
      </c>
      <c r="C36" s="776"/>
      <c r="D36" s="776"/>
      <c r="E36" s="776"/>
      <c r="F36" s="776"/>
      <c r="G36" s="776"/>
      <c r="H36" s="776"/>
      <c r="I36" s="776"/>
      <c r="J36" s="776"/>
      <c r="K36" s="776"/>
      <c r="L36" s="776"/>
      <c r="M36" s="776"/>
      <c r="N36" s="776"/>
      <c r="O36" s="776"/>
      <c r="P36" s="777"/>
      <c r="Q36" s="778">
        <v>99</v>
      </c>
      <c r="R36" s="779"/>
      <c r="S36" s="779"/>
      <c r="T36" s="779"/>
      <c r="U36" s="779"/>
      <c r="V36" s="779">
        <v>99</v>
      </c>
      <c r="W36" s="779"/>
      <c r="X36" s="779"/>
      <c r="Y36" s="779"/>
      <c r="Z36" s="779"/>
      <c r="AA36" s="780">
        <f t="shared" si="0"/>
        <v>0</v>
      </c>
      <c r="AB36" s="782"/>
      <c r="AC36" s="782"/>
      <c r="AD36" s="782"/>
      <c r="AE36" s="783"/>
      <c r="AF36" s="781">
        <v>0</v>
      </c>
      <c r="AG36" s="782"/>
      <c r="AH36" s="782"/>
      <c r="AI36" s="782"/>
      <c r="AJ36" s="783"/>
      <c r="AK36" s="850">
        <v>99</v>
      </c>
      <c r="AL36" s="851"/>
      <c r="AM36" s="851"/>
      <c r="AN36" s="851"/>
      <c r="AO36" s="851"/>
      <c r="AP36" s="851" t="s">
        <v>542</v>
      </c>
      <c r="AQ36" s="851"/>
      <c r="AR36" s="851"/>
      <c r="AS36" s="851"/>
      <c r="AT36" s="851"/>
      <c r="AU36" s="851" t="s">
        <v>542</v>
      </c>
      <c r="AV36" s="851"/>
      <c r="AW36" s="851"/>
      <c r="AX36" s="851"/>
      <c r="AY36" s="851"/>
      <c r="AZ36" s="851" t="s">
        <v>542</v>
      </c>
      <c r="BA36" s="851"/>
      <c r="BB36" s="851"/>
      <c r="BC36" s="851"/>
      <c r="BD36" s="851"/>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2174</v>
      </c>
      <c r="AG63" s="862"/>
      <c r="AH63" s="862"/>
      <c r="AI63" s="862"/>
      <c r="AJ63" s="863"/>
      <c r="AK63" s="864"/>
      <c r="AL63" s="859"/>
      <c r="AM63" s="859"/>
      <c r="AN63" s="859"/>
      <c r="AO63" s="859"/>
      <c r="AP63" s="862">
        <v>13491</v>
      </c>
      <c r="AQ63" s="862"/>
      <c r="AR63" s="862"/>
      <c r="AS63" s="862"/>
      <c r="AT63" s="862"/>
      <c r="AU63" s="862">
        <v>9822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396</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397</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543</v>
      </c>
      <c r="C68" s="890"/>
      <c r="D68" s="890"/>
      <c r="E68" s="890"/>
      <c r="F68" s="890"/>
      <c r="G68" s="890"/>
      <c r="H68" s="890"/>
      <c r="I68" s="890"/>
      <c r="J68" s="890"/>
      <c r="K68" s="890"/>
      <c r="L68" s="890"/>
      <c r="M68" s="890"/>
      <c r="N68" s="890"/>
      <c r="O68" s="890"/>
      <c r="P68" s="891"/>
      <c r="Q68" s="892">
        <v>60</v>
      </c>
      <c r="R68" s="886"/>
      <c r="S68" s="886"/>
      <c r="T68" s="886"/>
      <c r="U68" s="886"/>
      <c r="V68" s="886">
        <v>59</v>
      </c>
      <c r="W68" s="886"/>
      <c r="X68" s="886"/>
      <c r="Y68" s="886"/>
      <c r="Z68" s="886"/>
      <c r="AA68" s="886">
        <f>Q68-V68</f>
        <v>1</v>
      </c>
      <c r="AB68" s="886"/>
      <c r="AC68" s="886"/>
      <c r="AD68" s="886"/>
      <c r="AE68" s="886"/>
      <c r="AF68" s="886">
        <v>1</v>
      </c>
      <c r="AG68" s="886"/>
      <c r="AH68" s="886"/>
      <c r="AI68" s="886"/>
      <c r="AJ68" s="886"/>
      <c r="AK68" s="886">
        <v>0</v>
      </c>
      <c r="AL68" s="886"/>
      <c r="AM68" s="886"/>
      <c r="AN68" s="886"/>
      <c r="AO68" s="886"/>
      <c r="AP68" s="886">
        <v>94</v>
      </c>
      <c r="AQ68" s="886"/>
      <c r="AR68" s="886"/>
      <c r="AS68" s="886"/>
      <c r="AT68" s="886"/>
      <c r="AU68" s="886">
        <v>0</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544</v>
      </c>
      <c r="C69" s="894"/>
      <c r="D69" s="894"/>
      <c r="E69" s="894"/>
      <c r="F69" s="894"/>
      <c r="G69" s="894"/>
      <c r="H69" s="894"/>
      <c r="I69" s="894"/>
      <c r="J69" s="894"/>
      <c r="K69" s="894"/>
      <c r="L69" s="894"/>
      <c r="M69" s="894"/>
      <c r="N69" s="894"/>
      <c r="O69" s="894"/>
      <c r="P69" s="895"/>
      <c r="Q69" s="896">
        <v>707</v>
      </c>
      <c r="R69" s="851"/>
      <c r="S69" s="851"/>
      <c r="T69" s="851"/>
      <c r="U69" s="851"/>
      <c r="V69" s="851">
        <v>676</v>
      </c>
      <c r="W69" s="851"/>
      <c r="X69" s="851"/>
      <c r="Y69" s="851"/>
      <c r="Z69" s="851"/>
      <c r="AA69" s="851">
        <f>Q69-V69</f>
        <v>31</v>
      </c>
      <c r="AB69" s="851"/>
      <c r="AC69" s="851"/>
      <c r="AD69" s="851"/>
      <c r="AE69" s="851"/>
      <c r="AF69" s="851">
        <v>31</v>
      </c>
      <c r="AG69" s="851"/>
      <c r="AH69" s="851"/>
      <c r="AI69" s="851"/>
      <c r="AJ69" s="851"/>
      <c r="AK69" s="851">
        <v>507</v>
      </c>
      <c r="AL69" s="851"/>
      <c r="AM69" s="851"/>
      <c r="AN69" s="851"/>
      <c r="AO69" s="851"/>
      <c r="AP69" s="851">
        <v>18</v>
      </c>
      <c r="AQ69" s="851"/>
      <c r="AR69" s="851"/>
      <c r="AS69" s="851"/>
      <c r="AT69" s="851"/>
      <c r="AU69" s="851">
        <v>6</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545</v>
      </c>
      <c r="C70" s="894"/>
      <c r="D70" s="894"/>
      <c r="E70" s="894"/>
      <c r="F70" s="894"/>
      <c r="G70" s="894"/>
      <c r="H70" s="894"/>
      <c r="I70" s="894"/>
      <c r="J70" s="894"/>
      <c r="K70" s="894"/>
      <c r="L70" s="894"/>
      <c r="M70" s="894"/>
      <c r="N70" s="894"/>
      <c r="O70" s="894"/>
      <c r="P70" s="895"/>
      <c r="Q70" s="896">
        <v>663</v>
      </c>
      <c r="R70" s="851"/>
      <c r="S70" s="851"/>
      <c r="T70" s="851"/>
      <c r="U70" s="851"/>
      <c r="V70" s="851">
        <v>629</v>
      </c>
      <c r="W70" s="851"/>
      <c r="X70" s="851"/>
      <c r="Y70" s="851"/>
      <c r="Z70" s="851"/>
      <c r="AA70" s="851">
        <f t="shared" ref="AA70:AA81" si="1">Q70-V70</f>
        <v>34</v>
      </c>
      <c r="AB70" s="851"/>
      <c r="AC70" s="851"/>
      <c r="AD70" s="851"/>
      <c r="AE70" s="851"/>
      <c r="AF70" s="851">
        <v>34</v>
      </c>
      <c r="AG70" s="851"/>
      <c r="AH70" s="851"/>
      <c r="AI70" s="851"/>
      <c r="AJ70" s="851"/>
      <c r="AK70" s="851">
        <v>0</v>
      </c>
      <c r="AL70" s="851"/>
      <c r="AM70" s="851"/>
      <c r="AN70" s="851"/>
      <c r="AO70" s="851"/>
      <c r="AP70" s="851">
        <v>692</v>
      </c>
      <c r="AQ70" s="851"/>
      <c r="AR70" s="851"/>
      <c r="AS70" s="851"/>
      <c r="AT70" s="851"/>
      <c r="AU70" s="851">
        <v>439</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546</v>
      </c>
      <c r="C71" s="894"/>
      <c r="D71" s="894"/>
      <c r="E71" s="894"/>
      <c r="F71" s="894"/>
      <c r="G71" s="894"/>
      <c r="H71" s="894"/>
      <c r="I71" s="894"/>
      <c r="J71" s="894"/>
      <c r="K71" s="894"/>
      <c r="L71" s="894"/>
      <c r="M71" s="894"/>
      <c r="N71" s="894"/>
      <c r="O71" s="894"/>
      <c r="P71" s="895"/>
      <c r="Q71" s="896">
        <v>1401</v>
      </c>
      <c r="R71" s="851"/>
      <c r="S71" s="851"/>
      <c r="T71" s="851"/>
      <c r="U71" s="851"/>
      <c r="V71" s="851">
        <v>1396</v>
      </c>
      <c r="W71" s="851"/>
      <c r="X71" s="851"/>
      <c r="Y71" s="851"/>
      <c r="Z71" s="851"/>
      <c r="AA71" s="851">
        <f t="shared" si="1"/>
        <v>5</v>
      </c>
      <c r="AB71" s="851"/>
      <c r="AC71" s="851"/>
      <c r="AD71" s="851"/>
      <c r="AE71" s="851"/>
      <c r="AF71" s="851">
        <v>5</v>
      </c>
      <c r="AG71" s="851"/>
      <c r="AH71" s="851"/>
      <c r="AI71" s="851"/>
      <c r="AJ71" s="851"/>
      <c r="AK71" s="851">
        <v>0</v>
      </c>
      <c r="AL71" s="851"/>
      <c r="AM71" s="851"/>
      <c r="AN71" s="851"/>
      <c r="AO71" s="851"/>
      <c r="AP71" s="851">
        <v>800</v>
      </c>
      <c r="AQ71" s="851"/>
      <c r="AR71" s="851"/>
      <c r="AS71" s="851"/>
      <c r="AT71" s="851"/>
      <c r="AU71" s="851">
        <v>427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547</v>
      </c>
      <c r="C72" s="894"/>
      <c r="D72" s="894"/>
      <c r="E72" s="894"/>
      <c r="F72" s="894"/>
      <c r="G72" s="894"/>
      <c r="H72" s="894"/>
      <c r="I72" s="894"/>
      <c r="J72" s="894"/>
      <c r="K72" s="894"/>
      <c r="L72" s="894"/>
      <c r="M72" s="894"/>
      <c r="N72" s="894"/>
      <c r="O72" s="894"/>
      <c r="P72" s="895"/>
      <c r="Q72" s="896">
        <v>1001</v>
      </c>
      <c r="R72" s="851"/>
      <c r="S72" s="851"/>
      <c r="T72" s="851"/>
      <c r="U72" s="851"/>
      <c r="V72" s="851">
        <v>534</v>
      </c>
      <c r="W72" s="851"/>
      <c r="X72" s="851"/>
      <c r="Y72" s="851"/>
      <c r="Z72" s="851"/>
      <c r="AA72" s="851">
        <f t="shared" si="1"/>
        <v>467</v>
      </c>
      <c r="AB72" s="851"/>
      <c r="AC72" s="851"/>
      <c r="AD72" s="851"/>
      <c r="AE72" s="851"/>
      <c r="AF72" s="851">
        <v>942</v>
      </c>
      <c r="AG72" s="851"/>
      <c r="AH72" s="851"/>
      <c r="AI72" s="851"/>
      <c r="AJ72" s="851"/>
      <c r="AK72" s="851">
        <v>0</v>
      </c>
      <c r="AL72" s="851"/>
      <c r="AM72" s="851"/>
      <c r="AN72" s="851"/>
      <c r="AO72" s="851"/>
      <c r="AP72" s="851">
        <v>940</v>
      </c>
      <c r="AQ72" s="851"/>
      <c r="AR72" s="851"/>
      <c r="AS72" s="851"/>
      <c r="AT72" s="851"/>
      <c r="AU72" s="851">
        <v>0</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548</v>
      </c>
      <c r="C73" s="894"/>
      <c r="D73" s="894"/>
      <c r="E73" s="894"/>
      <c r="F73" s="894"/>
      <c r="G73" s="894"/>
      <c r="H73" s="894"/>
      <c r="I73" s="894"/>
      <c r="J73" s="894"/>
      <c r="K73" s="894"/>
      <c r="L73" s="894"/>
      <c r="M73" s="894"/>
      <c r="N73" s="894"/>
      <c r="O73" s="894"/>
      <c r="P73" s="895"/>
      <c r="Q73" s="896">
        <v>161</v>
      </c>
      <c r="R73" s="851"/>
      <c r="S73" s="851"/>
      <c r="T73" s="851"/>
      <c r="U73" s="851"/>
      <c r="V73" s="851">
        <v>157</v>
      </c>
      <c r="W73" s="851"/>
      <c r="X73" s="851"/>
      <c r="Y73" s="851"/>
      <c r="Z73" s="851"/>
      <c r="AA73" s="851">
        <f t="shared" si="1"/>
        <v>4</v>
      </c>
      <c r="AB73" s="851"/>
      <c r="AC73" s="851"/>
      <c r="AD73" s="851"/>
      <c r="AE73" s="851"/>
      <c r="AF73" s="851">
        <v>4</v>
      </c>
      <c r="AG73" s="851"/>
      <c r="AH73" s="851"/>
      <c r="AI73" s="851"/>
      <c r="AJ73" s="851"/>
      <c r="AK73" s="851">
        <v>0</v>
      </c>
      <c r="AL73" s="851"/>
      <c r="AM73" s="851"/>
      <c r="AN73" s="851"/>
      <c r="AO73" s="851"/>
      <c r="AP73" s="851">
        <v>13</v>
      </c>
      <c r="AQ73" s="851"/>
      <c r="AR73" s="851"/>
      <c r="AS73" s="851"/>
      <c r="AT73" s="851"/>
      <c r="AU73" s="851">
        <v>7</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549</v>
      </c>
      <c r="C74" s="894"/>
      <c r="D74" s="894"/>
      <c r="E74" s="894"/>
      <c r="F74" s="894"/>
      <c r="G74" s="894"/>
      <c r="H74" s="894"/>
      <c r="I74" s="894"/>
      <c r="J74" s="894"/>
      <c r="K74" s="894"/>
      <c r="L74" s="894"/>
      <c r="M74" s="894"/>
      <c r="N74" s="894"/>
      <c r="O74" s="894"/>
      <c r="P74" s="895"/>
      <c r="Q74" s="896">
        <v>7534</v>
      </c>
      <c r="R74" s="851"/>
      <c r="S74" s="851"/>
      <c r="T74" s="851"/>
      <c r="U74" s="851"/>
      <c r="V74" s="851">
        <v>7409</v>
      </c>
      <c r="W74" s="851"/>
      <c r="X74" s="851"/>
      <c r="Y74" s="851"/>
      <c r="Z74" s="851"/>
      <c r="AA74" s="851">
        <f t="shared" si="1"/>
        <v>125</v>
      </c>
      <c r="AB74" s="851"/>
      <c r="AC74" s="851"/>
      <c r="AD74" s="851"/>
      <c r="AE74" s="851"/>
      <c r="AF74" s="851">
        <v>125</v>
      </c>
      <c r="AG74" s="851"/>
      <c r="AH74" s="851"/>
      <c r="AI74" s="851"/>
      <c r="AJ74" s="851"/>
      <c r="AK74" s="851">
        <v>564</v>
      </c>
      <c r="AL74" s="851"/>
      <c r="AM74" s="851"/>
      <c r="AN74" s="851"/>
      <c r="AO74" s="851"/>
      <c r="AP74" s="851">
        <v>0</v>
      </c>
      <c r="AQ74" s="851"/>
      <c r="AR74" s="851"/>
      <c r="AS74" s="851"/>
      <c r="AT74" s="851"/>
      <c r="AU74" s="851">
        <v>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550</v>
      </c>
      <c r="C75" s="894"/>
      <c r="D75" s="894"/>
      <c r="E75" s="894"/>
      <c r="F75" s="894"/>
      <c r="G75" s="894"/>
      <c r="H75" s="894"/>
      <c r="I75" s="894"/>
      <c r="J75" s="894"/>
      <c r="K75" s="894"/>
      <c r="L75" s="894"/>
      <c r="M75" s="894"/>
      <c r="N75" s="894"/>
      <c r="O75" s="894"/>
      <c r="P75" s="895"/>
      <c r="Q75" s="899">
        <v>1184</v>
      </c>
      <c r="R75" s="900"/>
      <c r="S75" s="900"/>
      <c r="T75" s="900"/>
      <c r="U75" s="850"/>
      <c r="V75" s="901">
        <v>655</v>
      </c>
      <c r="W75" s="900"/>
      <c r="X75" s="900"/>
      <c r="Y75" s="900"/>
      <c r="Z75" s="850"/>
      <c r="AA75" s="851">
        <f t="shared" si="1"/>
        <v>529</v>
      </c>
      <c r="AB75" s="851"/>
      <c r="AC75" s="851"/>
      <c r="AD75" s="851"/>
      <c r="AE75" s="851"/>
      <c r="AF75" s="901">
        <v>529</v>
      </c>
      <c r="AG75" s="900"/>
      <c r="AH75" s="900"/>
      <c r="AI75" s="900"/>
      <c r="AJ75" s="850"/>
      <c r="AK75" s="851">
        <v>0</v>
      </c>
      <c r="AL75" s="851"/>
      <c r="AM75" s="851"/>
      <c r="AN75" s="851"/>
      <c r="AO75" s="851"/>
      <c r="AP75" s="851">
        <v>0</v>
      </c>
      <c r="AQ75" s="851"/>
      <c r="AR75" s="851"/>
      <c r="AS75" s="851"/>
      <c r="AT75" s="851"/>
      <c r="AU75" s="851">
        <v>0</v>
      </c>
      <c r="AV75" s="851"/>
      <c r="AW75" s="851"/>
      <c r="AX75" s="851"/>
      <c r="AY75" s="851"/>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561</v>
      </c>
      <c r="C76" s="894"/>
      <c r="D76" s="894"/>
      <c r="E76" s="894"/>
      <c r="F76" s="894"/>
      <c r="G76" s="894"/>
      <c r="H76" s="894"/>
      <c r="I76" s="894"/>
      <c r="J76" s="894"/>
      <c r="K76" s="894"/>
      <c r="L76" s="894"/>
      <c r="M76" s="894"/>
      <c r="N76" s="894"/>
      <c r="O76" s="894"/>
      <c r="P76" s="895"/>
      <c r="Q76" s="899">
        <v>231</v>
      </c>
      <c r="R76" s="900"/>
      <c r="S76" s="900"/>
      <c r="T76" s="900"/>
      <c r="U76" s="850"/>
      <c r="V76" s="901">
        <v>206</v>
      </c>
      <c r="W76" s="900"/>
      <c r="X76" s="900"/>
      <c r="Y76" s="900"/>
      <c r="Z76" s="850"/>
      <c r="AA76" s="851">
        <f t="shared" si="1"/>
        <v>25</v>
      </c>
      <c r="AB76" s="851"/>
      <c r="AC76" s="851"/>
      <c r="AD76" s="851"/>
      <c r="AE76" s="851"/>
      <c r="AF76" s="901">
        <v>25</v>
      </c>
      <c r="AG76" s="900"/>
      <c r="AH76" s="900"/>
      <c r="AI76" s="900"/>
      <c r="AJ76" s="850"/>
      <c r="AK76" s="901">
        <v>231</v>
      </c>
      <c r="AL76" s="900"/>
      <c r="AM76" s="900"/>
      <c r="AN76" s="900"/>
      <c r="AO76" s="850"/>
      <c r="AP76" s="851">
        <v>0</v>
      </c>
      <c r="AQ76" s="851"/>
      <c r="AR76" s="851"/>
      <c r="AS76" s="851"/>
      <c r="AT76" s="851"/>
      <c r="AU76" s="851">
        <v>0</v>
      </c>
      <c r="AV76" s="851"/>
      <c r="AW76" s="851"/>
      <c r="AX76" s="851"/>
      <c r="AY76" s="851"/>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551</v>
      </c>
      <c r="C77" s="894"/>
      <c r="D77" s="894"/>
      <c r="E77" s="894"/>
      <c r="F77" s="894"/>
      <c r="G77" s="894"/>
      <c r="H77" s="894"/>
      <c r="I77" s="894"/>
      <c r="J77" s="894"/>
      <c r="K77" s="894"/>
      <c r="L77" s="894"/>
      <c r="M77" s="894"/>
      <c r="N77" s="894"/>
      <c r="O77" s="894"/>
      <c r="P77" s="895"/>
      <c r="Q77" s="899">
        <v>6</v>
      </c>
      <c r="R77" s="900"/>
      <c r="S77" s="900"/>
      <c r="T77" s="900"/>
      <c r="U77" s="850"/>
      <c r="V77" s="901">
        <v>3</v>
      </c>
      <c r="W77" s="900"/>
      <c r="X77" s="900"/>
      <c r="Y77" s="900"/>
      <c r="Z77" s="850"/>
      <c r="AA77" s="851">
        <f t="shared" si="1"/>
        <v>3</v>
      </c>
      <c r="AB77" s="851"/>
      <c r="AC77" s="851"/>
      <c r="AD77" s="851"/>
      <c r="AE77" s="851"/>
      <c r="AF77" s="901">
        <v>3</v>
      </c>
      <c r="AG77" s="900"/>
      <c r="AH77" s="900"/>
      <c r="AI77" s="900"/>
      <c r="AJ77" s="850"/>
      <c r="AK77" s="901">
        <v>0</v>
      </c>
      <c r="AL77" s="900"/>
      <c r="AM77" s="900"/>
      <c r="AN77" s="900"/>
      <c r="AO77" s="850"/>
      <c r="AP77" s="901">
        <v>0</v>
      </c>
      <c r="AQ77" s="900"/>
      <c r="AR77" s="900"/>
      <c r="AS77" s="900"/>
      <c r="AT77" s="850"/>
      <c r="AU77" s="901">
        <v>0</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552</v>
      </c>
      <c r="C78" s="894"/>
      <c r="D78" s="894"/>
      <c r="E78" s="894"/>
      <c r="F78" s="894"/>
      <c r="G78" s="894"/>
      <c r="H78" s="894"/>
      <c r="I78" s="894"/>
      <c r="J78" s="894"/>
      <c r="K78" s="894"/>
      <c r="L78" s="894"/>
      <c r="M78" s="894"/>
      <c r="N78" s="894"/>
      <c r="O78" s="894"/>
      <c r="P78" s="895"/>
      <c r="Q78" s="896">
        <v>107</v>
      </c>
      <c r="R78" s="851"/>
      <c r="S78" s="851"/>
      <c r="T78" s="851"/>
      <c r="U78" s="851"/>
      <c r="V78" s="851">
        <v>73</v>
      </c>
      <c r="W78" s="851"/>
      <c r="X78" s="851"/>
      <c r="Y78" s="851"/>
      <c r="Z78" s="851"/>
      <c r="AA78" s="851">
        <f t="shared" si="1"/>
        <v>34</v>
      </c>
      <c r="AB78" s="851"/>
      <c r="AC78" s="851"/>
      <c r="AD78" s="851"/>
      <c r="AE78" s="851"/>
      <c r="AF78" s="851">
        <v>34</v>
      </c>
      <c r="AG78" s="851"/>
      <c r="AH78" s="851"/>
      <c r="AI78" s="851"/>
      <c r="AJ78" s="851"/>
      <c r="AK78" s="851">
        <v>10</v>
      </c>
      <c r="AL78" s="851"/>
      <c r="AM78" s="851"/>
      <c r="AN78" s="851"/>
      <c r="AO78" s="851"/>
      <c r="AP78" s="901">
        <v>0</v>
      </c>
      <c r="AQ78" s="900"/>
      <c r="AR78" s="900"/>
      <c r="AS78" s="900"/>
      <c r="AT78" s="850"/>
      <c r="AU78" s="901">
        <v>0</v>
      </c>
      <c r="AV78" s="900"/>
      <c r="AW78" s="900"/>
      <c r="AX78" s="900"/>
      <c r="AY78" s="850"/>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553</v>
      </c>
      <c r="C79" s="894"/>
      <c r="D79" s="894"/>
      <c r="E79" s="894"/>
      <c r="F79" s="894"/>
      <c r="G79" s="894"/>
      <c r="H79" s="894"/>
      <c r="I79" s="894"/>
      <c r="J79" s="894"/>
      <c r="K79" s="894"/>
      <c r="L79" s="894"/>
      <c r="M79" s="894"/>
      <c r="N79" s="894"/>
      <c r="O79" s="894"/>
      <c r="P79" s="895"/>
      <c r="Q79" s="896">
        <v>67</v>
      </c>
      <c r="R79" s="851"/>
      <c r="S79" s="851"/>
      <c r="T79" s="851"/>
      <c r="U79" s="851"/>
      <c r="V79" s="851">
        <v>64</v>
      </c>
      <c r="W79" s="851"/>
      <c r="X79" s="851"/>
      <c r="Y79" s="851"/>
      <c r="Z79" s="851"/>
      <c r="AA79" s="851">
        <f t="shared" si="1"/>
        <v>3</v>
      </c>
      <c r="AB79" s="851"/>
      <c r="AC79" s="851"/>
      <c r="AD79" s="851"/>
      <c r="AE79" s="851"/>
      <c r="AF79" s="851">
        <v>3</v>
      </c>
      <c r="AG79" s="851"/>
      <c r="AH79" s="851"/>
      <c r="AI79" s="851"/>
      <c r="AJ79" s="851"/>
      <c r="AK79" s="851">
        <v>2</v>
      </c>
      <c r="AL79" s="851"/>
      <c r="AM79" s="851"/>
      <c r="AN79" s="851"/>
      <c r="AO79" s="851"/>
      <c r="AP79" s="901">
        <v>0</v>
      </c>
      <c r="AQ79" s="900"/>
      <c r="AR79" s="900"/>
      <c r="AS79" s="900"/>
      <c r="AT79" s="850"/>
      <c r="AU79" s="901">
        <v>0</v>
      </c>
      <c r="AV79" s="900"/>
      <c r="AW79" s="900"/>
      <c r="AX79" s="900"/>
      <c r="AY79" s="850"/>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554</v>
      </c>
      <c r="C80" s="894"/>
      <c r="D80" s="894"/>
      <c r="E80" s="894"/>
      <c r="F80" s="894"/>
      <c r="G80" s="894"/>
      <c r="H80" s="894"/>
      <c r="I80" s="894"/>
      <c r="J80" s="894"/>
      <c r="K80" s="894"/>
      <c r="L80" s="894"/>
      <c r="M80" s="894"/>
      <c r="N80" s="894"/>
      <c r="O80" s="894"/>
      <c r="P80" s="895"/>
      <c r="Q80" s="896">
        <v>263837</v>
      </c>
      <c r="R80" s="851"/>
      <c r="S80" s="851"/>
      <c r="T80" s="851"/>
      <c r="U80" s="851"/>
      <c r="V80" s="851">
        <v>263732</v>
      </c>
      <c r="W80" s="851"/>
      <c r="X80" s="851"/>
      <c r="Y80" s="851"/>
      <c r="Z80" s="851"/>
      <c r="AA80" s="851">
        <v>104</v>
      </c>
      <c r="AB80" s="851"/>
      <c r="AC80" s="851"/>
      <c r="AD80" s="851"/>
      <c r="AE80" s="851"/>
      <c r="AF80" s="851">
        <v>104</v>
      </c>
      <c r="AG80" s="851"/>
      <c r="AH80" s="851"/>
      <c r="AI80" s="851"/>
      <c r="AJ80" s="851"/>
      <c r="AK80" s="851">
        <v>5790</v>
      </c>
      <c r="AL80" s="851"/>
      <c r="AM80" s="851"/>
      <c r="AN80" s="851"/>
      <c r="AO80" s="851"/>
      <c r="AP80" s="901">
        <v>0</v>
      </c>
      <c r="AQ80" s="900"/>
      <c r="AR80" s="900"/>
      <c r="AS80" s="900"/>
      <c r="AT80" s="850"/>
      <c r="AU80" s="901">
        <v>0</v>
      </c>
      <c r="AV80" s="900"/>
      <c r="AW80" s="900"/>
      <c r="AX80" s="900"/>
      <c r="AY80" s="850"/>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555</v>
      </c>
      <c r="C81" s="894"/>
      <c r="D81" s="894"/>
      <c r="E81" s="894"/>
      <c r="F81" s="894"/>
      <c r="G81" s="894"/>
      <c r="H81" s="894"/>
      <c r="I81" s="894"/>
      <c r="J81" s="894"/>
      <c r="K81" s="894"/>
      <c r="L81" s="894"/>
      <c r="M81" s="894"/>
      <c r="N81" s="894"/>
      <c r="O81" s="894"/>
      <c r="P81" s="895"/>
      <c r="Q81" s="896">
        <v>310</v>
      </c>
      <c r="R81" s="851"/>
      <c r="S81" s="851"/>
      <c r="T81" s="851"/>
      <c r="U81" s="851"/>
      <c r="V81" s="851">
        <v>309</v>
      </c>
      <c r="W81" s="851"/>
      <c r="X81" s="851"/>
      <c r="Y81" s="851"/>
      <c r="Z81" s="851"/>
      <c r="AA81" s="851">
        <f t="shared" si="1"/>
        <v>1</v>
      </c>
      <c r="AB81" s="851"/>
      <c r="AC81" s="851"/>
      <c r="AD81" s="851"/>
      <c r="AE81" s="851"/>
      <c r="AF81" s="851">
        <v>185</v>
      </c>
      <c r="AG81" s="851"/>
      <c r="AH81" s="851"/>
      <c r="AI81" s="851"/>
      <c r="AJ81" s="851"/>
      <c r="AK81" s="851">
        <v>0</v>
      </c>
      <c r="AL81" s="851"/>
      <c r="AM81" s="851"/>
      <c r="AN81" s="851"/>
      <c r="AO81" s="851"/>
      <c r="AP81" s="901">
        <v>0</v>
      </c>
      <c r="AQ81" s="900"/>
      <c r="AR81" s="900"/>
      <c r="AS81" s="900"/>
      <c r="AT81" s="850"/>
      <c r="AU81" s="901">
        <v>0</v>
      </c>
      <c r="AV81" s="900"/>
      <c r="AW81" s="900"/>
      <c r="AX81" s="900"/>
      <c r="AY81" s="850"/>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2025</v>
      </c>
      <c r="AG88" s="862"/>
      <c r="AH88" s="862"/>
      <c r="AI88" s="862"/>
      <c r="AJ88" s="862"/>
      <c r="AK88" s="859"/>
      <c r="AL88" s="859"/>
      <c r="AM88" s="859"/>
      <c r="AN88" s="859"/>
      <c r="AO88" s="859"/>
      <c r="AP88" s="862">
        <v>2557</v>
      </c>
      <c r="AQ88" s="862"/>
      <c r="AR88" s="862"/>
      <c r="AS88" s="862"/>
      <c r="AT88" s="862"/>
      <c r="AU88" s="862">
        <v>879</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362</v>
      </c>
      <c r="CS102" s="870"/>
      <c r="CT102" s="870"/>
      <c r="CU102" s="870"/>
      <c r="CV102" s="913"/>
      <c r="CW102" s="912">
        <v>0</v>
      </c>
      <c r="CX102" s="870"/>
      <c r="CY102" s="870"/>
      <c r="CZ102" s="870"/>
      <c r="DA102" s="913"/>
      <c r="DB102" s="912">
        <v>450</v>
      </c>
      <c r="DC102" s="870"/>
      <c r="DD102" s="870"/>
      <c r="DE102" s="870"/>
      <c r="DF102" s="913"/>
      <c r="DG102" s="912">
        <v>0</v>
      </c>
      <c r="DH102" s="870"/>
      <c r="DI102" s="870"/>
      <c r="DJ102" s="870"/>
      <c r="DK102" s="913"/>
      <c r="DL102" s="912">
        <v>0</v>
      </c>
      <c r="DM102" s="870"/>
      <c r="DN102" s="870"/>
      <c r="DO102" s="870"/>
      <c r="DP102" s="913"/>
      <c r="DQ102" s="912">
        <v>118</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287</v>
      </c>
      <c r="AG109" s="915"/>
      <c r="AH109" s="915"/>
      <c r="AI109" s="915"/>
      <c r="AJ109" s="916"/>
      <c r="AK109" s="914" t="s">
        <v>286</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287</v>
      </c>
      <c r="BW109" s="915"/>
      <c r="BX109" s="915"/>
      <c r="BY109" s="915"/>
      <c r="BZ109" s="916"/>
      <c r="CA109" s="914" t="s">
        <v>286</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287</v>
      </c>
      <c r="DM109" s="915"/>
      <c r="DN109" s="915"/>
      <c r="DO109" s="915"/>
      <c r="DP109" s="916"/>
      <c r="DQ109" s="914" t="s">
        <v>286</v>
      </c>
      <c r="DR109" s="915"/>
      <c r="DS109" s="915"/>
      <c r="DT109" s="915"/>
      <c r="DU109" s="916"/>
      <c r="DV109" s="914" t="s">
        <v>408</v>
      </c>
      <c r="DW109" s="915"/>
      <c r="DX109" s="915"/>
      <c r="DY109" s="915"/>
      <c r="DZ109" s="917"/>
    </row>
    <row r="110" spans="1:131" s="199" customFormat="1" ht="26.25" customHeight="1" x14ac:dyDescent="0.15">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2168958</v>
      </c>
      <c r="AB110" s="922"/>
      <c r="AC110" s="922"/>
      <c r="AD110" s="922"/>
      <c r="AE110" s="923"/>
      <c r="AF110" s="924">
        <v>2052684</v>
      </c>
      <c r="AG110" s="922"/>
      <c r="AH110" s="922"/>
      <c r="AI110" s="922"/>
      <c r="AJ110" s="923"/>
      <c r="AK110" s="924">
        <v>2102014</v>
      </c>
      <c r="AL110" s="922"/>
      <c r="AM110" s="922"/>
      <c r="AN110" s="922"/>
      <c r="AO110" s="923"/>
      <c r="AP110" s="925">
        <v>18.7</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21589715</v>
      </c>
      <c r="BR110" s="957"/>
      <c r="BS110" s="957"/>
      <c r="BT110" s="957"/>
      <c r="BU110" s="957"/>
      <c r="BV110" s="957">
        <v>22515605</v>
      </c>
      <c r="BW110" s="957"/>
      <c r="BX110" s="957"/>
      <c r="BY110" s="957"/>
      <c r="BZ110" s="957"/>
      <c r="CA110" s="957">
        <v>23002873</v>
      </c>
      <c r="CB110" s="957"/>
      <c r="CC110" s="957"/>
      <c r="CD110" s="957"/>
      <c r="CE110" s="957"/>
      <c r="CF110" s="971">
        <v>204.3</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v>70359</v>
      </c>
      <c r="DH110" s="957"/>
      <c r="DI110" s="957"/>
      <c r="DJ110" s="957"/>
      <c r="DK110" s="957"/>
      <c r="DL110" s="957">
        <v>64590</v>
      </c>
      <c r="DM110" s="957"/>
      <c r="DN110" s="957"/>
      <c r="DO110" s="957"/>
      <c r="DP110" s="957"/>
      <c r="DQ110" s="957">
        <v>58703</v>
      </c>
      <c r="DR110" s="957"/>
      <c r="DS110" s="957"/>
      <c r="DT110" s="957"/>
      <c r="DU110" s="957"/>
      <c r="DV110" s="958">
        <v>0.5</v>
      </c>
      <c r="DW110" s="958"/>
      <c r="DX110" s="958"/>
      <c r="DY110" s="958"/>
      <c r="DZ110" s="959"/>
    </row>
    <row r="111" spans="1:131" s="199"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185615</v>
      </c>
      <c r="BR111" s="950"/>
      <c r="BS111" s="950"/>
      <c r="BT111" s="950"/>
      <c r="BU111" s="950"/>
      <c r="BV111" s="950">
        <v>164933</v>
      </c>
      <c r="BW111" s="950"/>
      <c r="BX111" s="950"/>
      <c r="BY111" s="950"/>
      <c r="BZ111" s="950"/>
      <c r="CA111" s="950">
        <v>145925</v>
      </c>
      <c r="CB111" s="950"/>
      <c r="CC111" s="950"/>
      <c r="CD111" s="950"/>
      <c r="CE111" s="950"/>
      <c r="CF111" s="944">
        <v>1.3</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10417350</v>
      </c>
      <c r="BR112" s="950"/>
      <c r="BS112" s="950"/>
      <c r="BT112" s="950"/>
      <c r="BU112" s="950"/>
      <c r="BV112" s="950">
        <v>9781382</v>
      </c>
      <c r="BW112" s="950"/>
      <c r="BX112" s="950"/>
      <c r="BY112" s="950"/>
      <c r="BZ112" s="950"/>
      <c r="CA112" s="950">
        <v>9823345</v>
      </c>
      <c r="CB112" s="950"/>
      <c r="CC112" s="950"/>
      <c r="CD112" s="950"/>
      <c r="CE112" s="950"/>
      <c r="CF112" s="944">
        <v>87.2</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846577</v>
      </c>
      <c r="AB113" s="964"/>
      <c r="AC113" s="964"/>
      <c r="AD113" s="964"/>
      <c r="AE113" s="965"/>
      <c r="AF113" s="966">
        <v>775749</v>
      </c>
      <c r="AG113" s="964"/>
      <c r="AH113" s="964"/>
      <c r="AI113" s="964"/>
      <c r="AJ113" s="965"/>
      <c r="AK113" s="966">
        <v>793407</v>
      </c>
      <c r="AL113" s="964"/>
      <c r="AM113" s="964"/>
      <c r="AN113" s="964"/>
      <c r="AO113" s="965"/>
      <c r="AP113" s="967">
        <v>7</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v>1008272</v>
      </c>
      <c r="BR113" s="950"/>
      <c r="BS113" s="950"/>
      <c r="BT113" s="950"/>
      <c r="BU113" s="950"/>
      <c r="BV113" s="950">
        <v>992344</v>
      </c>
      <c r="BW113" s="950"/>
      <c r="BX113" s="950"/>
      <c r="BY113" s="950"/>
      <c r="BZ113" s="950"/>
      <c r="CA113" s="950">
        <v>962171</v>
      </c>
      <c r="CB113" s="950"/>
      <c r="CC113" s="950"/>
      <c r="CD113" s="950"/>
      <c r="CE113" s="950"/>
      <c r="CF113" s="944">
        <v>8.5</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90936</v>
      </c>
      <c r="AB114" s="989"/>
      <c r="AC114" s="989"/>
      <c r="AD114" s="989"/>
      <c r="AE114" s="990"/>
      <c r="AF114" s="991">
        <v>112524</v>
      </c>
      <c r="AG114" s="989"/>
      <c r="AH114" s="989"/>
      <c r="AI114" s="989"/>
      <c r="AJ114" s="990"/>
      <c r="AK114" s="991">
        <v>128854</v>
      </c>
      <c r="AL114" s="989"/>
      <c r="AM114" s="989"/>
      <c r="AN114" s="989"/>
      <c r="AO114" s="990"/>
      <c r="AP114" s="992">
        <v>1.1000000000000001</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3509373</v>
      </c>
      <c r="BR114" s="950"/>
      <c r="BS114" s="950"/>
      <c r="BT114" s="950"/>
      <c r="BU114" s="950"/>
      <c r="BV114" s="950">
        <v>3251866</v>
      </c>
      <c r="BW114" s="950"/>
      <c r="BX114" s="950"/>
      <c r="BY114" s="950"/>
      <c r="BZ114" s="950"/>
      <c r="CA114" s="950">
        <v>3126071</v>
      </c>
      <c r="CB114" s="950"/>
      <c r="CC114" s="950"/>
      <c r="CD114" s="950"/>
      <c r="CE114" s="950"/>
      <c r="CF114" s="944">
        <v>27.8</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285139</v>
      </c>
      <c r="AB115" s="964"/>
      <c r="AC115" s="964"/>
      <c r="AD115" s="964"/>
      <c r="AE115" s="965"/>
      <c r="AF115" s="966">
        <v>23997</v>
      </c>
      <c r="AG115" s="964"/>
      <c r="AH115" s="964"/>
      <c r="AI115" s="964"/>
      <c r="AJ115" s="965"/>
      <c r="AK115" s="966">
        <v>22024</v>
      </c>
      <c r="AL115" s="964"/>
      <c r="AM115" s="964"/>
      <c r="AN115" s="964"/>
      <c r="AO115" s="965"/>
      <c r="AP115" s="967">
        <v>0.2</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v>837573</v>
      </c>
      <c r="BR115" s="950"/>
      <c r="BS115" s="950"/>
      <c r="BT115" s="950"/>
      <c r="BU115" s="950"/>
      <c r="BV115" s="950">
        <v>480031</v>
      </c>
      <c r="BW115" s="950"/>
      <c r="BX115" s="950"/>
      <c r="BY115" s="950"/>
      <c r="BZ115" s="950"/>
      <c r="CA115" s="950">
        <v>118115</v>
      </c>
      <c r="CB115" s="950"/>
      <c r="CC115" s="950"/>
      <c r="CD115" s="950"/>
      <c r="CE115" s="950"/>
      <c r="CF115" s="944">
        <v>1</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3391610</v>
      </c>
      <c r="AB117" s="1007"/>
      <c r="AC117" s="1007"/>
      <c r="AD117" s="1007"/>
      <c r="AE117" s="1008"/>
      <c r="AF117" s="1009">
        <v>2964954</v>
      </c>
      <c r="AG117" s="1007"/>
      <c r="AH117" s="1007"/>
      <c r="AI117" s="1007"/>
      <c r="AJ117" s="1008"/>
      <c r="AK117" s="1009">
        <v>3046299</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287</v>
      </c>
      <c r="AG118" s="915"/>
      <c r="AH118" s="915"/>
      <c r="AI118" s="915"/>
      <c r="AJ118" s="916"/>
      <c r="AK118" s="914" t="s">
        <v>286</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v>7207</v>
      </c>
      <c r="AB119" s="922"/>
      <c r="AC119" s="922"/>
      <c r="AD119" s="922"/>
      <c r="AE119" s="923"/>
      <c r="AF119" s="924">
        <v>7207</v>
      </c>
      <c r="AG119" s="922"/>
      <c r="AH119" s="922"/>
      <c r="AI119" s="922"/>
      <c r="AJ119" s="923"/>
      <c r="AK119" s="924">
        <v>7207</v>
      </c>
      <c r="AL119" s="922"/>
      <c r="AM119" s="922"/>
      <c r="AN119" s="922"/>
      <c r="AO119" s="923"/>
      <c r="AP119" s="925">
        <v>0.1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438</v>
      </c>
      <c r="BP119" s="1036"/>
      <c r="BQ119" s="1027">
        <v>37547898</v>
      </c>
      <c r="BR119" s="1028"/>
      <c r="BS119" s="1028"/>
      <c r="BT119" s="1028"/>
      <c r="BU119" s="1028"/>
      <c r="BV119" s="1028">
        <v>37186161</v>
      </c>
      <c r="BW119" s="1028"/>
      <c r="BX119" s="1028"/>
      <c r="BY119" s="1028"/>
      <c r="BZ119" s="1028"/>
      <c r="CA119" s="1028">
        <v>37178500</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115256</v>
      </c>
      <c r="DH119" s="1014"/>
      <c r="DI119" s="1014"/>
      <c r="DJ119" s="1014"/>
      <c r="DK119" s="1015"/>
      <c r="DL119" s="1013">
        <v>100343</v>
      </c>
      <c r="DM119" s="1014"/>
      <c r="DN119" s="1014"/>
      <c r="DO119" s="1014"/>
      <c r="DP119" s="1015"/>
      <c r="DQ119" s="1013">
        <v>87222</v>
      </c>
      <c r="DR119" s="1014"/>
      <c r="DS119" s="1014"/>
      <c r="DT119" s="1014"/>
      <c r="DU119" s="1015"/>
      <c r="DV119" s="1016">
        <v>0.8</v>
      </c>
      <c r="DW119" s="1017"/>
      <c r="DX119" s="1017"/>
      <c r="DY119" s="1017"/>
      <c r="DZ119" s="1018"/>
    </row>
    <row r="120" spans="1:130" s="199" customFormat="1" ht="26.25" customHeight="1" x14ac:dyDescent="0.15">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1783436</v>
      </c>
      <c r="BR120" s="957"/>
      <c r="BS120" s="957"/>
      <c r="BT120" s="957"/>
      <c r="BU120" s="957"/>
      <c r="BV120" s="957">
        <v>2113496</v>
      </c>
      <c r="BW120" s="957"/>
      <c r="BX120" s="957"/>
      <c r="BY120" s="957"/>
      <c r="BZ120" s="957"/>
      <c r="CA120" s="957">
        <v>1817607</v>
      </c>
      <c r="CB120" s="957"/>
      <c r="CC120" s="957"/>
      <c r="CD120" s="957"/>
      <c r="CE120" s="957"/>
      <c r="CF120" s="971">
        <v>16.100000000000001</v>
      </c>
      <c r="CG120" s="972"/>
      <c r="CH120" s="972"/>
      <c r="CI120" s="972"/>
      <c r="CJ120" s="972"/>
      <c r="CK120" s="1037" t="s">
        <v>442</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9777590</v>
      </c>
      <c r="DH120" s="957"/>
      <c r="DI120" s="957"/>
      <c r="DJ120" s="957"/>
      <c r="DK120" s="957"/>
      <c r="DL120" s="957">
        <v>9253473</v>
      </c>
      <c r="DM120" s="957"/>
      <c r="DN120" s="957"/>
      <c r="DO120" s="957"/>
      <c r="DP120" s="957"/>
      <c r="DQ120" s="957">
        <v>9359313</v>
      </c>
      <c r="DR120" s="957"/>
      <c r="DS120" s="957"/>
      <c r="DT120" s="957"/>
      <c r="DU120" s="957"/>
      <c r="DV120" s="958">
        <v>83.1</v>
      </c>
      <c r="DW120" s="958"/>
      <c r="DX120" s="958"/>
      <c r="DY120" s="958"/>
      <c r="DZ120" s="959"/>
    </row>
    <row r="121" spans="1:130" s="199" customFormat="1" ht="26.25" customHeight="1" x14ac:dyDescent="0.15">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79217</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5166148</v>
      </c>
      <c r="BR121" s="950"/>
      <c r="BS121" s="950"/>
      <c r="BT121" s="950"/>
      <c r="BU121" s="950"/>
      <c r="BV121" s="950">
        <v>5255432</v>
      </c>
      <c r="BW121" s="950"/>
      <c r="BX121" s="950"/>
      <c r="BY121" s="950"/>
      <c r="BZ121" s="950"/>
      <c r="CA121" s="950">
        <v>5345012</v>
      </c>
      <c r="CB121" s="950"/>
      <c r="CC121" s="950"/>
      <c r="CD121" s="950"/>
      <c r="CE121" s="950"/>
      <c r="CF121" s="944">
        <v>47.5</v>
      </c>
      <c r="CG121" s="945"/>
      <c r="CH121" s="945"/>
      <c r="CI121" s="945"/>
      <c r="CJ121" s="945"/>
      <c r="CK121" s="1040"/>
      <c r="CL121" s="1041"/>
      <c r="CM121" s="1041"/>
      <c r="CN121" s="1041"/>
      <c r="CO121" s="1042"/>
      <c r="CP121" s="1050" t="s">
        <v>388</v>
      </c>
      <c r="CQ121" s="1051"/>
      <c r="CR121" s="1051"/>
      <c r="CS121" s="1051"/>
      <c r="CT121" s="1051"/>
      <c r="CU121" s="1051"/>
      <c r="CV121" s="1051"/>
      <c r="CW121" s="1051"/>
      <c r="CX121" s="1051"/>
      <c r="CY121" s="1051"/>
      <c r="CZ121" s="1051"/>
      <c r="DA121" s="1051"/>
      <c r="DB121" s="1051"/>
      <c r="DC121" s="1051"/>
      <c r="DD121" s="1051"/>
      <c r="DE121" s="1051"/>
      <c r="DF121" s="1052"/>
      <c r="DG121" s="949">
        <v>397882</v>
      </c>
      <c r="DH121" s="950"/>
      <c r="DI121" s="950"/>
      <c r="DJ121" s="950"/>
      <c r="DK121" s="950"/>
      <c r="DL121" s="950">
        <v>375339</v>
      </c>
      <c r="DM121" s="950"/>
      <c r="DN121" s="950"/>
      <c r="DO121" s="950"/>
      <c r="DP121" s="950"/>
      <c r="DQ121" s="950">
        <v>382813</v>
      </c>
      <c r="DR121" s="950"/>
      <c r="DS121" s="950"/>
      <c r="DT121" s="950"/>
      <c r="DU121" s="950"/>
      <c r="DV121" s="951">
        <v>3.4</v>
      </c>
      <c r="DW121" s="951"/>
      <c r="DX121" s="951"/>
      <c r="DY121" s="951"/>
      <c r="DZ121" s="952"/>
    </row>
    <row r="122" spans="1:130" s="199" customFormat="1" ht="26.25" customHeight="1" x14ac:dyDescent="0.15">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21783845</v>
      </c>
      <c r="BR122" s="1028"/>
      <c r="BS122" s="1028"/>
      <c r="BT122" s="1028"/>
      <c r="BU122" s="1028"/>
      <c r="BV122" s="1028">
        <v>22278757</v>
      </c>
      <c r="BW122" s="1028"/>
      <c r="BX122" s="1028"/>
      <c r="BY122" s="1028"/>
      <c r="BZ122" s="1028"/>
      <c r="CA122" s="1028">
        <v>22411583</v>
      </c>
      <c r="CB122" s="1028"/>
      <c r="CC122" s="1028"/>
      <c r="CD122" s="1028"/>
      <c r="CE122" s="1028"/>
      <c r="CF122" s="1048">
        <v>199</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240712</v>
      </c>
      <c r="DH122" s="950"/>
      <c r="DI122" s="950"/>
      <c r="DJ122" s="950"/>
      <c r="DK122" s="950"/>
      <c r="DL122" s="950">
        <v>151548</v>
      </c>
      <c r="DM122" s="950"/>
      <c r="DN122" s="950"/>
      <c r="DO122" s="950"/>
      <c r="DP122" s="950"/>
      <c r="DQ122" s="950">
        <v>80335</v>
      </c>
      <c r="DR122" s="950"/>
      <c r="DS122" s="950"/>
      <c r="DT122" s="950"/>
      <c r="DU122" s="950"/>
      <c r="DV122" s="951">
        <v>0.7</v>
      </c>
      <c r="DW122" s="951"/>
      <c r="DX122" s="951"/>
      <c r="DY122" s="951"/>
      <c r="DZ122" s="952"/>
    </row>
    <row r="123" spans="1:130" s="199" customFormat="1" ht="26.25" customHeight="1" x14ac:dyDescent="0.15">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446</v>
      </c>
      <c r="BP123" s="1036"/>
      <c r="BQ123" s="1095">
        <v>28733429</v>
      </c>
      <c r="BR123" s="1096"/>
      <c r="BS123" s="1096"/>
      <c r="BT123" s="1096"/>
      <c r="BU123" s="1096"/>
      <c r="BV123" s="1096">
        <v>29647685</v>
      </c>
      <c r="BW123" s="1096"/>
      <c r="BX123" s="1096"/>
      <c r="BY123" s="1096"/>
      <c r="BZ123" s="1096"/>
      <c r="CA123" s="1096">
        <v>29574202</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v>1166</v>
      </c>
      <c r="DH123" s="989"/>
      <c r="DI123" s="989"/>
      <c r="DJ123" s="989"/>
      <c r="DK123" s="990"/>
      <c r="DL123" s="991">
        <v>1022</v>
      </c>
      <c r="DM123" s="989"/>
      <c r="DN123" s="989"/>
      <c r="DO123" s="989"/>
      <c r="DP123" s="990"/>
      <c r="DQ123" s="991">
        <v>884</v>
      </c>
      <c r="DR123" s="989"/>
      <c r="DS123" s="989"/>
      <c r="DT123" s="989"/>
      <c r="DU123" s="990"/>
      <c r="DV123" s="992">
        <v>0</v>
      </c>
      <c r="DW123" s="993"/>
      <c r="DX123" s="993"/>
      <c r="DY123" s="993"/>
      <c r="DZ123" s="994"/>
    </row>
    <row r="124" spans="1:130" s="199" customFormat="1" ht="26.25" customHeight="1" thickBot="1" x14ac:dyDescent="0.2">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78.5</v>
      </c>
      <c r="BR124" s="1058"/>
      <c r="BS124" s="1058"/>
      <c r="BT124" s="1058"/>
      <c r="BU124" s="1058"/>
      <c r="BV124" s="1058">
        <v>65.2</v>
      </c>
      <c r="BW124" s="1058"/>
      <c r="BX124" s="1058"/>
      <c r="BY124" s="1058"/>
      <c r="BZ124" s="1058"/>
      <c r="CA124" s="1058">
        <v>67.5</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180565</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v>837573</v>
      </c>
      <c r="DH126" s="950"/>
      <c r="DI126" s="950"/>
      <c r="DJ126" s="950"/>
      <c r="DK126" s="950"/>
      <c r="DL126" s="950">
        <v>478583</v>
      </c>
      <c r="DM126" s="950"/>
      <c r="DN126" s="950"/>
      <c r="DO126" s="950"/>
      <c r="DP126" s="950"/>
      <c r="DQ126" s="950">
        <v>118115</v>
      </c>
      <c r="DR126" s="950"/>
      <c r="DS126" s="950"/>
      <c r="DT126" s="950"/>
      <c r="DU126" s="950"/>
      <c r="DV126" s="951">
        <v>1</v>
      </c>
      <c r="DW126" s="951"/>
      <c r="DX126" s="951"/>
      <c r="DY126" s="951"/>
      <c r="DZ126" s="952"/>
    </row>
    <row r="127" spans="1:130" s="199" customFormat="1" ht="26.25" customHeight="1" x14ac:dyDescent="0.15">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18150</v>
      </c>
      <c r="AB127" s="989"/>
      <c r="AC127" s="989"/>
      <c r="AD127" s="989"/>
      <c r="AE127" s="990"/>
      <c r="AF127" s="991">
        <v>16790</v>
      </c>
      <c r="AG127" s="989"/>
      <c r="AH127" s="989"/>
      <c r="AI127" s="989"/>
      <c r="AJ127" s="990"/>
      <c r="AK127" s="991">
        <v>14817</v>
      </c>
      <c r="AL127" s="989"/>
      <c r="AM127" s="989"/>
      <c r="AN127" s="989"/>
      <c r="AO127" s="990"/>
      <c r="AP127" s="992">
        <v>0.1</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437647</v>
      </c>
      <c r="AB128" s="1078"/>
      <c r="AC128" s="1078"/>
      <c r="AD128" s="1078"/>
      <c r="AE128" s="1079"/>
      <c r="AF128" s="1080">
        <v>508603</v>
      </c>
      <c r="AG128" s="1078"/>
      <c r="AH128" s="1078"/>
      <c r="AI128" s="1078"/>
      <c r="AJ128" s="1079"/>
      <c r="AK128" s="1080">
        <v>390689</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12.93</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v>1448</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13348960</v>
      </c>
      <c r="AB129" s="989"/>
      <c r="AC129" s="989"/>
      <c r="AD129" s="989"/>
      <c r="AE129" s="990"/>
      <c r="AF129" s="991">
        <v>13547751</v>
      </c>
      <c r="AG129" s="989"/>
      <c r="AH129" s="989"/>
      <c r="AI129" s="989"/>
      <c r="AJ129" s="990"/>
      <c r="AK129" s="991">
        <v>13212686</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17.93</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2123843</v>
      </c>
      <c r="AB130" s="989"/>
      <c r="AC130" s="989"/>
      <c r="AD130" s="989"/>
      <c r="AE130" s="990"/>
      <c r="AF130" s="991">
        <v>1998134</v>
      </c>
      <c r="AG130" s="989"/>
      <c r="AH130" s="989"/>
      <c r="AI130" s="989"/>
      <c r="AJ130" s="990"/>
      <c r="AK130" s="991">
        <v>1952185</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5.8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11225117</v>
      </c>
      <c r="AB131" s="1014"/>
      <c r="AC131" s="1014"/>
      <c r="AD131" s="1014"/>
      <c r="AE131" s="1015"/>
      <c r="AF131" s="1013">
        <v>11549617</v>
      </c>
      <c r="AG131" s="1014"/>
      <c r="AH131" s="1014"/>
      <c r="AI131" s="1014"/>
      <c r="AJ131" s="1015"/>
      <c r="AK131" s="1013">
        <v>11260501</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67.5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7.3952013150000004</v>
      </c>
      <c r="AB132" s="1130"/>
      <c r="AC132" s="1130"/>
      <c r="AD132" s="1130"/>
      <c r="AE132" s="1131"/>
      <c r="AF132" s="1132">
        <v>3.9673783120000001</v>
      </c>
      <c r="AG132" s="1130"/>
      <c r="AH132" s="1130"/>
      <c r="AI132" s="1130"/>
      <c r="AJ132" s="1131"/>
      <c r="AK132" s="1132">
        <v>6.246835731</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8.3000000000000007</v>
      </c>
      <c r="AB133" s="1113"/>
      <c r="AC133" s="1113"/>
      <c r="AD133" s="1113"/>
      <c r="AE133" s="1114"/>
      <c r="AF133" s="1112">
        <v>6.5</v>
      </c>
      <c r="AG133" s="1113"/>
      <c r="AH133" s="1113"/>
      <c r="AI133" s="1113"/>
      <c r="AJ133" s="1114"/>
      <c r="AK133" s="1112">
        <v>5.8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R4" zoomScaleNormal="85" zoomScaleSheetLayoutView="55" workbookViewId="0">
      <selection activeCell="L72" sqref="L72"/>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16" zoomScaleNormal="40" zoomScaleSheetLayoutView="55" workbookViewId="0">
      <selection activeCell="BG34" sqref="BG34:BU34"/>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election activeCell="BG34" sqref="BG34:BU34"/>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472</v>
      </c>
      <c r="B5" s="248"/>
      <c r="C5" s="248"/>
      <c r="D5" s="248"/>
      <c r="E5" s="248"/>
      <c r="F5" s="248"/>
      <c r="G5" s="248"/>
      <c r="H5" s="248"/>
      <c r="I5" s="248"/>
      <c r="J5" s="248"/>
      <c r="K5" s="248"/>
      <c r="L5" s="248"/>
      <c r="M5" s="248"/>
      <c r="N5" s="248"/>
      <c r="O5" s="249"/>
    </row>
    <row r="6" spans="1:16" x14ac:dyDescent="0.15">
      <c r="A6" s="250"/>
      <c r="B6" s="246"/>
      <c r="C6" s="246"/>
      <c r="D6" s="246"/>
      <c r="E6" s="246"/>
      <c r="F6" s="246"/>
      <c r="G6" s="251" t="s">
        <v>473</v>
      </c>
      <c r="H6" s="251"/>
      <c r="I6" s="251"/>
      <c r="J6" s="251"/>
      <c r="K6" s="246"/>
      <c r="L6" s="246"/>
      <c r="M6" s="246"/>
      <c r="N6" s="246"/>
    </row>
    <row r="7" spans="1:16" x14ac:dyDescent="0.15">
      <c r="A7" s="250"/>
      <c r="B7" s="246"/>
      <c r="C7" s="246"/>
      <c r="D7" s="246"/>
      <c r="E7" s="246"/>
      <c r="F7" s="246"/>
      <c r="G7" s="253"/>
      <c r="H7" s="254"/>
      <c r="I7" s="254"/>
      <c r="J7" s="255"/>
      <c r="K7" s="1150" t="s">
        <v>474</v>
      </c>
      <c r="L7" s="256"/>
      <c r="M7" s="257" t="s">
        <v>475</v>
      </c>
      <c r="N7" s="258"/>
    </row>
    <row r="8" spans="1:16" x14ac:dyDescent="0.15">
      <c r="A8" s="250"/>
      <c r="B8" s="246"/>
      <c r="C8" s="246"/>
      <c r="D8" s="246"/>
      <c r="E8" s="246"/>
      <c r="F8" s="246"/>
      <c r="G8" s="259"/>
      <c r="H8" s="260"/>
      <c r="I8" s="260"/>
      <c r="J8" s="261"/>
      <c r="K8" s="1151"/>
      <c r="L8" s="262" t="s">
        <v>476</v>
      </c>
      <c r="M8" s="263" t="s">
        <v>477</v>
      </c>
      <c r="N8" s="264" t="s">
        <v>478</v>
      </c>
    </row>
    <row r="9" spans="1:16" x14ac:dyDescent="0.15">
      <c r="A9" s="250"/>
      <c r="B9" s="246"/>
      <c r="C9" s="246"/>
      <c r="D9" s="246"/>
      <c r="E9" s="246"/>
      <c r="F9" s="246"/>
      <c r="G9" s="1152" t="s">
        <v>479</v>
      </c>
      <c r="H9" s="1153"/>
      <c r="I9" s="1153"/>
      <c r="J9" s="1154"/>
      <c r="K9" s="265">
        <v>3441378</v>
      </c>
      <c r="L9" s="266">
        <v>68355</v>
      </c>
      <c r="M9" s="267">
        <v>62051</v>
      </c>
      <c r="N9" s="268">
        <v>10.199999999999999</v>
      </c>
    </row>
    <row r="10" spans="1:16" x14ac:dyDescent="0.15">
      <c r="A10" s="250"/>
      <c r="B10" s="246"/>
      <c r="C10" s="246"/>
      <c r="D10" s="246"/>
      <c r="E10" s="246"/>
      <c r="F10" s="246"/>
      <c r="G10" s="1152" t="s">
        <v>480</v>
      </c>
      <c r="H10" s="1153"/>
      <c r="I10" s="1153"/>
      <c r="J10" s="1154"/>
      <c r="K10" s="269">
        <v>447915</v>
      </c>
      <c r="L10" s="270">
        <v>8897</v>
      </c>
      <c r="M10" s="271">
        <v>5713</v>
      </c>
      <c r="N10" s="272">
        <v>55.7</v>
      </c>
    </row>
    <row r="11" spans="1:16" ht="13.5" customHeight="1" x14ac:dyDescent="0.15">
      <c r="A11" s="250"/>
      <c r="B11" s="246"/>
      <c r="C11" s="246"/>
      <c r="D11" s="246"/>
      <c r="E11" s="246"/>
      <c r="F11" s="246"/>
      <c r="G11" s="1152" t="s">
        <v>481</v>
      </c>
      <c r="H11" s="1153"/>
      <c r="I11" s="1153"/>
      <c r="J11" s="1154"/>
      <c r="K11" s="269">
        <v>679397</v>
      </c>
      <c r="L11" s="270">
        <v>13495</v>
      </c>
      <c r="M11" s="271">
        <v>5796</v>
      </c>
      <c r="N11" s="272">
        <v>132.80000000000001</v>
      </c>
    </row>
    <row r="12" spans="1:16" ht="13.5" customHeight="1" x14ac:dyDescent="0.15">
      <c r="A12" s="250"/>
      <c r="B12" s="246"/>
      <c r="C12" s="246"/>
      <c r="D12" s="246"/>
      <c r="E12" s="246"/>
      <c r="F12" s="246"/>
      <c r="G12" s="1152" t="s">
        <v>482</v>
      </c>
      <c r="H12" s="1153"/>
      <c r="I12" s="1153"/>
      <c r="J12" s="1154"/>
      <c r="K12" s="269">
        <v>121347</v>
      </c>
      <c r="L12" s="270">
        <v>2410</v>
      </c>
      <c r="M12" s="271">
        <v>1167</v>
      </c>
      <c r="N12" s="272">
        <v>106.5</v>
      </c>
    </row>
    <row r="13" spans="1:16" ht="13.5" customHeight="1" x14ac:dyDescent="0.15">
      <c r="A13" s="250"/>
      <c r="B13" s="246"/>
      <c r="C13" s="246"/>
      <c r="D13" s="246"/>
      <c r="E13" s="246"/>
      <c r="F13" s="246"/>
      <c r="G13" s="1152" t="s">
        <v>483</v>
      </c>
      <c r="H13" s="1153"/>
      <c r="I13" s="1153"/>
      <c r="J13" s="1154"/>
      <c r="K13" s="269" t="s">
        <v>484</v>
      </c>
      <c r="L13" s="270" t="s">
        <v>484</v>
      </c>
      <c r="M13" s="271">
        <v>0</v>
      </c>
      <c r="N13" s="272" t="s">
        <v>484</v>
      </c>
    </row>
    <row r="14" spans="1:16" ht="13.5" customHeight="1" x14ac:dyDescent="0.15">
      <c r="A14" s="250"/>
      <c r="B14" s="246"/>
      <c r="C14" s="246"/>
      <c r="D14" s="246"/>
      <c r="E14" s="246"/>
      <c r="F14" s="246"/>
      <c r="G14" s="1152" t="s">
        <v>485</v>
      </c>
      <c r="H14" s="1153"/>
      <c r="I14" s="1153"/>
      <c r="J14" s="1154"/>
      <c r="K14" s="269">
        <v>153493</v>
      </c>
      <c r="L14" s="270">
        <v>3049</v>
      </c>
      <c r="M14" s="271">
        <v>2337</v>
      </c>
      <c r="N14" s="272">
        <v>30.5</v>
      </c>
    </row>
    <row r="15" spans="1:16" ht="13.5" customHeight="1" x14ac:dyDescent="0.15">
      <c r="A15" s="250"/>
      <c r="B15" s="246"/>
      <c r="C15" s="246"/>
      <c r="D15" s="246"/>
      <c r="E15" s="246"/>
      <c r="F15" s="246"/>
      <c r="G15" s="1152" t="s">
        <v>486</v>
      </c>
      <c r="H15" s="1153"/>
      <c r="I15" s="1153"/>
      <c r="J15" s="1154"/>
      <c r="K15" s="269">
        <v>96094</v>
      </c>
      <c r="L15" s="270">
        <v>1909</v>
      </c>
      <c r="M15" s="271">
        <v>1594</v>
      </c>
      <c r="N15" s="272">
        <v>19.8</v>
      </c>
    </row>
    <row r="16" spans="1:16" x14ac:dyDescent="0.15">
      <c r="A16" s="250"/>
      <c r="B16" s="246"/>
      <c r="C16" s="246"/>
      <c r="D16" s="246"/>
      <c r="E16" s="246"/>
      <c r="F16" s="246"/>
      <c r="G16" s="1155" t="s">
        <v>487</v>
      </c>
      <c r="H16" s="1156"/>
      <c r="I16" s="1156"/>
      <c r="J16" s="1157"/>
      <c r="K16" s="270">
        <v>-486269</v>
      </c>
      <c r="L16" s="270">
        <v>-9659</v>
      </c>
      <c r="M16" s="271">
        <v>-5993</v>
      </c>
      <c r="N16" s="272">
        <v>61.2</v>
      </c>
    </row>
    <row r="17" spans="1:16" x14ac:dyDescent="0.15">
      <c r="A17" s="250"/>
      <c r="B17" s="246"/>
      <c r="C17" s="246"/>
      <c r="D17" s="246"/>
      <c r="E17" s="246"/>
      <c r="F17" s="246"/>
      <c r="G17" s="1155" t="s">
        <v>170</v>
      </c>
      <c r="H17" s="1156"/>
      <c r="I17" s="1156"/>
      <c r="J17" s="1157"/>
      <c r="K17" s="270">
        <v>4453355</v>
      </c>
      <c r="L17" s="270">
        <v>88455</v>
      </c>
      <c r="M17" s="271">
        <v>72665</v>
      </c>
      <c r="N17" s="272">
        <v>21.7</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488</v>
      </c>
      <c r="H19" s="246"/>
      <c r="I19" s="246"/>
      <c r="J19" s="246"/>
      <c r="K19" s="246"/>
      <c r="L19" s="246"/>
      <c r="M19" s="246"/>
      <c r="N19" s="246"/>
    </row>
    <row r="20" spans="1:16" x14ac:dyDescent="0.15">
      <c r="A20" s="250"/>
      <c r="B20" s="246"/>
      <c r="C20" s="246"/>
      <c r="D20" s="246"/>
      <c r="E20" s="246"/>
      <c r="F20" s="246"/>
      <c r="G20" s="274"/>
      <c r="H20" s="275"/>
      <c r="I20" s="275"/>
      <c r="J20" s="276"/>
      <c r="K20" s="277" t="s">
        <v>489</v>
      </c>
      <c r="L20" s="278" t="s">
        <v>490</v>
      </c>
      <c r="M20" s="279" t="s">
        <v>491</v>
      </c>
      <c r="N20" s="280"/>
    </row>
    <row r="21" spans="1:16" s="286" customFormat="1" x14ac:dyDescent="0.15">
      <c r="A21" s="281"/>
      <c r="B21" s="251"/>
      <c r="C21" s="251"/>
      <c r="D21" s="251"/>
      <c r="E21" s="251"/>
      <c r="F21" s="251"/>
      <c r="G21" s="1147" t="s">
        <v>492</v>
      </c>
      <c r="H21" s="1148"/>
      <c r="I21" s="1148"/>
      <c r="J21" s="1149"/>
      <c r="K21" s="282">
        <v>7.25</v>
      </c>
      <c r="L21" s="283">
        <v>7.22</v>
      </c>
      <c r="M21" s="284">
        <v>0.03</v>
      </c>
      <c r="N21" s="251"/>
      <c r="O21" s="285"/>
      <c r="P21" s="281"/>
    </row>
    <row r="22" spans="1:16" s="286" customFormat="1" x14ac:dyDescent="0.15">
      <c r="A22" s="281"/>
      <c r="B22" s="251"/>
      <c r="C22" s="251"/>
      <c r="D22" s="251"/>
      <c r="E22" s="251"/>
      <c r="F22" s="251"/>
      <c r="G22" s="1147" t="s">
        <v>493</v>
      </c>
      <c r="H22" s="1148"/>
      <c r="I22" s="1148"/>
      <c r="J22" s="1149"/>
      <c r="K22" s="287">
        <v>100.2</v>
      </c>
      <c r="L22" s="288">
        <v>98.4</v>
      </c>
      <c r="M22" s="289">
        <v>1.8</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494</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495</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496</v>
      </c>
      <c r="H29" s="251"/>
      <c r="I29" s="251"/>
      <c r="J29" s="251"/>
      <c r="K29" s="246"/>
      <c r="L29" s="246"/>
      <c r="M29" s="246"/>
      <c r="N29" s="246"/>
      <c r="O29" s="295"/>
    </row>
    <row r="30" spans="1:16" x14ac:dyDescent="0.15">
      <c r="A30" s="250"/>
      <c r="B30" s="246"/>
      <c r="C30" s="246"/>
      <c r="D30" s="246"/>
      <c r="E30" s="246"/>
      <c r="F30" s="246"/>
      <c r="G30" s="253"/>
      <c r="H30" s="254"/>
      <c r="I30" s="254"/>
      <c r="J30" s="255"/>
      <c r="K30" s="1150" t="s">
        <v>474</v>
      </c>
      <c r="L30" s="256"/>
      <c r="M30" s="257" t="s">
        <v>475</v>
      </c>
      <c r="N30" s="258"/>
    </row>
    <row r="31" spans="1:16" x14ac:dyDescent="0.15">
      <c r="A31" s="250"/>
      <c r="B31" s="246"/>
      <c r="C31" s="246"/>
      <c r="D31" s="246"/>
      <c r="E31" s="246"/>
      <c r="F31" s="246"/>
      <c r="G31" s="259"/>
      <c r="H31" s="260"/>
      <c r="I31" s="260"/>
      <c r="J31" s="261"/>
      <c r="K31" s="1151"/>
      <c r="L31" s="262" t="s">
        <v>476</v>
      </c>
      <c r="M31" s="263" t="s">
        <v>477</v>
      </c>
      <c r="N31" s="264" t="s">
        <v>478</v>
      </c>
    </row>
    <row r="32" spans="1:16" ht="27" customHeight="1" x14ac:dyDescent="0.15">
      <c r="A32" s="250"/>
      <c r="B32" s="246"/>
      <c r="C32" s="246"/>
      <c r="D32" s="246"/>
      <c r="E32" s="246"/>
      <c r="F32" s="246"/>
      <c r="G32" s="1163" t="s">
        <v>497</v>
      </c>
      <c r="H32" s="1164"/>
      <c r="I32" s="1164"/>
      <c r="J32" s="1165"/>
      <c r="K32" s="296">
        <v>2102014</v>
      </c>
      <c r="L32" s="296">
        <v>41751</v>
      </c>
      <c r="M32" s="297">
        <v>39687</v>
      </c>
      <c r="N32" s="298">
        <v>5.2</v>
      </c>
    </row>
    <row r="33" spans="1:16" ht="13.5" customHeight="1" x14ac:dyDescent="0.15">
      <c r="A33" s="250"/>
      <c r="B33" s="246"/>
      <c r="C33" s="246"/>
      <c r="D33" s="246"/>
      <c r="E33" s="246"/>
      <c r="F33" s="246"/>
      <c r="G33" s="1163" t="s">
        <v>498</v>
      </c>
      <c r="H33" s="1164"/>
      <c r="I33" s="1164"/>
      <c r="J33" s="1165"/>
      <c r="K33" s="296" t="s">
        <v>484</v>
      </c>
      <c r="L33" s="296" t="s">
        <v>484</v>
      </c>
      <c r="M33" s="297" t="s">
        <v>484</v>
      </c>
      <c r="N33" s="298" t="s">
        <v>484</v>
      </c>
    </row>
    <row r="34" spans="1:16" ht="27" customHeight="1" x14ac:dyDescent="0.15">
      <c r="A34" s="250"/>
      <c r="B34" s="246"/>
      <c r="C34" s="246"/>
      <c r="D34" s="246"/>
      <c r="E34" s="246"/>
      <c r="F34" s="246"/>
      <c r="G34" s="1163" t="s">
        <v>499</v>
      </c>
      <c r="H34" s="1164"/>
      <c r="I34" s="1164"/>
      <c r="J34" s="1165"/>
      <c r="K34" s="296" t="s">
        <v>484</v>
      </c>
      <c r="L34" s="296" t="s">
        <v>484</v>
      </c>
      <c r="M34" s="297">
        <v>56</v>
      </c>
      <c r="N34" s="298" t="s">
        <v>484</v>
      </c>
    </row>
    <row r="35" spans="1:16" ht="27" customHeight="1" x14ac:dyDescent="0.15">
      <c r="A35" s="250"/>
      <c r="B35" s="246"/>
      <c r="C35" s="246"/>
      <c r="D35" s="246"/>
      <c r="E35" s="246"/>
      <c r="F35" s="246"/>
      <c r="G35" s="1163" t="s">
        <v>500</v>
      </c>
      <c r="H35" s="1164"/>
      <c r="I35" s="1164"/>
      <c r="J35" s="1165"/>
      <c r="K35" s="296">
        <v>793407</v>
      </c>
      <c r="L35" s="296">
        <v>15759</v>
      </c>
      <c r="M35" s="297">
        <v>13696</v>
      </c>
      <c r="N35" s="298">
        <v>15.1</v>
      </c>
    </row>
    <row r="36" spans="1:16" ht="27" customHeight="1" x14ac:dyDescent="0.15">
      <c r="A36" s="250"/>
      <c r="B36" s="246"/>
      <c r="C36" s="246"/>
      <c r="D36" s="246"/>
      <c r="E36" s="246"/>
      <c r="F36" s="246"/>
      <c r="G36" s="1163" t="s">
        <v>501</v>
      </c>
      <c r="H36" s="1164"/>
      <c r="I36" s="1164"/>
      <c r="J36" s="1165"/>
      <c r="K36" s="296">
        <v>128854</v>
      </c>
      <c r="L36" s="296">
        <v>2559</v>
      </c>
      <c r="M36" s="297">
        <v>1733</v>
      </c>
      <c r="N36" s="298">
        <v>47.7</v>
      </c>
    </row>
    <row r="37" spans="1:16" ht="13.5" customHeight="1" x14ac:dyDescent="0.15">
      <c r="A37" s="250"/>
      <c r="B37" s="246"/>
      <c r="C37" s="246"/>
      <c r="D37" s="246"/>
      <c r="E37" s="246"/>
      <c r="F37" s="246"/>
      <c r="G37" s="1163" t="s">
        <v>502</v>
      </c>
      <c r="H37" s="1164"/>
      <c r="I37" s="1164"/>
      <c r="J37" s="1165"/>
      <c r="K37" s="296">
        <v>22024</v>
      </c>
      <c r="L37" s="296">
        <v>437</v>
      </c>
      <c r="M37" s="297">
        <v>790</v>
      </c>
      <c r="N37" s="298">
        <v>-44.7</v>
      </c>
    </row>
    <row r="38" spans="1:16" ht="27" customHeight="1" x14ac:dyDescent="0.15">
      <c r="A38" s="250"/>
      <c r="B38" s="246"/>
      <c r="C38" s="246"/>
      <c r="D38" s="246"/>
      <c r="E38" s="246"/>
      <c r="F38" s="246"/>
      <c r="G38" s="1166" t="s">
        <v>503</v>
      </c>
      <c r="H38" s="1167"/>
      <c r="I38" s="1167"/>
      <c r="J38" s="1168"/>
      <c r="K38" s="299" t="s">
        <v>484</v>
      </c>
      <c r="L38" s="299" t="s">
        <v>484</v>
      </c>
      <c r="M38" s="300">
        <v>1</v>
      </c>
      <c r="N38" s="301" t="s">
        <v>484</v>
      </c>
      <c r="O38" s="295"/>
    </row>
    <row r="39" spans="1:16" x14ac:dyDescent="0.15">
      <c r="A39" s="250"/>
      <c r="B39" s="246"/>
      <c r="C39" s="246"/>
      <c r="D39" s="246"/>
      <c r="E39" s="246"/>
      <c r="F39" s="246"/>
      <c r="G39" s="1166" t="s">
        <v>504</v>
      </c>
      <c r="H39" s="1167"/>
      <c r="I39" s="1167"/>
      <c r="J39" s="1168"/>
      <c r="K39" s="302">
        <v>-390689</v>
      </c>
      <c r="L39" s="302">
        <v>-7760</v>
      </c>
      <c r="M39" s="303">
        <v>-5521</v>
      </c>
      <c r="N39" s="304">
        <v>40.6</v>
      </c>
      <c r="O39" s="295"/>
    </row>
    <row r="40" spans="1:16" ht="27" customHeight="1" x14ac:dyDescent="0.15">
      <c r="A40" s="250"/>
      <c r="B40" s="246"/>
      <c r="C40" s="246"/>
      <c r="D40" s="246"/>
      <c r="E40" s="246"/>
      <c r="F40" s="246"/>
      <c r="G40" s="1163" t="s">
        <v>505</v>
      </c>
      <c r="H40" s="1164"/>
      <c r="I40" s="1164"/>
      <c r="J40" s="1165"/>
      <c r="K40" s="302">
        <v>-1952185</v>
      </c>
      <c r="L40" s="302">
        <v>-38775</v>
      </c>
      <c r="M40" s="303">
        <v>-35785</v>
      </c>
      <c r="N40" s="304">
        <v>8.4</v>
      </c>
      <c r="O40" s="295"/>
    </row>
    <row r="41" spans="1:16" x14ac:dyDescent="0.15">
      <c r="A41" s="250"/>
      <c r="B41" s="246"/>
      <c r="C41" s="246"/>
      <c r="D41" s="246"/>
      <c r="E41" s="246"/>
      <c r="F41" s="246"/>
      <c r="G41" s="1169" t="s">
        <v>281</v>
      </c>
      <c r="H41" s="1170"/>
      <c r="I41" s="1170"/>
      <c r="J41" s="1171"/>
      <c r="K41" s="296">
        <v>703425</v>
      </c>
      <c r="L41" s="302">
        <v>13972</v>
      </c>
      <c r="M41" s="303">
        <v>14658</v>
      </c>
      <c r="N41" s="304">
        <v>-4.7</v>
      </c>
      <c r="O41" s="295"/>
    </row>
    <row r="42" spans="1:16" x14ac:dyDescent="0.15">
      <c r="A42" s="250"/>
      <c r="B42" s="246"/>
      <c r="C42" s="246"/>
      <c r="D42" s="246"/>
      <c r="E42" s="246"/>
      <c r="F42" s="246"/>
      <c r="G42" s="305" t="s">
        <v>506</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507</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508</v>
      </c>
      <c r="H48" s="310"/>
      <c r="I48" s="310"/>
      <c r="J48" s="310"/>
      <c r="K48" s="310"/>
      <c r="L48" s="310"/>
      <c r="M48" s="311"/>
      <c r="N48" s="310"/>
    </row>
    <row r="49" spans="1:14" ht="13.5" customHeight="1" x14ac:dyDescent="0.15">
      <c r="A49" s="250"/>
      <c r="B49" s="246"/>
      <c r="C49" s="246"/>
      <c r="D49" s="246"/>
      <c r="E49" s="246"/>
      <c r="F49" s="246"/>
      <c r="G49" s="312"/>
      <c r="H49" s="313"/>
      <c r="I49" s="1158" t="s">
        <v>474</v>
      </c>
      <c r="J49" s="1160" t="s">
        <v>509</v>
      </c>
      <c r="K49" s="1161"/>
      <c r="L49" s="1161"/>
      <c r="M49" s="1161"/>
      <c r="N49" s="1162"/>
    </row>
    <row r="50" spans="1:14" x14ac:dyDescent="0.15">
      <c r="A50" s="250"/>
      <c r="B50" s="246"/>
      <c r="C50" s="246"/>
      <c r="D50" s="246"/>
      <c r="E50" s="246"/>
      <c r="F50" s="246"/>
      <c r="G50" s="314"/>
      <c r="H50" s="315"/>
      <c r="I50" s="1159"/>
      <c r="J50" s="316" t="s">
        <v>510</v>
      </c>
      <c r="K50" s="317" t="s">
        <v>511</v>
      </c>
      <c r="L50" s="318" t="s">
        <v>512</v>
      </c>
      <c r="M50" s="319" t="s">
        <v>513</v>
      </c>
      <c r="N50" s="320" t="s">
        <v>514</v>
      </c>
    </row>
    <row r="51" spans="1:14" x14ac:dyDescent="0.15">
      <c r="A51" s="250"/>
      <c r="B51" s="246"/>
      <c r="C51" s="246"/>
      <c r="D51" s="246"/>
      <c r="E51" s="246"/>
      <c r="F51" s="246"/>
      <c r="G51" s="312" t="s">
        <v>515</v>
      </c>
      <c r="H51" s="313"/>
      <c r="I51" s="321">
        <v>2333126</v>
      </c>
      <c r="J51" s="322">
        <v>44143</v>
      </c>
      <c r="K51" s="323">
        <v>11.6</v>
      </c>
      <c r="L51" s="324">
        <v>50880</v>
      </c>
      <c r="M51" s="325">
        <v>7</v>
      </c>
      <c r="N51" s="326">
        <v>4.5999999999999996</v>
      </c>
    </row>
    <row r="52" spans="1:14" x14ac:dyDescent="0.15">
      <c r="A52" s="250"/>
      <c r="B52" s="246"/>
      <c r="C52" s="246"/>
      <c r="D52" s="246"/>
      <c r="E52" s="246"/>
      <c r="F52" s="246"/>
      <c r="G52" s="327"/>
      <c r="H52" s="328" t="s">
        <v>516</v>
      </c>
      <c r="I52" s="329">
        <v>1287408</v>
      </c>
      <c r="J52" s="330">
        <v>24358</v>
      </c>
      <c r="K52" s="331">
        <v>7.2</v>
      </c>
      <c r="L52" s="332">
        <v>26879</v>
      </c>
      <c r="M52" s="333">
        <v>2.4</v>
      </c>
      <c r="N52" s="334">
        <v>4.8</v>
      </c>
    </row>
    <row r="53" spans="1:14" x14ac:dyDescent="0.15">
      <c r="A53" s="250"/>
      <c r="B53" s="246"/>
      <c r="C53" s="246"/>
      <c r="D53" s="246"/>
      <c r="E53" s="246"/>
      <c r="F53" s="246"/>
      <c r="G53" s="312" t="s">
        <v>517</v>
      </c>
      <c r="H53" s="313"/>
      <c r="I53" s="321">
        <v>4079088</v>
      </c>
      <c r="J53" s="322">
        <v>77660</v>
      </c>
      <c r="K53" s="323">
        <v>75.900000000000006</v>
      </c>
      <c r="L53" s="324">
        <v>63956</v>
      </c>
      <c r="M53" s="325">
        <v>25.7</v>
      </c>
      <c r="N53" s="326">
        <v>50.2</v>
      </c>
    </row>
    <row r="54" spans="1:14" x14ac:dyDescent="0.15">
      <c r="A54" s="250"/>
      <c r="B54" s="246"/>
      <c r="C54" s="246"/>
      <c r="D54" s="246"/>
      <c r="E54" s="246"/>
      <c r="F54" s="246"/>
      <c r="G54" s="327"/>
      <c r="H54" s="328" t="s">
        <v>516</v>
      </c>
      <c r="I54" s="329">
        <v>2731945</v>
      </c>
      <c r="J54" s="330">
        <v>52012</v>
      </c>
      <c r="K54" s="331">
        <v>113.5</v>
      </c>
      <c r="L54" s="332">
        <v>29239</v>
      </c>
      <c r="M54" s="333">
        <v>8.8000000000000007</v>
      </c>
      <c r="N54" s="334">
        <v>104.7</v>
      </c>
    </row>
    <row r="55" spans="1:14" x14ac:dyDescent="0.15">
      <c r="A55" s="250"/>
      <c r="B55" s="246"/>
      <c r="C55" s="246"/>
      <c r="D55" s="246"/>
      <c r="E55" s="246"/>
      <c r="F55" s="246"/>
      <c r="G55" s="312" t="s">
        <v>518</v>
      </c>
      <c r="H55" s="313"/>
      <c r="I55" s="321">
        <v>3194589</v>
      </c>
      <c r="J55" s="322">
        <v>61544</v>
      </c>
      <c r="K55" s="323">
        <v>-20.8</v>
      </c>
      <c r="L55" s="324">
        <v>66255</v>
      </c>
      <c r="M55" s="325">
        <v>3.6</v>
      </c>
      <c r="N55" s="326">
        <v>-24.4</v>
      </c>
    </row>
    <row r="56" spans="1:14" x14ac:dyDescent="0.15">
      <c r="A56" s="250"/>
      <c r="B56" s="246"/>
      <c r="C56" s="246"/>
      <c r="D56" s="246"/>
      <c r="E56" s="246"/>
      <c r="F56" s="246"/>
      <c r="G56" s="327"/>
      <c r="H56" s="328" t="s">
        <v>516</v>
      </c>
      <c r="I56" s="329">
        <v>1853879</v>
      </c>
      <c r="J56" s="330">
        <v>35715</v>
      </c>
      <c r="K56" s="331">
        <v>-31.3</v>
      </c>
      <c r="L56" s="332">
        <v>31822</v>
      </c>
      <c r="M56" s="333">
        <v>8.8000000000000007</v>
      </c>
      <c r="N56" s="334">
        <v>-40.1</v>
      </c>
    </row>
    <row r="57" spans="1:14" x14ac:dyDescent="0.15">
      <c r="A57" s="250"/>
      <c r="B57" s="246"/>
      <c r="C57" s="246"/>
      <c r="D57" s="246"/>
      <c r="E57" s="246"/>
      <c r="F57" s="246"/>
      <c r="G57" s="312" t="s">
        <v>519</v>
      </c>
      <c r="H57" s="313"/>
      <c r="I57" s="321">
        <v>3793544</v>
      </c>
      <c r="J57" s="322">
        <v>74065</v>
      </c>
      <c r="K57" s="323">
        <v>20.3</v>
      </c>
      <c r="L57" s="324">
        <v>54227</v>
      </c>
      <c r="M57" s="325">
        <v>-18.2</v>
      </c>
      <c r="N57" s="326">
        <v>38.5</v>
      </c>
    </row>
    <row r="58" spans="1:14" x14ac:dyDescent="0.15">
      <c r="A58" s="250"/>
      <c r="B58" s="246"/>
      <c r="C58" s="246"/>
      <c r="D58" s="246"/>
      <c r="E58" s="246"/>
      <c r="F58" s="246"/>
      <c r="G58" s="327"/>
      <c r="H58" s="328" t="s">
        <v>516</v>
      </c>
      <c r="I58" s="329">
        <v>2604967</v>
      </c>
      <c r="J58" s="330">
        <v>50859</v>
      </c>
      <c r="K58" s="331">
        <v>42.4</v>
      </c>
      <c r="L58" s="332">
        <v>29694</v>
      </c>
      <c r="M58" s="333">
        <v>-6.7</v>
      </c>
      <c r="N58" s="334">
        <v>49.1</v>
      </c>
    </row>
    <row r="59" spans="1:14" x14ac:dyDescent="0.15">
      <c r="A59" s="250"/>
      <c r="B59" s="246"/>
      <c r="C59" s="246"/>
      <c r="D59" s="246"/>
      <c r="E59" s="246"/>
      <c r="F59" s="246"/>
      <c r="G59" s="312" t="s">
        <v>520</v>
      </c>
      <c r="H59" s="313"/>
      <c r="I59" s="321">
        <v>3718934</v>
      </c>
      <c r="J59" s="322">
        <v>73868</v>
      </c>
      <c r="K59" s="323">
        <v>-0.3</v>
      </c>
      <c r="L59" s="324">
        <v>57295</v>
      </c>
      <c r="M59" s="325">
        <v>5.7</v>
      </c>
      <c r="N59" s="326">
        <v>-6</v>
      </c>
    </row>
    <row r="60" spans="1:14" x14ac:dyDescent="0.15">
      <c r="A60" s="250"/>
      <c r="B60" s="246"/>
      <c r="C60" s="246"/>
      <c r="D60" s="246"/>
      <c r="E60" s="246"/>
      <c r="F60" s="246"/>
      <c r="G60" s="327"/>
      <c r="H60" s="328" t="s">
        <v>516</v>
      </c>
      <c r="I60" s="335">
        <v>2223959</v>
      </c>
      <c r="J60" s="330">
        <v>44173</v>
      </c>
      <c r="K60" s="331">
        <v>-13.1</v>
      </c>
      <c r="L60" s="332">
        <v>32771</v>
      </c>
      <c r="M60" s="333">
        <v>10.4</v>
      </c>
      <c r="N60" s="334">
        <v>-23.5</v>
      </c>
    </row>
    <row r="61" spans="1:14" x14ac:dyDescent="0.15">
      <c r="A61" s="250"/>
      <c r="B61" s="246"/>
      <c r="C61" s="246"/>
      <c r="D61" s="246"/>
      <c r="E61" s="246"/>
      <c r="F61" s="246"/>
      <c r="G61" s="312" t="s">
        <v>521</v>
      </c>
      <c r="H61" s="336"/>
      <c r="I61" s="337">
        <v>3423856</v>
      </c>
      <c r="J61" s="338">
        <v>66256</v>
      </c>
      <c r="K61" s="339">
        <v>17.3</v>
      </c>
      <c r="L61" s="340">
        <v>58523</v>
      </c>
      <c r="M61" s="341">
        <v>4.8</v>
      </c>
      <c r="N61" s="326">
        <v>12.5</v>
      </c>
    </row>
    <row r="62" spans="1:14" x14ac:dyDescent="0.15">
      <c r="A62" s="250"/>
      <c r="B62" s="246"/>
      <c r="C62" s="246"/>
      <c r="D62" s="246"/>
      <c r="E62" s="246"/>
      <c r="F62" s="246"/>
      <c r="G62" s="327"/>
      <c r="H62" s="328" t="s">
        <v>516</v>
      </c>
      <c r="I62" s="329">
        <v>2140432</v>
      </c>
      <c r="J62" s="330">
        <v>41423</v>
      </c>
      <c r="K62" s="331">
        <v>23.7</v>
      </c>
      <c r="L62" s="332">
        <v>30081</v>
      </c>
      <c r="M62" s="333">
        <v>4.7</v>
      </c>
      <c r="N62" s="334">
        <v>19</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I83" zoomScaleNormal="100" zoomScaleSheetLayoutView="55" workbookViewId="0">
      <selection activeCell="BG34" sqref="BG34:BU3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link="1"/>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L75" zoomScale="90" zoomScaleNormal="90" zoomScaleSheetLayoutView="55" workbookViewId="0">
      <selection activeCell="BG34" sqref="BG34:BU34"/>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B12" zoomScale="70" zoomScaleNormal="70" zoomScaleSheetLayoutView="100" workbookViewId="0">
      <selection activeCell="BG34" sqref="BG34:BU3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72" t="s">
        <v>3</v>
      </c>
      <c r="D47" s="1172"/>
      <c r="E47" s="1173"/>
      <c r="F47" s="11">
        <v>11.5</v>
      </c>
      <c r="G47" s="12">
        <v>11.73</v>
      </c>
      <c r="H47" s="12">
        <v>11.99</v>
      </c>
      <c r="I47" s="12">
        <v>12.58</v>
      </c>
      <c r="J47" s="13">
        <v>7.83</v>
      </c>
    </row>
    <row r="48" spans="2:10" ht="57.75" customHeight="1" x14ac:dyDescent="0.15">
      <c r="B48" s="14"/>
      <c r="C48" s="1174" t="s">
        <v>4</v>
      </c>
      <c r="D48" s="1174"/>
      <c r="E48" s="1175"/>
      <c r="F48" s="15">
        <v>3.1</v>
      </c>
      <c r="G48" s="16">
        <v>2.8</v>
      </c>
      <c r="H48" s="16">
        <v>2.89</v>
      </c>
      <c r="I48" s="16">
        <v>3.55</v>
      </c>
      <c r="J48" s="17">
        <v>2.5</v>
      </c>
    </row>
    <row r="49" spans="2:10" ht="57.75" customHeight="1" thickBot="1" x14ac:dyDescent="0.2">
      <c r="B49" s="18"/>
      <c r="C49" s="1176" t="s">
        <v>5</v>
      </c>
      <c r="D49" s="1176"/>
      <c r="E49" s="1177"/>
      <c r="F49" s="19" t="s">
        <v>528</v>
      </c>
      <c r="G49" s="20" t="s">
        <v>529</v>
      </c>
      <c r="H49" s="20" t="s">
        <v>530</v>
      </c>
      <c r="I49" s="20">
        <v>0.16</v>
      </c>
      <c r="J49" s="21" t="s">
        <v>531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J16086</cp:lastModifiedBy>
  <cp:lastPrinted>2018-02-22T02:09:09Z</cp:lastPrinted>
  <dcterms:created xsi:type="dcterms:W3CDTF">2018-01-24T05:54:16Z</dcterms:created>
  <dcterms:modified xsi:type="dcterms:W3CDTF">2018-11-01T00:50:18Z</dcterms:modified>
  <cp:category/>
</cp:coreProperties>
</file>