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9決算分\03_10月公表分（2回目）\05_HP掲載用完全版\"/>
    </mc:Choice>
  </mc:AlternateContent>
  <bookViews>
    <workbookView xWindow="0" yWindow="0" windowWidth="15360" windowHeight="7635"/>
  </bookViews>
  <sheets>
    <sheet name="総括表" sheetId="21" r:id="rId1"/>
    <sheet name="普通会計の状況" sheetId="22" r:id="rId2"/>
    <sheet name="各会計、関係団体の財政状況及び健全化判断比率" sheetId="23" r:id="rId3"/>
    <sheet name="財政比較分析表" sheetId="24" r:id="rId4"/>
    <sheet name="経常経費分析表（経常収支比率の分析）" sheetId="25" r:id="rId5"/>
    <sheet name="経常経費分析表（人件費・公債費・普通建設事業費の分析）" sheetId="26" r:id="rId6"/>
    <sheet name="性質別歳出決算分析表（住民一人当たりのコスト）" sheetId="27" r:id="rId7"/>
    <sheet name="目的別歳出決算分析表（住民一人当たりのコスト）" sheetId="28" r:id="rId8"/>
    <sheet name="実質収支比率等に係る経年分析" sheetId="29" r:id="rId9"/>
    <sheet name="連結実質赤字比率に係る赤字・黒字の構成分析" sheetId="30" r:id="rId10"/>
    <sheet name="実質公債費比率（分子）の構造" sheetId="31" r:id="rId11"/>
    <sheet name="将来負担比率（分子）の構造" sheetId="32" r:id="rId12"/>
    <sheet name="基金残高に係る経年分析" sheetId="33"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21" l="1"/>
  <c r="CQ43" i="21"/>
  <c r="CO43" i="21"/>
  <c r="BY43" i="21"/>
  <c r="BE43" i="21"/>
  <c r="AM43" i="21"/>
  <c r="U43" i="21"/>
  <c r="E43" i="21"/>
  <c r="C43" i="21" s="1"/>
  <c r="DG42" i="21"/>
  <c r="CQ42" i="21"/>
  <c r="CO42" i="21" s="1"/>
  <c r="BY42" i="21"/>
  <c r="BE42" i="21"/>
  <c r="AM42" i="21"/>
  <c r="U42" i="21"/>
  <c r="E42" i="21"/>
  <c r="C42" i="21" s="1"/>
  <c r="DG41" i="21"/>
  <c r="CQ41" i="21"/>
  <c r="CO41" i="21" s="1"/>
  <c r="BY41" i="21"/>
  <c r="BE41" i="21"/>
  <c r="AM41" i="21"/>
  <c r="U41" i="21"/>
  <c r="E41" i="21"/>
  <c r="C41" i="21" s="1"/>
  <c r="DG40" i="21"/>
  <c r="CQ40" i="21"/>
  <c r="CO40" i="21" s="1"/>
  <c r="BY40" i="21"/>
  <c r="BE40" i="21"/>
  <c r="AM40" i="21"/>
  <c r="U40" i="21"/>
  <c r="E40" i="21"/>
  <c r="C40" i="21" s="1"/>
  <c r="DG39" i="21"/>
  <c r="CQ39" i="21"/>
  <c r="CO39" i="21" s="1"/>
  <c r="BY39" i="21"/>
  <c r="BE39" i="21"/>
  <c r="AM39" i="21"/>
  <c r="U39" i="21"/>
  <c r="E39" i="21"/>
  <c r="C39" i="21" s="1"/>
  <c r="DG38" i="21"/>
  <c r="CQ38" i="21"/>
  <c r="CO38" i="21" s="1"/>
  <c r="BY38" i="21"/>
  <c r="BE38" i="21"/>
  <c r="AM38" i="21"/>
  <c r="U38" i="21"/>
  <c r="E38" i="21"/>
  <c r="C38" i="21" s="1"/>
  <c r="DG37" i="21"/>
  <c r="CQ37" i="21"/>
  <c r="CO37" i="21" s="1"/>
  <c r="BY37" i="21"/>
  <c r="BE37" i="21"/>
  <c r="AM37" i="21"/>
  <c r="W37" i="21"/>
  <c r="E37" i="21"/>
  <c r="C37" i="21" s="1"/>
  <c r="DG36" i="21"/>
  <c r="CQ36" i="21"/>
  <c r="CO36" i="21" s="1"/>
  <c r="BY36" i="21"/>
  <c r="BG36" i="21"/>
  <c r="AO36" i="21"/>
  <c r="W36" i="21"/>
  <c r="E36" i="21"/>
  <c r="C36" i="21" s="1"/>
  <c r="DG35" i="21"/>
  <c r="CQ35" i="21"/>
  <c r="CO35" i="21" s="1"/>
  <c r="BY35" i="21"/>
  <c r="BG35" i="21"/>
  <c r="AO35" i="21"/>
  <c r="W35" i="21"/>
  <c r="E35" i="21"/>
  <c r="DG34" i="21"/>
  <c r="CQ34" i="21"/>
  <c r="BY34" i="21"/>
  <c r="BG34" i="21"/>
  <c r="AO34" i="21"/>
  <c r="W34" i="21"/>
  <c r="E34" i="21"/>
  <c r="C34" i="21"/>
  <c r="C35" i="21" l="1"/>
  <c r="U34" i="21"/>
  <c r="U35" i="21" l="1"/>
  <c r="U36" i="21" l="1"/>
  <c r="U37" i="21"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21" l="1"/>
  <c r="AM35" i="21" l="1"/>
  <c r="AM36" i="21" s="1"/>
  <c r="BE34" i="21" l="1"/>
  <c r="BE35" i="21" l="1"/>
  <c r="BE36" i="21" s="1"/>
  <c r="BW34" i="21"/>
  <c r="BW35" i="21" s="1"/>
  <c r="BW36" i="21" s="1"/>
  <c r="BW37" i="21" s="1"/>
  <c r="BW38" i="21" s="1"/>
  <c r="BW39" i="21" s="1"/>
  <c r="BW40" i="21" s="1"/>
  <c r="BW41" i="21" s="1"/>
  <c r="BW42" i="21" s="1"/>
  <c r="BW43" i="21" s="1"/>
  <c r="CO34" i="21" s="1"/>
</calcChain>
</file>

<file path=xl/sharedStrings.xml><?xml version="1.0" encoding="utf-8"?>
<sst xmlns="http://schemas.openxmlformats.org/spreadsheetml/2006/main" count="1109" uniqueCount="592">
  <si>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</si>
  <si>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</si>
  <si>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</si>
  <si>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</si>
  <si>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</si>
  <si>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</si>
  <si>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</si>
  <si>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</si>
  <si>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</si>
  <si>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</si>
  <si>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公営企業債の元利償還金に対する繰入金</t>
  </si>
  <si>
    <t>組合等が起こした地方債の元利償還金に対する負担金等</t>
  </si>
  <si>
    <t>債務負担行為に基づく支出額</t>
  </si>
  <si>
    <t>算入公債費等(B)</t>
    <phoneticPr fontId="5"/>
  </si>
  <si>
    <t>算入公債費等</t>
    <phoneticPr fontId="5"/>
  </si>
  <si>
    <t>(A)－(B)</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</si>
  <si>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</si>
  <si>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</si>
  <si>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</si>
  <si>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</si>
  <si>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</si>
  <si>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</si>
  <si>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</si>
  <si>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</si>
  <si>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</si>
  <si>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</si>
  <si>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</si>
  <si>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</si>
  <si>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</si>
  <si>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</si>
  <si>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</si>
  <si>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</si>
  <si>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</si>
  <si>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</si>
  <si>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</si>
  <si>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</si>
  <si>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</si>
  <si>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</si>
  <si>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</si>
  <si>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</si>
  <si>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</si>
  <si>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</si>
  <si>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</si>
  <si>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</si>
  <si>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</si>
  <si>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</si>
  <si>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</si>
  <si>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</si>
  <si>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</si>
  <si>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</si>
  <si>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</si>
  <si>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</si>
  <si>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</si>
  <si>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</si>
  <si>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</si>
  <si>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</si>
  <si>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</si>
  <si>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</si>
  <si>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</si>
  <si>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</si>
  <si>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</si>
  <si>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</si>
  <si>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</si>
  <si>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</si>
  <si>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総括表（市町村）</t>
    <rPh sb="0" eb="2">
      <t>ソウカツ</t>
    </rPh>
    <rPh sb="2" eb="3">
      <t>ヒョウ</t>
    </rPh>
    <rPh sb="4" eb="7">
      <t>シチョウソン</t>
    </rPh>
    <phoneticPr fontId="5"/>
  </si>
  <si>
    <t>岡山県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</si>
  <si>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</si>
  <si>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</si>
  <si>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</si>
  <si>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</si>
  <si>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</si>
  <si>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</si>
  <si>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</si>
  <si>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</si>
  <si>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</si>
  <si>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経常収支比率</t>
    <rPh sb="0" eb="2">
      <t>ケイジョウ</t>
    </rPh>
    <rPh sb="2" eb="4">
      <t>シュウシ</t>
    </rPh>
    <rPh sb="4" eb="6">
      <t>ヒリツ</t>
    </rPh>
    <phoneticPr fontId="5"/>
  </si>
  <si>
    <t>市町村名</t>
    <rPh sb="0" eb="3">
      <t>シチョウソン</t>
    </rPh>
    <rPh sb="3" eb="4">
      <t>メイ</t>
    </rPh>
    <phoneticPr fontId="5"/>
  </si>
  <si>
    <t>地方交付税種地</t>
    <rPh sb="0" eb="2">
      <t>チホウ</t>
    </rPh>
    <rPh sb="2" eb="5">
      <t>コウフゼイ</t>
    </rPh>
    <rPh sb="5" eb="6">
      <t>シュ</t>
    </rPh>
    <rPh sb="6" eb="7">
      <t>チ</t>
    </rPh>
    <phoneticPr fontId="5"/>
  </si>
  <si>
    <t>財源超過</t>
    <rPh sb="0" eb="2">
      <t>ザイゲン</t>
    </rPh>
    <rPh sb="2" eb="4">
      <t>チョウカ</t>
    </rPh>
    <phoneticPr fontId="5"/>
  </si>
  <si>
    <t>首都</t>
    <rPh sb="0" eb="2">
      <t>シュト</t>
    </rPh>
    <phoneticPr fontId="5"/>
  </si>
  <si>
    <t>標準財政規模</t>
    <rPh sb="0" eb="2">
      <t>ヒョウジュン</t>
    </rPh>
    <rPh sb="2" eb="4">
      <t>ザイセイ</t>
    </rPh>
    <rPh sb="4" eb="6">
      <t>キボ</t>
    </rPh>
    <phoneticPr fontId="5"/>
  </si>
  <si>
    <t>近畿</t>
    <rPh sb="0" eb="2">
      <t>キンキ</t>
    </rPh>
    <phoneticPr fontId="5"/>
  </si>
  <si>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</si>
  <si>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</si>
  <si>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</si>
  <si>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</si>
  <si>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</si>
  <si>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</si>
  <si>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</si>
  <si>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</si>
  <si>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</si>
  <si>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山振</t>
    <rPh sb="0" eb="1">
      <t>ヤマ</t>
    </rPh>
    <rPh sb="1" eb="2">
      <t>フ</t>
    </rPh>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</si>
  <si>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</si>
  <si>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</si>
  <si>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</si>
  <si>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</si>
  <si>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</si>
  <si>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　連結実質赤字比率</t>
    <rPh sb="1" eb="3">
      <t>レンケツ</t>
    </rPh>
    <rPh sb="3" eb="5">
      <t>ジッシツ</t>
    </rPh>
    <rPh sb="5" eb="7">
      <t>アカジ</t>
    </rPh>
    <rPh sb="7" eb="9">
      <t>ヒリツ</t>
    </rPh>
    <phoneticPr fontId="5"/>
  </si>
  <si>
    <t>第1次</t>
    <rPh sb="0" eb="1">
      <t>ダイ</t>
    </rPh>
    <rPh sb="2" eb="3">
      <t>ジ</t>
    </rPh>
    <phoneticPr fontId="5"/>
  </si>
  <si>
    <t>指数表選定</t>
    <rPh sb="0" eb="2">
      <t>シスウ</t>
    </rPh>
    <rPh sb="2" eb="3">
      <t>ヒョウ</t>
    </rPh>
    <rPh sb="3" eb="5">
      <t>センテイ</t>
    </rPh>
    <phoneticPr fontId="5"/>
  </si>
  <si>
    <t>　実質公債費比率</t>
    <rPh sb="1" eb="3">
      <t>ジッシツ</t>
    </rPh>
    <rPh sb="3" eb="6">
      <t>コウサイヒ</t>
    </rPh>
    <rPh sb="6" eb="8">
      <t>ヒリツ</t>
    </rPh>
    <phoneticPr fontId="5"/>
  </si>
  <si>
    <t>　将来負担比率</t>
    <rPh sb="1" eb="3">
      <t>ショウライ</t>
    </rPh>
    <rPh sb="3" eb="5">
      <t>フタン</t>
    </rPh>
    <rPh sb="5" eb="7">
      <t>ヒリツ</t>
    </rPh>
    <phoneticPr fontId="5"/>
  </si>
  <si>
    <t>第2次</t>
    <rPh sb="0" eb="1">
      <t>ダイ</t>
    </rPh>
    <rPh sb="2" eb="3">
      <t>ジ</t>
    </rPh>
    <phoneticPr fontId="5"/>
  </si>
  <si>
    <t>増減率  (％)</t>
    <rPh sb="0" eb="2">
      <t>ゾウゲン</t>
    </rPh>
    <rPh sb="2" eb="3">
      <t>リツ</t>
    </rPh>
    <phoneticPr fontId="5"/>
  </si>
  <si>
    <t>第3次</t>
    <rPh sb="0" eb="1">
      <t>ダイ</t>
    </rPh>
    <rPh sb="2" eb="3">
      <t>ジ</t>
    </rPh>
    <phoneticPr fontId="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</si>
  <si>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</si>
  <si>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</si>
  <si>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</si>
  <si>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</si>
  <si>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</si>
  <si>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</si>
  <si>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</si>
  <si>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</si>
  <si>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</si>
  <si>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</si>
  <si>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</si>
  <si>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</si>
  <si>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</si>
  <si>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</si>
  <si>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</si>
  <si>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</si>
  <si>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</si>
  <si>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</si>
  <si>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</si>
  <si>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</si>
  <si>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</si>
  <si>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</si>
  <si>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</si>
  <si>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</si>
  <si>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</si>
  <si>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</si>
  <si>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</si>
  <si>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</si>
  <si>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</si>
  <si>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</si>
  <si>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</si>
  <si>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</si>
  <si>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</si>
  <si>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</si>
  <si>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</si>
  <si>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</si>
  <si>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rPh sb="0" eb="2">
      <t>コウバン</t>
    </rPh>
    <phoneticPr fontId="5"/>
  </si>
  <si>
    <t>会計名</t>
    <rPh sb="0" eb="2">
      <t>カイケイ</t>
    </rPh>
    <rPh sb="2" eb="3">
      <t>メイ</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</si>
  <si>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</si>
  <si>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</si>
  <si>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</si>
  <si>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</si>
  <si>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</si>
  <si>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</si>
  <si>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</si>
  <si>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</si>
  <si>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</si>
  <si>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</si>
  <si>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</si>
  <si>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</si>
  <si>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</si>
  <si>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</si>
  <si>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</si>
  <si>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</si>
  <si>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</si>
  <si>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</si>
  <si>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</si>
  <si>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</si>
  <si>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</si>
  <si>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</si>
  <si>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</si>
  <si>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</si>
  <si>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</si>
  <si>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19"/>
  </si>
  <si>
    <t>民生費</t>
  </si>
  <si>
    <t>株式等譲渡所得割交付金</t>
    <rPh sb="0" eb="2">
      <t>カブシキ</t>
    </rPh>
    <rPh sb="2" eb="3">
      <t>トウ</t>
    </rPh>
    <rPh sb="3" eb="5">
      <t>ジョウト</t>
    </rPh>
    <rPh sb="5" eb="7">
      <t>ショトク</t>
    </rPh>
    <rPh sb="7" eb="8">
      <t>ワリ</t>
    </rPh>
    <rPh sb="8" eb="11">
      <t>コウフキン</t>
    </rPh>
    <phoneticPr fontId="19"/>
  </si>
  <si>
    <t>衛生費</t>
  </si>
  <si>
    <t>労働費</t>
  </si>
  <si>
    <t>農林水産業費</t>
  </si>
  <si>
    <t>地方消費税交付金</t>
  </si>
  <si>
    <t>商工費</t>
  </si>
  <si>
    <t>ゴルフ場利用税交付金</t>
  </si>
  <si>
    <t>土木費</t>
  </si>
  <si>
    <t>特別地方消費税交付金</t>
  </si>
  <si>
    <t>消防費</t>
  </si>
  <si>
    <t>自動車取得税交付金</t>
  </si>
  <si>
    <t>教育費</t>
  </si>
  <si>
    <t>軽油引取税交付金</t>
  </si>
  <si>
    <t>災害復旧費</t>
  </si>
  <si>
    <t>公債費</t>
  </si>
  <si>
    <t>地方交付税</t>
  </si>
  <si>
    <t>諸支出金</t>
    <rPh sb="3" eb="4">
      <t>キン</t>
    </rPh>
    <phoneticPr fontId="20"/>
  </si>
  <si>
    <t>目的税</t>
  </si>
  <si>
    <t>歳出合計</t>
  </si>
  <si>
    <t>性質別歳出の状況（単位 千円・％）</t>
    <rPh sb="0" eb="2">
      <t>セイシツ</t>
    </rPh>
    <phoneticPr fontId="5"/>
  </si>
  <si>
    <t>決算額</t>
  </si>
  <si>
    <t>経常経費充当一般財源等</t>
  </si>
  <si>
    <t>経常収支比率</t>
    <rPh sb="0" eb="2">
      <t>ケイジョウ</t>
    </rPh>
    <rPh sb="2" eb="4">
      <t>シュウシ</t>
    </rPh>
    <rPh sb="4" eb="6">
      <t>ヒリツ</t>
    </rPh>
    <phoneticPr fontId="15"/>
  </si>
  <si>
    <t>分担金・負担金</t>
  </si>
  <si>
    <t>義務的経費計</t>
    <rPh sb="0" eb="3">
      <t>ギムテキ</t>
    </rPh>
    <rPh sb="3" eb="5">
      <t>ケイヒ</t>
    </rPh>
    <rPh sb="5" eb="6">
      <t>ケイ</t>
    </rPh>
    <phoneticPr fontId="5"/>
  </si>
  <si>
    <t>使用料</t>
  </si>
  <si>
    <t>手数料</t>
  </si>
  <si>
    <t>旧法による税</t>
  </si>
  <si>
    <t>　　うち職員給</t>
    <rPh sb="4" eb="6">
      <t>ショクイン</t>
    </rPh>
    <rPh sb="6" eb="7">
      <t>キュウ</t>
    </rPh>
    <phoneticPr fontId="5"/>
  </si>
  <si>
    <t>国庫支出金</t>
  </si>
  <si>
    <t>合計</t>
  </si>
  <si>
    <t>国有提供交付金(特別区財調交付金)</t>
  </si>
  <si>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</si>
  <si>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</si>
  <si>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</si>
  <si>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</si>
  <si>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</si>
  <si>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</si>
  <si>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</si>
  <si>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寄附金</t>
  </si>
  <si>
    <t>市町村民税</t>
    <rPh sb="0" eb="3">
      <t>シチョウソン</t>
    </rPh>
    <rPh sb="3" eb="4">
      <t>ミン</t>
    </rPh>
    <rPh sb="4" eb="5">
      <t>ゼイ</t>
    </rPh>
    <phoneticPr fontId="5"/>
  </si>
  <si>
    <t>繰入金</t>
  </si>
  <si>
    <t>純固定資産税</t>
    <rPh sb="0" eb="1">
      <t>ジュン</t>
    </rPh>
    <rPh sb="1" eb="3">
      <t>コテイ</t>
    </rPh>
    <rPh sb="3" eb="6">
      <t>シサンゼイ</t>
    </rPh>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</si>
  <si>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</si>
  <si>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</si>
  <si>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</si>
  <si>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</si>
  <si>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</si>
  <si>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地方債</t>
  </si>
  <si>
    <t>実質収支</t>
    <rPh sb="0" eb="2">
      <t>ジッシツ</t>
    </rPh>
    <rPh sb="2" eb="4">
      <t>シュウシ</t>
    </rPh>
    <phoneticPr fontId="5"/>
  </si>
  <si>
    <t>　うち減収補塡債(特例分)</t>
    <rPh sb="4" eb="5">
      <t>シュウ</t>
    </rPh>
    <rPh sb="9" eb="10">
      <t>トク</t>
    </rPh>
    <rPh sb="10" eb="11">
      <t>レイ</t>
    </rPh>
    <rPh sb="11" eb="12">
      <t>ブン</t>
    </rPh>
    <phoneticPr fontId="12"/>
  </si>
  <si>
    <t>再差引収支</t>
    <rPh sb="0" eb="1">
      <t>サイ</t>
    </rPh>
    <rPh sb="1" eb="3">
      <t>サシヒキ</t>
    </rPh>
    <rPh sb="3" eb="5">
      <t>シュウシ</t>
    </rPh>
    <phoneticPr fontId="5"/>
  </si>
  <si>
    <t>　補助費等</t>
    <rPh sb="1" eb="3">
      <t>ホジョ</t>
    </rPh>
    <rPh sb="3" eb="4">
      <t>ヒ</t>
    </rPh>
    <rPh sb="4" eb="5">
      <t>トウ</t>
    </rPh>
    <phoneticPr fontId="5"/>
  </si>
  <si>
    <t>加入世帯数(世帯)</t>
  </si>
  <si>
    <t>被保険者数(人)</t>
  </si>
  <si>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</si>
  <si>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</si>
  <si>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</si>
  <si>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</si>
  <si>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</si>
  <si>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平成29年度</t>
  </si>
  <si>
    <t>岡山県矢掛町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</si>
  <si>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</si>
  <si>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</si>
  <si>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</si>
  <si>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</si>
  <si>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他会計等
からの
繰入金</t>
    <rPh sb="9" eb="11">
      <t>クリイレ</t>
    </rPh>
    <rPh sb="11" eb="12">
      <t>キン</t>
    </rPh>
    <phoneticPr fontId="26"/>
  </si>
  <si>
    <t>備考</t>
    <rPh sb="0" eb="2">
      <t>ビコウ</t>
    </rPh>
    <phoneticPr fontId="5"/>
  </si>
  <si>
    <t>地方公社・第三セクター等名</t>
    <rPh sb="12" eb="13">
      <t>メイ</t>
    </rPh>
    <phoneticPr fontId="5"/>
  </si>
  <si>
    <t>当該団体からの債務保証に係る債務残高</t>
    <rPh sb="9" eb="11">
      <t>ホショウ</t>
    </rPh>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</si>
  <si>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</si>
  <si>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</si>
  <si>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</si>
  <si>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</si>
  <si>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</si>
  <si>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</si>
  <si>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</si>
  <si>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</si>
  <si>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</si>
  <si>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</si>
  <si>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</si>
  <si>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</si>
  <si>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</si>
  <si>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</si>
  <si>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</si>
  <si>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</si>
  <si>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</si>
  <si>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</si>
  <si>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</si>
  <si>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</si>
  <si>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</si>
  <si>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</si>
  <si>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</si>
  <si>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</si>
  <si>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</si>
  <si>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</si>
  <si>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</si>
  <si>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</si>
  <si>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</si>
  <si>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</si>
  <si>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</si>
  <si>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</si>
  <si>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</si>
  <si>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</si>
  <si>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</si>
  <si>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</si>
  <si>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</si>
  <si>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</si>
  <si>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社会福祉法人の施設建設費に係るもの</t>
    <rPh sb="0" eb="2">
      <t>シャカイ</t>
    </rPh>
    <rPh sb="2" eb="4">
      <t>フクシ</t>
    </rPh>
    <rPh sb="4" eb="6">
      <t>ホウジン</t>
    </rPh>
    <rPh sb="7" eb="9">
      <t>シセツ</t>
    </rPh>
    <rPh sb="9" eb="12">
      <t>ケンセツヒ</t>
    </rPh>
    <rPh sb="13" eb="14">
      <t>カカ</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</si>
  <si>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</si>
  <si>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</si>
  <si>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</si>
  <si>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</si>
  <si>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</si>
  <si>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</si>
  <si>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</si>
  <si>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</si>
  <si>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</si>
  <si>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</si>
  <si>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</si>
  <si>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</si>
  <si>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</si>
  <si>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</si>
  <si>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</si>
  <si>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</si>
  <si>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</si>
  <si>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特定財源の額</t>
    <rPh sb="0" eb="2">
      <t>トクテイ</t>
    </rPh>
    <rPh sb="2" eb="4">
      <t>ザイゲン</t>
    </rPh>
    <rPh sb="5" eb="6">
      <t>ガク</t>
    </rPh>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</si>
  <si>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</si>
  <si>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</si>
  <si>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</si>
  <si>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</si>
  <si>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実質公債費比率</t>
    <rPh sb="0" eb="2">
      <t>ジッシツ</t>
    </rPh>
    <rPh sb="2" eb="5">
      <t>コウサイヒ</t>
    </rPh>
    <rPh sb="5" eb="7">
      <t>ヒリツ</t>
    </rPh>
    <phoneticPr fontId="1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</si>
  <si>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</si>
  <si>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</si>
  <si>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</si>
  <si>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</si>
  <si>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</si>
  <si>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</si>
  <si>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</si>
  <si>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</si>
  <si>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</si>
  <si>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</si>
  <si>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</si>
  <si>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</si>
  <si>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</si>
  <si>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</si>
  <si>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</si>
  <si>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</si>
  <si>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</si>
  <si>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</si>
  <si>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</si>
  <si>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</si>
  <si>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</si>
  <si>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</si>
  <si>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</si>
  <si>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</si>
  <si>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</si>
  <si>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</si>
  <si>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</si>
  <si>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</si>
  <si>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</si>
  <si>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</si>
  <si>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</si>
  <si>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</si>
  <si>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</si>
  <si>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</si>
  <si>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</si>
  <si>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</si>
  <si>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</si>
  <si>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</si>
  <si>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</si>
  <si>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</si>
  <si>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</si>
  <si>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</si>
  <si>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</si>
  <si>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</si>
  <si>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</si>
  <si>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</si>
  <si>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</si>
  <si>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</si>
  <si>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</si>
  <si>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</si>
  <si>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</si>
  <si>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H25</t>
  </si>
  <si>
    <t>H26</t>
  </si>
  <si>
    <t>H27</t>
  </si>
  <si>
    <t>H28</t>
  </si>
  <si>
    <t>H29</t>
  </si>
  <si>
    <t>▲ 0.68</t>
  </si>
  <si>
    <t>▲ 3.73</t>
  </si>
  <si>
    <t>▲ 15.69</t>
  </si>
  <si>
    <t>矢掛町病院事業会計</t>
  </si>
  <si>
    <t>矢掛町水道事業会計</t>
  </si>
  <si>
    <t>一般会計</t>
  </si>
  <si>
    <t>矢掛町介護老人保健施設事業会計</t>
  </si>
  <si>
    <t>矢掛町国民健康保険事業特別会計</t>
  </si>
  <si>
    <t>矢掛町介護保険事業特別会計</t>
  </si>
  <si>
    <t>矢掛町公共下水道事業特別会計</t>
  </si>
  <si>
    <t>矢掛町農業集落排水事業特別会計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</si>
  <si>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</si>
  <si>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</si>
  <si>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</si>
  <si>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</si>
  <si>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</si>
  <si>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</si>
  <si>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</si>
  <si>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</si>
  <si>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</si>
  <si>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</si>
  <si>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</si>
  <si>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</si>
  <si>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</si>
  <si>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将来負担比率が数値なしのため、該当数値なし。
　将来負担比率については、類似団体平均と比較して大きく下回っているが、その主な要因としては、財政調整基金や減債基金等への積み立てにより、将来負担を上回る基金残高となっていることが挙げられる。（将来負担比率の分析については、「（３）市町村財政分析比較表」も併せて参照してください。）</t>
    <phoneticPr fontId="5"/>
  </si>
  <si>
    <t>将来負担比率が数値なしのため、該当数値なし。
（将来負担比率及び実質公債費比率の分析については、上記及び「（３）市町村財政比較分析表」を参照してください。）</t>
    <rPh sb="0" eb="2">
      <t>ショウライ</t>
    </rPh>
    <rPh sb="2" eb="4">
      <t>フタン</t>
    </rPh>
    <rPh sb="4" eb="6">
      <t>ヒリツ</t>
    </rPh>
    <rPh sb="7" eb="9">
      <t>スウチ</t>
    </rPh>
    <rPh sb="15" eb="17">
      <t>ガイトウ</t>
    </rPh>
    <rPh sb="17" eb="19">
      <t>スウチ</t>
    </rPh>
    <rPh sb="24" eb="26">
      <t>ショウライ</t>
    </rPh>
    <rPh sb="26" eb="28">
      <t>フタン</t>
    </rPh>
    <rPh sb="28" eb="30">
      <t>ヒリツ</t>
    </rPh>
    <rPh sb="30" eb="31">
      <t>オヨ</t>
    </rPh>
    <rPh sb="32" eb="34">
      <t>ジッシツ</t>
    </rPh>
    <rPh sb="34" eb="37">
      <t>コウサイヒ</t>
    </rPh>
    <rPh sb="37" eb="39">
      <t>ヒリツ</t>
    </rPh>
    <rPh sb="40" eb="42">
      <t>ブンセキ</t>
    </rPh>
    <rPh sb="48" eb="50">
      <t>ジョウキ</t>
    </rPh>
    <rPh sb="50" eb="51">
      <t>オヨ</t>
    </rPh>
    <rPh sb="56" eb="59">
      <t>シチョウソン</t>
    </rPh>
    <rPh sb="59" eb="61">
      <t>ザイセイ</t>
    </rPh>
    <rPh sb="61" eb="63">
      <t>ヒカク</t>
    </rPh>
    <rPh sb="63" eb="65">
      <t>ブンセキ</t>
    </rPh>
    <rPh sb="65" eb="66">
      <t>オモテ</t>
    </rPh>
    <rPh sb="68" eb="70">
      <t>サンショウ</t>
    </rPh>
    <phoneticPr fontId="5"/>
  </si>
  <si>
    <t>平成29年度　財政状況資料集</t>
    <phoneticPr fontId="5"/>
  </si>
  <si>
    <t>都道府県名</t>
    <phoneticPr fontId="5"/>
  </si>
  <si>
    <t>歳入総額</t>
    <phoneticPr fontId="20"/>
  </si>
  <si>
    <t>×</t>
    <phoneticPr fontId="5"/>
  </si>
  <si>
    <t>歳出総額</t>
    <phoneticPr fontId="20"/>
  </si>
  <si>
    <t>矢掛町</t>
    <phoneticPr fontId="5"/>
  </si>
  <si>
    <t>2-2</t>
    <phoneticPr fontId="5"/>
  </si>
  <si>
    <t>歳入歳出差引</t>
    <phoneticPr fontId="20"/>
  </si>
  <si>
    <t>　　(※1)</t>
    <phoneticPr fontId="5"/>
  </si>
  <si>
    <t>×</t>
    <phoneticPr fontId="5"/>
  </si>
  <si>
    <t>翌年度に繰越すべき財源</t>
    <phoneticPr fontId="5"/>
  </si>
  <si>
    <t>×</t>
    <phoneticPr fontId="5"/>
  </si>
  <si>
    <t>実質収支</t>
    <phoneticPr fontId="20"/>
  </si>
  <si>
    <t>単年度収支</t>
    <phoneticPr fontId="20"/>
  </si>
  <si>
    <t>○</t>
    <phoneticPr fontId="5"/>
  </si>
  <si>
    <t>積立金</t>
    <phoneticPr fontId="20"/>
  </si>
  <si>
    <t>健全化判断比率</t>
    <phoneticPr fontId="5"/>
  </si>
  <si>
    <t>-5.9</t>
    <phoneticPr fontId="5"/>
  </si>
  <si>
    <t>繰上償還金</t>
    <phoneticPr fontId="20"/>
  </si>
  <si>
    <t>-</t>
    <phoneticPr fontId="5"/>
  </si>
  <si>
    <t>30.01.01(人)</t>
    <phoneticPr fontId="5"/>
  </si>
  <si>
    <t>積立金取崩し額</t>
    <phoneticPr fontId="20"/>
  </si>
  <si>
    <t>-</t>
    <phoneticPr fontId="5"/>
  </si>
  <si>
    <t>うち日本人(人)</t>
    <phoneticPr fontId="5"/>
  </si>
  <si>
    <t>実質単年度収支</t>
    <phoneticPr fontId="20"/>
  </si>
  <si>
    <t>29.01.01(人)</t>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</si>
  <si>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</si>
  <si>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</si>
  <si>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-1.3</t>
    <phoneticPr fontId="5"/>
  </si>
  <si>
    <t>基準財政需要額</t>
    <phoneticPr fontId="20"/>
  </si>
  <si>
    <t>うち日本人(％)</t>
    <phoneticPr fontId="5"/>
  </si>
  <si>
    <t>-1.5</t>
    <phoneticPr fontId="5"/>
  </si>
  <si>
    <t>標準税収入額等</t>
    <phoneticPr fontId="20"/>
  </si>
  <si>
    <t>教育長</t>
    <phoneticPr fontId="5"/>
  </si>
  <si>
    <t>一般会計等の一覧</t>
    <phoneticPr fontId="5"/>
  </si>
  <si>
    <t>項番</t>
    <phoneticPr fontId="5"/>
  </si>
  <si>
    <t>会計名</t>
    <phoneticPr fontId="5"/>
  </si>
  <si>
    <t>項番</t>
    <phoneticPr fontId="5"/>
  </si>
  <si>
    <t>会計名</t>
    <phoneticPr fontId="5"/>
  </si>
  <si>
    <t>組合等名</t>
    <phoneticPr fontId="5"/>
  </si>
  <si>
    <r>
      <t>(※</t>
    </r>
    <r>
      <rPr>
        <sz val="9"/>
        <color indexed="8"/>
        <rFont val="ＭＳ ゴシック"/>
        <family val="3"/>
        <charset val="128"/>
      </rPr>
      <t>3</t>
    </r>
    <r>
      <rPr>
        <sz val="9"/>
        <color indexed="8"/>
        <rFont val="ＭＳ ゴシック"/>
        <family val="3"/>
        <charset val="128"/>
      </rPr>
      <t>)</t>
    </r>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</si>
  <si>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</si>
  <si>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</si>
  <si>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平成29年度</t>
    <phoneticPr fontId="20"/>
  </si>
  <si>
    <t>岡山県矢掛町</t>
    <phoneticPr fontId="20"/>
  </si>
  <si>
    <t>歳出の状況（単位 千円・％）</t>
    <phoneticPr fontId="5"/>
  </si>
  <si>
    <t>目的別歳出の状況（単位 千円・％）</t>
    <phoneticPr fontId="5"/>
  </si>
  <si>
    <t>地方譲与税</t>
    <phoneticPr fontId="5"/>
  </si>
  <si>
    <t>　法定普通税</t>
    <phoneticPr fontId="5"/>
  </si>
  <si>
    <t>　　市町村民税</t>
    <phoneticPr fontId="5"/>
  </si>
  <si>
    <t>　　　個人均等割</t>
    <phoneticPr fontId="5"/>
  </si>
  <si>
    <t>　　　所得割</t>
    <phoneticPr fontId="5"/>
  </si>
  <si>
    <t>分離課税所得割交付金</t>
    <phoneticPr fontId="20"/>
  </si>
  <si>
    <t>　　　法人均等割</t>
    <phoneticPr fontId="5"/>
  </si>
  <si>
    <t>道府県民税所得割臨時交付金</t>
    <phoneticPr fontId="20"/>
  </si>
  <si>
    <t>　　　法人税割</t>
    <phoneticPr fontId="5"/>
  </si>
  <si>
    <t>　　固定資産税</t>
    <phoneticPr fontId="5"/>
  </si>
  <si>
    <t>　　　うち純固定資産税</t>
    <phoneticPr fontId="5"/>
  </si>
  <si>
    <t>　　軽自動車税</t>
    <phoneticPr fontId="5"/>
  </si>
  <si>
    <t>　　市町村たばこ税</t>
    <phoneticPr fontId="5"/>
  </si>
  <si>
    <t>　　鉱産税</t>
    <phoneticPr fontId="5"/>
  </si>
  <si>
    <t>地方特例交付金</t>
    <phoneticPr fontId="12"/>
  </si>
  <si>
    <t>　　特別土地保有税</t>
    <phoneticPr fontId="5"/>
  </si>
  <si>
    <t>　法定外普通税</t>
    <phoneticPr fontId="5"/>
  </si>
  <si>
    <t>　普通交付税</t>
    <phoneticPr fontId="5"/>
  </si>
  <si>
    <t>前年度繰上充用金</t>
    <phoneticPr fontId="5"/>
  </si>
  <si>
    <t>　特別交付税</t>
    <phoneticPr fontId="5"/>
  </si>
  <si>
    <t>　法定目的税</t>
    <phoneticPr fontId="5"/>
  </si>
  <si>
    <t>　震災復興特別交付税</t>
    <phoneticPr fontId="20"/>
  </si>
  <si>
    <t>　　入湯税</t>
    <phoneticPr fontId="5"/>
  </si>
  <si>
    <t>(一般財源計)</t>
    <phoneticPr fontId="5"/>
  </si>
  <si>
    <t>　　事業所税</t>
    <phoneticPr fontId="5"/>
  </si>
  <si>
    <t>交通安全対策特別交付金</t>
    <phoneticPr fontId="5"/>
  </si>
  <si>
    <t>　　都市計画税</t>
    <phoneticPr fontId="5"/>
  </si>
  <si>
    <t>構成比</t>
    <phoneticPr fontId="5"/>
  </si>
  <si>
    <t>充当一般財源等</t>
    <phoneticPr fontId="5"/>
  </si>
  <si>
    <t>　　水利地益税等</t>
    <phoneticPr fontId="5"/>
  </si>
  <si>
    <t>　法定外目的税</t>
    <phoneticPr fontId="5"/>
  </si>
  <si>
    <t>　人件費</t>
    <phoneticPr fontId="5"/>
  </si>
  <si>
    <t>　扶助費</t>
    <phoneticPr fontId="5"/>
  </si>
  <si>
    <t>　公債費</t>
    <phoneticPr fontId="5"/>
  </si>
  <si>
    <t>元利償還金</t>
    <phoneticPr fontId="5"/>
  </si>
  <si>
    <t>　うち元金</t>
    <phoneticPr fontId="20"/>
  </si>
  <si>
    <t>・計</t>
    <phoneticPr fontId="5"/>
  </si>
  <si>
    <t>　うち利子</t>
    <phoneticPr fontId="20"/>
  </si>
  <si>
    <t>一時借入金利子</t>
    <phoneticPr fontId="5"/>
  </si>
  <si>
    <t>　物件費</t>
    <phoneticPr fontId="5"/>
  </si>
  <si>
    <t>合計</t>
    <phoneticPr fontId="5"/>
  </si>
  <si>
    <t>　維持補修費</t>
    <phoneticPr fontId="5"/>
  </si>
  <si>
    <t>下水道</t>
    <phoneticPr fontId="5"/>
  </si>
  <si>
    <t>　うち臨時財政対策債</t>
    <phoneticPr fontId="5"/>
  </si>
  <si>
    <t>病院</t>
    <phoneticPr fontId="5"/>
  </si>
  <si>
    <t>　　うち一部事務組合負担金</t>
    <phoneticPr fontId="5"/>
  </si>
  <si>
    <t>歳入合計</t>
    <phoneticPr fontId="5"/>
  </si>
  <si>
    <t>介護サービス</t>
    <phoneticPr fontId="5"/>
  </si>
  <si>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</si>
  <si>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</si>
  <si>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</si>
  <si>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</si>
  <si>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</si>
  <si>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</si>
  <si>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</si>
  <si>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</si>
  <si>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</si>
  <si>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</si>
  <si>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</si>
  <si>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</si>
  <si>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</si>
  <si>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</si>
  <si>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</si>
  <si>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</si>
  <si>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</si>
  <si>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</si>
  <si>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歳出</t>
    <phoneticPr fontId="26"/>
  </si>
  <si>
    <t>形式収支</t>
    <phoneticPr fontId="26"/>
  </si>
  <si>
    <t>実質収支</t>
    <phoneticPr fontId="26"/>
  </si>
  <si>
    <t>地方債
現在高</t>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</si>
  <si>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</si>
  <si>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</si>
  <si>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</si>
  <si>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</si>
  <si>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</si>
  <si>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当該団体からの損失補償に係る債務残高</t>
    <phoneticPr fontId="5"/>
  </si>
  <si>
    <t>一般会計等
負担見込額</t>
    <phoneticPr fontId="5"/>
  </si>
  <si>
    <t>一般会計</t>
    <phoneticPr fontId="5"/>
  </si>
  <si>
    <t>○</t>
    <phoneticPr fontId="11"/>
  </si>
  <si>
    <t>矢掛町土地開発公社</t>
    <rPh sb="0" eb="3">
      <t>ヤカゲチョウ</t>
    </rPh>
    <rPh sb="3" eb="5">
      <t>トチ</t>
    </rPh>
    <rPh sb="5" eb="7">
      <t>カイハツ</t>
    </rPh>
    <rPh sb="7" eb="9">
      <t>コウシャ</t>
    </rPh>
    <phoneticPr fontId="11"/>
  </si>
  <si>
    <t>-</t>
    <phoneticPr fontId="2"/>
  </si>
  <si>
    <t>矢掛町住宅新築資金等貸付事業特別会計</t>
    <phoneticPr fontId="5"/>
  </si>
  <si>
    <t>-</t>
    <phoneticPr fontId="5"/>
  </si>
  <si>
    <t>　※一般会計等（純計）は、各会計の相互間の繰入・繰出等の重複を控除したものであり、各会計の合計と一致しない場合がある。</t>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</si>
  <si>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</si>
  <si>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</si>
  <si>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</si>
  <si>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</si>
  <si>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</si>
  <si>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</si>
  <si>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</si>
  <si>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矢掛町国民健康保険事業特別会計</t>
    <phoneticPr fontId="5"/>
  </si>
  <si>
    <t>矢掛町介護保険事業特別会計</t>
    <phoneticPr fontId="5"/>
  </si>
  <si>
    <t>矢掛町介護サービス事業特別会計</t>
    <phoneticPr fontId="5"/>
  </si>
  <si>
    <t>矢掛町後期高齢者医療事業特別会計</t>
    <phoneticPr fontId="5"/>
  </si>
  <si>
    <t>矢掛町水道事業会計</t>
    <phoneticPr fontId="5"/>
  </si>
  <si>
    <t>法適用企業</t>
    <phoneticPr fontId="5"/>
  </si>
  <si>
    <t>矢掛町病院事業会計</t>
    <phoneticPr fontId="5"/>
  </si>
  <si>
    <t>矢掛町介護老人保健施設事業会計</t>
    <phoneticPr fontId="5"/>
  </si>
  <si>
    <t>矢掛町公共下水道事業特別会計</t>
    <phoneticPr fontId="5"/>
  </si>
  <si>
    <t>法非適用企業</t>
    <phoneticPr fontId="5"/>
  </si>
  <si>
    <t>矢掛町農業集落排水事業特別会計</t>
    <phoneticPr fontId="5"/>
  </si>
  <si>
    <t>矢掛町地域開発事業特別会計</t>
    <phoneticPr fontId="5"/>
  </si>
  <si>
    <t>左のうち
一般会計等
負担見込額</t>
    <phoneticPr fontId="5"/>
  </si>
  <si>
    <t>井笠地区農業共済事務組合農業共済事業会計</t>
    <rPh sb="0" eb="2">
      <t>イカサ</t>
    </rPh>
    <rPh sb="2" eb="4">
      <t>チク</t>
    </rPh>
    <rPh sb="4" eb="6">
      <t>ノウギョウ</t>
    </rPh>
    <rPh sb="6" eb="8">
      <t>キョウサイ</t>
    </rPh>
    <rPh sb="8" eb="10">
      <t>ジム</t>
    </rPh>
    <rPh sb="10" eb="12">
      <t>クミアイ</t>
    </rPh>
    <rPh sb="12" eb="14">
      <t>ノウギョウ</t>
    </rPh>
    <rPh sb="14" eb="16">
      <t>キョウサイ</t>
    </rPh>
    <rPh sb="16" eb="18">
      <t>ジギョウ</t>
    </rPh>
    <rPh sb="18" eb="20">
      <t>カイケイ</t>
    </rPh>
    <phoneticPr fontId="2"/>
  </si>
  <si>
    <t>岡山県井原地区清掃施設組合一般会計</t>
    <rPh sb="0" eb="3">
      <t>オカヤマケン</t>
    </rPh>
    <rPh sb="3" eb="5">
      <t>イバラ</t>
    </rPh>
    <rPh sb="5" eb="7">
      <t>チク</t>
    </rPh>
    <rPh sb="7" eb="9">
      <t>セイソウ</t>
    </rPh>
    <rPh sb="9" eb="11">
      <t>シセツ</t>
    </rPh>
    <rPh sb="11" eb="13">
      <t>クミアイ</t>
    </rPh>
    <rPh sb="13" eb="15">
      <t>イッパン</t>
    </rPh>
    <rPh sb="15" eb="17">
      <t>カイケイ</t>
    </rPh>
    <phoneticPr fontId="2"/>
  </si>
  <si>
    <t>井原地区消防組合一般会計</t>
    <rPh sb="0" eb="2">
      <t>イバラ</t>
    </rPh>
    <rPh sb="2" eb="4">
      <t>チク</t>
    </rPh>
    <rPh sb="4" eb="6">
      <t>ショウボウ</t>
    </rPh>
    <rPh sb="6" eb="8">
      <t>クミアイ</t>
    </rPh>
    <rPh sb="8" eb="10">
      <t>イッパン</t>
    </rPh>
    <rPh sb="10" eb="12">
      <t>カイケイ</t>
    </rPh>
    <phoneticPr fontId="2"/>
  </si>
  <si>
    <t>岡山県西部衛生施設組合一般会計</t>
    <rPh sb="0" eb="3">
      <t>オカヤマケン</t>
    </rPh>
    <rPh sb="3" eb="5">
      <t>セイブ</t>
    </rPh>
    <rPh sb="5" eb="7">
      <t>エイセイ</t>
    </rPh>
    <rPh sb="7" eb="9">
      <t>シセツ</t>
    </rPh>
    <rPh sb="9" eb="11">
      <t>クミアイ</t>
    </rPh>
    <rPh sb="11" eb="13">
      <t>イッパン</t>
    </rPh>
    <rPh sb="13" eb="15">
      <t>カイケイ</t>
    </rPh>
    <phoneticPr fontId="2"/>
  </si>
  <si>
    <t>岡山県笠岡市・矢掛町中学校組合一般会計</t>
    <rPh sb="0" eb="3">
      <t>オカヤマケン</t>
    </rPh>
    <rPh sb="3" eb="6">
      <t>カサオカシ</t>
    </rPh>
    <rPh sb="7" eb="10">
      <t>ヤカゲチョウ</t>
    </rPh>
    <rPh sb="10" eb="13">
      <t>チュウガッコウ</t>
    </rPh>
    <rPh sb="13" eb="15">
      <t>クミアイ</t>
    </rPh>
    <rPh sb="15" eb="17">
      <t>イッパン</t>
    </rPh>
    <rPh sb="17" eb="19">
      <t>カイケイ</t>
    </rPh>
    <phoneticPr fontId="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</si>
  <si>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</si>
  <si>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5">
      <t>カシツケキン</t>
    </rPh>
    <rPh sb="15" eb="17">
      <t>トクベツ</t>
    </rPh>
    <rPh sb="17" eb="19">
      <t>カイケイ</t>
    </rPh>
    <phoneticPr fontId="2"/>
  </si>
  <si>
    <t>岡山県市町村総合事務組合拠出金事業特別会計</t>
    <rPh sb="0" eb="3">
      <t>オカヤマケン</t>
    </rPh>
    <rPh sb="3" eb="6">
      <t>シチョウソン</t>
    </rPh>
    <rPh sb="6" eb="8">
      <t>ソウゴウ</t>
    </rPh>
    <rPh sb="8" eb="10">
      <t>ジム</t>
    </rPh>
    <rPh sb="10" eb="12">
      <t>クミアイ</t>
    </rPh>
    <rPh sb="12" eb="15">
      <t>キョシュツキン</t>
    </rPh>
    <rPh sb="15" eb="17">
      <t>ジギョウ</t>
    </rPh>
    <rPh sb="17" eb="19">
      <t>トクベツ</t>
    </rPh>
    <rPh sb="19" eb="21">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</si>
  <si>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</si>
  <si>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</si>
  <si>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</si>
  <si>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岡山県市町村税整理組合一般会計</t>
    <rPh sb="0" eb="3">
      <t>オカヤマケン</t>
    </rPh>
    <rPh sb="3" eb="6">
      <t>シチョウソン</t>
    </rPh>
    <rPh sb="6" eb="7">
      <t>ゼイ</t>
    </rPh>
    <rPh sb="7" eb="9">
      <t>セイリ</t>
    </rPh>
    <rPh sb="9" eb="11">
      <t>クミアイ</t>
    </rPh>
    <rPh sb="11" eb="13">
      <t>イッパン</t>
    </rPh>
    <rPh sb="13" eb="15">
      <t>カイケイ</t>
    </rPh>
    <phoneticPr fontId="2"/>
  </si>
  <si>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</si>
  <si>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</si>
  <si>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将来負担の状況</t>
    <phoneticPr fontId="5"/>
  </si>
  <si>
    <t>森林総合研究所等が行う事業に係るもの</t>
    <phoneticPr fontId="5"/>
  </si>
  <si>
    <t>　うち、健全化法施行規則附則第三条に係る負担見込額</t>
    <phoneticPr fontId="5"/>
  </si>
  <si>
    <t>(Ａ)</t>
    <phoneticPr fontId="5"/>
  </si>
  <si>
    <t xml:space="preserve">連結実質赤字額 </t>
    <phoneticPr fontId="5"/>
  </si>
  <si>
    <t>(Ｅ)</t>
    <phoneticPr fontId="5"/>
  </si>
  <si>
    <t>矢掛町公共下水道事業特別会計</t>
    <phoneticPr fontId="5"/>
  </si>
  <si>
    <t>矢掛町農業集落排水事業特別会計</t>
    <phoneticPr fontId="5"/>
  </si>
  <si>
    <t>矢掛町病院事業会計</t>
    <phoneticPr fontId="5"/>
  </si>
  <si>
    <t>(Ｆ)</t>
    <phoneticPr fontId="5"/>
  </si>
  <si>
    <t>矢掛町水道事業会計</t>
    <phoneticPr fontId="5"/>
  </si>
  <si>
    <t>その他の会計</t>
    <phoneticPr fontId="5"/>
  </si>
  <si>
    <t>早期健全化基準</t>
    <phoneticPr fontId="5"/>
  </si>
  <si>
    <t>財政再生基準</t>
    <phoneticPr fontId="5"/>
  </si>
  <si>
    <t>地方独立行政法人に係る将来負担額</t>
    <phoneticPr fontId="5"/>
  </si>
  <si>
    <t>(Ｂ)</t>
    <phoneticPr fontId="5"/>
  </si>
  <si>
    <t>(Ｃ)</t>
    <phoneticPr fontId="5"/>
  </si>
  <si>
    <t>(Ｄ)</t>
    <phoneticPr fontId="5"/>
  </si>
  <si>
    <t>(Ｃ)－(Ｄ)</t>
    <phoneticPr fontId="5"/>
  </si>
  <si>
    <t xml:space="preserve"> </t>
    <phoneticPr fontId="5"/>
  </si>
  <si>
    <t>（注）人口については、各調査年度の1月1日現在の住民基本台帳に登載されている人口に基づいている。</t>
    <phoneticPr fontId="5"/>
  </si>
  <si>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</si>
  <si>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</si>
  <si>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</si>
  <si>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※平成30年度中に市町村合併した団体で、合併前の団体ごとの決算に基づく実質公債費比率を算出していない団体については、グラフを表記しない。</t>
    <phoneticPr fontId="5"/>
  </si>
  <si>
    <t xml:space="preserve"> </t>
    <phoneticPr fontId="5"/>
  </si>
  <si>
    <t xml:space="preserve"> </t>
    <phoneticPr fontId="5"/>
  </si>
  <si>
    <t>標準財政規模比（％）</t>
    <phoneticPr fontId="5"/>
  </si>
  <si>
    <t>※平成30年度中に市町村合併した団体で、合併前の団体ごとの決算に基づく連結実質赤字比率を算出していない団体については、グラフを表記しない。</t>
    <phoneticPr fontId="5"/>
  </si>
  <si>
    <t>減債基金積立不足算定額</t>
    <phoneticPr fontId="5"/>
  </si>
  <si>
    <t>満期一括償還地方債に係る年度割相当額</t>
    <phoneticPr fontId="5"/>
  </si>
  <si>
    <t>一時借入金の利子</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</si>
  <si>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</si>
  <si>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</si>
  <si>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</si>
  <si>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</si>
  <si>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文教福祉施設整備基金</t>
    <rPh sb="0" eb="2">
      <t>ブンキョウ</t>
    </rPh>
    <rPh sb="2" eb="4">
      <t>フクシ</t>
    </rPh>
    <rPh sb="4" eb="6">
      <t>シセツ</t>
    </rPh>
    <rPh sb="6" eb="8">
      <t>セイビ</t>
    </rPh>
    <rPh sb="8" eb="10">
      <t>キキン</t>
    </rPh>
    <phoneticPr fontId="11"/>
  </si>
  <si>
    <t>こどもみらい基金</t>
    <rPh sb="6" eb="8">
      <t>キキン</t>
    </rPh>
    <phoneticPr fontId="11"/>
  </si>
  <si>
    <t>－</t>
    <phoneticPr fontId="2"/>
  </si>
  <si>
    <t>地域福祉基金</t>
    <rPh sb="0" eb="2">
      <t>チイキ</t>
    </rPh>
    <rPh sb="2" eb="4">
      <t>フクシ</t>
    </rPh>
    <rPh sb="4" eb="6">
      <t>キキン</t>
    </rPh>
    <phoneticPr fontId="11"/>
  </si>
  <si>
    <t>賑わいのまちづくり基金</t>
    <rPh sb="0" eb="1">
      <t>ニギ</t>
    </rPh>
    <rPh sb="9" eb="11">
      <t>キキン</t>
    </rPh>
    <phoneticPr fontId="11"/>
  </si>
  <si>
    <t>－</t>
    <phoneticPr fontId="2"/>
  </si>
  <si>
    <t>わことふるさと応援基金</t>
    <rPh sb="7" eb="9">
      <t>オウエン</t>
    </rPh>
    <rPh sb="9" eb="11">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</si>
</sst>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9" fillId="0" borderId="69" xfId="9"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7" xfId="8" applyFont="1" applyFill="1" applyBorder="1" applyAlignment="1">
      <alignment horizontal="left" vertical="center"/>
    </xf>
    <xf numFmtId="0" fontId="15" fillId="0" borderId="72"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0" fontId="15" fillId="0" borderId="52" xfId="11" applyFont="1" applyBorder="1">
      <alignment vertical="center"/>
    </xf>
    <xf numFmtId="0" fontId="15" fillId="0" borderId="0" xfId="11" applyFont="1" applyBorder="1">
      <alignment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12" xfId="11" applyFont="1" applyBorder="1">
      <alignment vertical="center"/>
    </xf>
    <xf numFmtId="0" fontId="29" fillId="6" borderId="73" xfId="12" applyFont="1" applyFill="1" applyBorder="1" applyAlignment="1" applyProtection="1">
      <alignment horizontal="center" vertical="center"/>
    </xf>
    <xf numFmtId="0" fontId="29" fillId="6" borderId="0" xfId="12" applyFont="1" applyFill="1" applyBorder="1" applyProtection="1">
      <alignment vertical="center"/>
    </xf>
    <xf numFmtId="0" fontId="29" fillId="6" borderId="0"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Protection="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0" xfId="8" applyFont="1" applyFill="1" applyBorder="1" applyAlignment="1" applyProtection="1">
      <alignment horizontal="center" vertical="center" shrinkToFit="1"/>
      <protection hidden="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30" xfId="8" applyFont="1" applyFill="1" applyBorder="1" applyAlignment="1">
      <alignment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9" fillId="0" borderId="31" xfId="8" applyFont="1" applyFill="1" applyBorder="1" applyAlignment="1">
      <alignment vertical="center"/>
    </xf>
    <xf numFmtId="0" fontId="19" fillId="0" borderId="42" xfId="8" applyFont="1" applyFill="1" applyBorder="1" applyAlignment="1">
      <alignmen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38" xfId="11" applyNumberForma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15" fillId="0" borderId="34" xfId="11" applyFont="1" applyBorder="1" applyAlignment="1">
      <alignment horizontal="center"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General</c:formatCode>
                <c:ptCount val="5"/>
                <c:pt idx="0">
                  <c:v>81990</c:v>
                </c:pt>
                <c:pt idx="1">
                  <c:v>87551</c:v>
                </c:pt>
                <c:pt idx="2">
                  <c:v>106092</c:v>
                </c:pt>
                <c:pt idx="3">
                  <c:v>78903</c:v>
                </c:pt>
                <c:pt idx="4">
                  <c:v>82993</c:v>
                </c:pt>
              </c:numCache>
            </c:numRef>
          </c:val>
          <c:smooth val="0"/>
          <c:extLst>
            <c:ext xmlns:c16="http://schemas.microsoft.com/office/drawing/2014/chart" uri="{C3380CC4-5D6E-409C-BE32-E72D297353CC}">
              <c16:uniqueId val="{00000000-7360-486F-BCD6-D14E3B69466E}"/>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General</c:formatCode>
                <c:ptCount val="5"/>
                <c:pt idx="0">
                  <c:v>106311</c:v>
                </c:pt>
                <c:pt idx="1">
                  <c:v>132003</c:v>
                </c:pt>
                <c:pt idx="2">
                  <c:v>63017</c:v>
                </c:pt>
                <c:pt idx="3">
                  <c:v>76528</c:v>
                </c:pt>
                <c:pt idx="4">
                  <c:v>115091</c:v>
                </c:pt>
              </c:numCache>
            </c:numRef>
          </c:val>
          <c:smooth val="0"/>
          <c:extLst>
            <c:ext xmlns:c16="http://schemas.microsoft.com/office/drawing/2014/chart" uri="{C3380CC4-5D6E-409C-BE32-E72D297353CC}">
              <c16:uniqueId val="{00000001-7360-486F-BCD6-D14E3B69466E}"/>
            </c:ext>
          </c:extLst>
        </c:ser>
        <c:dLbls>
          <c:showLegendKey val="0"/>
          <c:showVal val="0"/>
          <c:showCatName val="0"/>
          <c:showSerName val="0"/>
          <c:showPercent val="0"/>
          <c:showBubbleSize val="0"/>
        </c:dLbls>
        <c:marker val="1"/>
        <c:smooth val="0"/>
        <c:axId val="83768448"/>
        <c:axId val="83770368"/>
      </c:lineChart>
      <c:catAx>
        <c:axId val="83768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770368"/>
        <c:crosses val="autoZero"/>
        <c:auto val="1"/>
        <c:lblAlgn val="ctr"/>
        <c:lblOffset val="100"/>
        <c:tickLblSkip val="1"/>
        <c:tickMarkSkip val="1"/>
        <c:noMultiLvlLbl val="0"/>
      </c:catAx>
      <c:valAx>
        <c:axId val="8377036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768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10.72</c:v>
                </c:pt>
                <c:pt idx="1">
                  <c:v>12.32</c:v>
                </c:pt>
                <c:pt idx="2">
                  <c:v>9.17</c:v>
                </c:pt>
                <c:pt idx="3">
                  <c:v>8.27</c:v>
                </c:pt>
                <c:pt idx="4">
                  <c:v>7.77</c:v>
                </c:pt>
              </c:numCache>
            </c:numRef>
          </c:val>
          <c:extLst>
            <c:ext xmlns:c16="http://schemas.microsoft.com/office/drawing/2014/chart" uri="{C3380CC4-5D6E-409C-BE32-E72D297353CC}">
              <c16:uniqueId val="{00000000-C9A3-4816-BA01-510BF1FDDCAE}"/>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78.930000000000007</c:v>
                </c:pt>
                <c:pt idx="1">
                  <c:v>82.02</c:v>
                </c:pt>
                <c:pt idx="2">
                  <c:v>81.489999999999995</c:v>
                </c:pt>
                <c:pt idx="3">
                  <c:v>73.099999999999994</c:v>
                </c:pt>
                <c:pt idx="4">
                  <c:v>92.21</c:v>
                </c:pt>
              </c:numCache>
            </c:numRef>
          </c:val>
          <c:extLst>
            <c:ext xmlns:c16="http://schemas.microsoft.com/office/drawing/2014/chart" uri="{C3380CC4-5D6E-409C-BE32-E72D297353CC}">
              <c16:uniqueId val="{00000001-C9A3-4816-BA01-510BF1FDDCAE}"/>
            </c:ext>
          </c:extLst>
        </c:ser>
        <c:dLbls>
          <c:showLegendKey val="0"/>
          <c:showVal val="0"/>
          <c:showCatName val="0"/>
          <c:showSerName val="0"/>
          <c:showPercent val="0"/>
          <c:showBubbleSize val="0"/>
        </c:dLbls>
        <c:gapWidth val="250"/>
        <c:overlap val="100"/>
        <c:axId val="110340352"/>
        <c:axId val="11913740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2.19</c:v>
                </c:pt>
                <c:pt idx="1">
                  <c:v>-0.68</c:v>
                </c:pt>
                <c:pt idx="2">
                  <c:v>-3.73</c:v>
                </c:pt>
                <c:pt idx="3">
                  <c:v>-15.69</c:v>
                </c:pt>
                <c:pt idx="4">
                  <c:v>15.34</c:v>
                </c:pt>
              </c:numCache>
            </c:numRef>
          </c:val>
          <c:smooth val="0"/>
          <c:extLst>
            <c:ext xmlns:c16="http://schemas.microsoft.com/office/drawing/2014/chart" uri="{C3380CC4-5D6E-409C-BE32-E72D297353CC}">
              <c16:uniqueId val="{00000002-C9A3-4816-BA01-510BF1FDDCAE}"/>
            </c:ext>
          </c:extLst>
        </c:ser>
        <c:dLbls>
          <c:showLegendKey val="0"/>
          <c:showVal val="0"/>
          <c:showCatName val="0"/>
          <c:showSerName val="0"/>
          <c:showPercent val="0"/>
          <c:showBubbleSize val="0"/>
        </c:dLbls>
        <c:marker val="1"/>
        <c:smooth val="0"/>
        <c:axId val="110340352"/>
        <c:axId val="119137408"/>
      </c:lineChart>
      <c:catAx>
        <c:axId val="11034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137408"/>
        <c:crosses val="autoZero"/>
        <c:auto val="1"/>
        <c:lblAlgn val="ctr"/>
        <c:lblOffset val="100"/>
        <c:tickLblSkip val="1"/>
        <c:tickMarkSkip val="1"/>
        <c:noMultiLvlLbl val="0"/>
      </c:catAx>
      <c:valAx>
        <c:axId val="119137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340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#N/A</c:v>
                </c:pt>
                <c:pt idx="1">
                  <c:v>0.48</c:v>
                </c:pt>
                <c:pt idx="2">
                  <c:v>#N/A</c:v>
                </c:pt>
                <c:pt idx="3">
                  <c:v>0.43</c:v>
                </c:pt>
                <c:pt idx="4">
                  <c:v>#N/A</c:v>
                </c:pt>
                <c:pt idx="5">
                  <c:v>0.47</c:v>
                </c:pt>
                <c:pt idx="6">
                  <c:v>#N/A</c:v>
                </c:pt>
                <c:pt idx="7">
                  <c:v>0.43</c:v>
                </c:pt>
                <c:pt idx="8">
                  <c:v>#N/A</c:v>
                </c:pt>
                <c:pt idx="9">
                  <c:v>0.5</c:v>
                </c:pt>
              </c:numCache>
            </c:numRef>
          </c:val>
          <c:extLst>
            <c:ext xmlns:c16="http://schemas.microsoft.com/office/drawing/2014/chart" uri="{C3380CC4-5D6E-409C-BE32-E72D297353CC}">
              <c16:uniqueId val="{00000000-53AD-4F3C-83CC-317255EFDC77}"/>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3AD-4F3C-83CC-317255EFDC77}"/>
            </c:ext>
          </c:extLst>
        </c:ser>
        <c:ser>
          <c:idx val="2"/>
          <c:order val="2"/>
          <c:tx>
            <c:strRef>
              <c:f>[1]データシート!$A$29</c:f>
              <c:strCache>
                <c:ptCount val="1"/>
                <c:pt idx="0">
                  <c:v>矢掛町農業集落排水事業特別会計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#N/A</c:v>
                </c:pt>
                <c:pt idx="1">
                  <c:v>0.22</c:v>
                </c:pt>
                <c:pt idx="2">
                  <c:v>#N/A</c:v>
                </c:pt>
                <c:pt idx="3">
                  <c:v>0.31</c:v>
                </c:pt>
                <c:pt idx="4">
                  <c:v>#N/A</c:v>
                </c:pt>
                <c:pt idx="5">
                  <c:v>0.18</c:v>
                </c:pt>
                <c:pt idx="6">
                  <c:v>#N/A</c:v>
                </c:pt>
                <c:pt idx="7">
                  <c:v>0.31</c:v>
                </c:pt>
                <c:pt idx="8">
                  <c:v>#N/A</c:v>
                </c:pt>
                <c:pt idx="9">
                  <c:v>0.49</c:v>
                </c:pt>
              </c:numCache>
            </c:numRef>
          </c:val>
          <c:extLst>
            <c:ext xmlns:c16="http://schemas.microsoft.com/office/drawing/2014/chart" uri="{C3380CC4-5D6E-409C-BE32-E72D297353CC}">
              <c16:uniqueId val="{00000002-53AD-4F3C-83CC-317255EFDC77}"/>
            </c:ext>
          </c:extLst>
        </c:ser>
        <c:ser>
          <c:idx val="3"/>
          <c:order val="3"/>
          <c:tx>
            <c:strRef>
              <c:f>[1]データシート!$A$30</c:f>
              <c:strCache>
                <c:ptCount val="1"/>
                <c:pt idx="0">
                  <c:v>矢掛町公共下水道事業特別会計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#N/A</c:v>
                </c:pt>
                <c:pt idx="1">
                  <c:v>0.46</c:v>
                </c:pt>
                <c:pt idx="2">
                  <c:v>#N/A</c:v>
                </c:pt>
                <c:pt idx="3">
                  <c:v>0.77</c:v>
                </c:pt>
                <c:pt idx="4">
                  <c:v>#N/A</c:v>
                </c:pt>
                <c:pt idx="5">
                  <c:v>0.88</c:v>
                </c:pt>
                <c:pt idx="6">
                  <c:v>#N/A</c:v>
                </c:pt>
                <c:pt idx="7">
                  <c:v>3.35</c:v>
                </c:pt>
                <c:pt idx="8">
                  <c:v>#N/A</c:v>
                </c:pt>
                <c:pt idx="9">
                  <c:v>1.99</c:v>
                </c:pt>
              </c:numCache>
            </c:numRef>
          </c:val>
          <c:extLst>
            <c:ext xmlns:c16="http://schemas.microsoft.com/office/drawing/2014/chart" uri="{C3380CC4-5D6E-409C-BE32-E72D297353CC}">
              <c16:uniqueId val="{00000003-53AD-4F3C-83CC-317255EFDC77}"/>
            </c:ext>
          </c:extLst>
        </c:ser>
        <c:ser>
          <c:idx val="4"/>
          <c:order val="4"/>
          <c:tx>
            <c:strRef>
              <c:f>[1]データシート!$A$31</c:f>
              <c:strCache>
                <c:ptCount val="1"/>
                <c:pt idx="0">
                  <c:v>矢掛町介護保険事業特別会計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#N/A</c:v>
                </c:pt>
                <c:pt idx="1">
                  <c:v>2.73</c:v>
                </c:pt>
                <c:pt idx="2">
                  <c:v>#N/A</c:v>
                </c:pt>
                <c:pt idx="3">
                  <c:v>2.23</c:v>
                </c:pt>
                <c:pt idx="4">
                  <c:v>#N/A</c:v>
                </c:pt>
                <c:pt idx="5">
                  <c:v>2.62</c:v>
                </c:pt>
                <c:pt idx="6">
                  <c:v>#N/A</c:v>
                </c:pt>
                <c:pt idx="7">
                  <c:v>2.79</c:v>
                </c:pt>
                <c:pt idx="8">
                  <c:v>#N/A</c:v>
                </c:pt>
                <c:pt idx="9">
                  <c:v>2.99</c:v>
                </c:pt>
              </c:numCache>
            </c:numRef>
          </c:val>
          <c:extLst>
            <c:ext xmlns:c16="http://schemas.microsoft.com/office/drawing/2014/chart" uri="{C3380CC4-5D6E-409C-BE32-E72D297353CC}">
              <c16:uniqueId val="{00000004-53AD-4F3C-83CC-317255EFDC77}"/>
            </c:ext>
          </c:extLst>
        </c:ser>
        <c:ser>
          <c:idx val="5"/>
          <c:order val="5"/>
          <c:tx>
            <c:strRef>
              <c:f>[1]データシート!$A$32</c:f>
              <c:strCache>
                <c:ptCount val="1"/>
                <c:pt idx="0">
                  <c:v>矢掛町国民健康保険事業特別会計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4.54</c:v>
                </c:pt>
                <c:pt idx="2">
                  <c:v>#N/A</c:v>
                </c:pt>
                <c:pt idx="3">
                  <c:v>3.19</c:v>
                </c:pt>
                <c:pt idx="4">
                  <c:v>#N/A</c:v>
                </c:pt>
                <c:pt idx="5">
                  <c:v>3.26</c:v>
                </c:pt>
                <c:pt idx="6">
                  <c:v>#N/A</c:v>
                </c:pt>
                <c:pt idx="7">
                  <c:v>3.97</c:v>
                </c:pt>
                <c:pt idx="8">
                  <c:v>#N/A</c:v>
                </c:pt>
                <c:pt idx="9">
                  <c:v>3.26</c:v>
                </c:pt>
              </c:numCache>
            </c:numRef>
          </c:val>
          <c:extLst>
            <c:ext xmlns:c16="http://schemas.microsoft.com/office/drawing/2014/chart" uri="{C3380CC4-5D6E-409C-BE32-E72D297353CC}">
              <c16:uniqueId val="{00000005-53AD-4F3C-83CC-317255EFDC77}"/>
            </c:ext>
          </c:extLst>
        </c:ser>
        <c:ser>
          <c:idx val="6"/>
          <c:order val="6"/>
          <c:tx>
            <c:strRef>
              <c:f>[1]データシート!$A$33</c:f>
              <c:strCache>
                <c:ptCount val="1"/>
                <c:pt idx="0">
                  <c:v>矢掛町介護老人保健施設事業会計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6.22</c:v>
                </c:pt>
                <c:pt idx="2">
                  <c:v>#N/A</c:v>
                </c:pt>
                <c:pt idx="3">
                  <c:v>6.21</c:v>
                </c:pt>
                <c:pt idx="4">
                  <c:v>#N/A</c:v>
                </c:pt>
                <c:pt idx="5">
                  <c:v>4.9400000000000004</c:v>
                </c:pt>
                <c:pt idx="6">
                  <c:v>#N/A</c:v>
                </c:pt>
                <c:pt idx="7">
                  <c:v>3.8</c:v>
                </c:pt>
                <c:pt idx="8">
                  <c:v>#N/A</c:v>
                </c:pt>
                <c:pt idx="9">
                  <c:v>4.8099999999999996</c:v>
                </c:pt>
              </c:numCache>
            </c:numRef>
          </c:val>
          <c:extLst>
            <c:ext xmlns:c16="http://schemas.microsoft.com/office/drawing/2014/chart" uri="{C3380CC4-5D6E-409C-BE32-E72D297353CC}">
              <c16:uniqueId val="{00000006-53AD-4F3C-83CC-317255EFDC77}"/>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10.46</c:v>
                </c:pt>
                <c:pt idx="2">
                  <c:v>#N/A</c:v>
                </c:pt>
                <c:pt idx="3">
                  <c:v>12.12</c:v>
                </c:pt>
                <c:pt idx="4">
                  <c:v>#N/A</c:v>
                </c:pt>
                <c:pt idx="5">
                  <c:v>8.9600000000000009</c:v>
                </c:pt>
                <c:pt idx="6">
                  <c:v>#N/A</c:v>
                </c:pt>
                <c:pt idx="7">
                  <c:v>8.1300000000000008</c:v>
                </c:pt>
                <c:pt idx="8">
                  <c:v>#N/A</c:v>
                </c:pt>
                <c:pt idx="9">
                  <c:v>7.57</c:v>
                </c:pt>
              </c:numCache>
            </c:numRef>
          </c:val>
          <c:extLst>
            <c:ext xmlns:c16="http://schemas.microsoft.com/office/drawing/2014/chart" uri="{C3380CC4-5D6E-409C-BE32-E72D297353CC}">
              <c16:uniqueId val="{00000007-53AD-4F3C-83CC-317255EFDC77}"/>
            </c:ext>
          </c:extLst>
        </c:ser>
        <c:ser>
          <c:idx val="8"/>
          <c:order val="8"/>
          <c:tx>
            <c:strRef>
              <c:f>[1]データシート!$A$35</c:f>
              <c:strCache>
                <c:ptCount val="1"/>
                <c:pt idx="0">
                  <c:v>矢掛町水道事業会計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12.33</c:v>
                </c:pt>
                <c:pt idx="2">
                  <c:v>#N/A</c:v>
                </c:pt>
                <c:pt idx="3">
                  <c:v>13.64</c:v>
                </c:pt>
                <c:pt idx="4">
                  <c:v>#N/A</c:v>
                </c:pt>
                <c:pt idx="5">
                  <c:v>12.96</c:v>
                </c:pt>
                <c:pt idx="6">
                  <c:v>#N/A</c:v>
                </c:pt>
                <c:pt idx="7">
                  <c:v>9.5500000000000007</c:v>
                </c:pt>
                <c:pt idx="8">
                  <c:v>#N/A</c:v>
                </c:pt>
                <c:pt idx="9">
                  <c:v>9.24</c:v>
                </c:pt>
              </c:numCache>
            </c:numRef>
          </c:val>
          <c:extLst>
            <c:ext xmlns:c16="http://schemas.microsoft.com/office/drawing/2014/chart" uri="{C3380CC4-5D6E-409C-BE32-E72D297353CC}">
              <c16:uniqueId val="{00000008-53AD-4F3C-83CC-317255EFDC77}"/>
            </c:ext>
          </c:extLst>
        </c:ser>
        <c:ser>
          <c:idx val="9"/>
          <c:order val="9"/>
          <c:tx>
            <c:strRef>
              <c:f>[1]データシート!$A$36</c:f>
              <c:strCache>
                <c:ptCount val="1"/>
                <c:pt idx="0">
                  <c:v>矢掛町病院事業会計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19.809999999999999</c:v>
                </c:pt>
                <c:pt idx="2">
                  <c:v>#N/A</c:v>
                </c:pt>
                <c:pt idx="3">
                  <c:v>20.14</c:v>
                </c:pt>
                <c:pt idx="4">
                  <c:v>#N/A</c:v>
                </c:pt>
                <c:pt idx="5">
                  <c:v>18.48</c:v>
                </c:pt>
                <c:pt idx="6">
                  <c:v>#N/A</c:v>
                </c:pt>
                <c:pt idx="7">
                  <c:v>15.48</c:v>
                </c:pt>
                <c:pt idx="8">
                  <c:v>#N/A</c:v>
                </c:pt>
                <c:pt idx="9">
                  <c:v>15.13</c:v>
                </c:pt>
              </c:numCache>
            </c:numRef>
          </c:val>
          <c:extLst>
            <c:ext xmlns:c16="http://schemas.microsoft.com/office/drawing/2014/chart" uri="{C3380CC4-5D6E-409C-BE32-E72D297353CC}">
              <c16:uniqueId val="{00000009-53AD-4F3C-83CC-317255EFDC77}"/>
            </c:ext>
          </c:extLst>
        </c:ser>
        <c:dLbls>
          <c:showLegendKey val="0"/>
          <c:showVal val="0"/>
          <c:showCatName val="0"/>
          <c:showSerName val="0"/>
          <c:showPercent val="0"/>
          <c:showBubbleSize val="0"/>
        </c:dLbls>
        <c:gapWidth val="150"/>
        <c:overlap val="100"/>
        <c:axId val="128115840"/>
        <c:axId val="128117376"/>
      </c:barChart>
      <c:catAx>
        <c:axId val="12811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117376"/>
        <c:crosses val="autoZero"/>
        <c:auto val="1"/>
        <c:lblAlgn val="ctr"/>
        <c:lblOffset val="100"/>
        <c:tickLblSkip val="1"/>
        <c:tickMarkSkip val="1"/>
        <c:noMultiLvlLbl val="0"/>
      </c:catAx>
      <c:valAx>
        <c:axId val="128117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115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769</c:v>
                </c:pt>
                <c:pt idx="5">
                  <c:v>778</c:v>
                </c:pt>
                <c:pt idx="8">
                  <c:v>823</c:v>
                </c:pt>
                <c:pt idx="11">
                  <c:v>849</c:v>
                </c:pt>
                <c:pt idx="14">
                  <c:v>903</c:v>
                </c:pt>
              </c:numCache>
            </c:numRef>
          </c:val>
          <c:extLst>
            <c:ext xmlns:c16="http://schemas.microsoft.com/office/drawing/2014/chart" uri="{C3380CC4-5D6E-409C-BE32-E72D297353CC}">
              <c16:uniqueId val="{00000000-B609-4A0D-997C-61713571BCEE}"/>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609-4A0D-997C-61713571BCEE}"/>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8</c:v>
                </c:pt>
                <c:pt idx="3">
                  <c:v>4</c:v>
                </c:pt>
                <c:pt idx="6">
                  <c:v>4</c:v>
                </c:pt>
                <c:pt idx="9">
                  <c:v>4</c:v>
                </c:pt>
                <c:pt idx="12">
                  <c:v>4</c:v>
                </c:pt>
              </c:numCache>
            </c:numRef>
          </c:val>
          <c:extLst>
            <c:ext xmlns:c16="http://schemas.microsoft.com/office/drawing/2014/chart" uri="{C3380CC4-5D6E-409C-BE32-E72D297353CC}">
              <c16:uniqueId val="{00000002-B609-4A0D-997C-61713571BCEE}"/>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15</c:v>
                </c:pt>
                <c:pt idx="3">
                  <c:v>12</c:v>
                </c:pt>
                <c:pt idx="6">
                  <c:v>9</c:v>
                </c:pt>
                <c:pt idx="9">
                  <c:v>7</c:v>
                </c:pt>
                <c:pt idx="12">
                  <c:v>2</c:v>
                </c:pt>
              </c:numCache>
            </c:numRef>
          </c:val>
          <c:extLst>
            <c:ext xmlns:c16="http://schemas.microsoft.com/office/drawing/2014/chart" uri="{C3380CC4-5D6E-409C-BE32-E72D297353CC}">
              <c16:uniqueId val="{00000003-B609-4A0D-997C-61713571BCEE}"/>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543</c:v>
                </c:pt>
                <c:pt idx="3">
                  <c:v>499</c:v>
                </c:pt>
                <c:pt idx="6">
                  <c:v>538</c:v>
                </c:pt>
                <c:pt idx="9">
                  <c:v>571</c:v>
                </c:pt>
                <c:pt idx="12">
                  <c:v>580</c:v>
                </c:pt>
              </c:numCache>
            </c:numRef>
          </c:val>
          <c:extLst>
            <c:ext xmlns:c16="http://schemas.microsoft.com/office/drawing/2014/chart" uri="{C3380CC4-5D6E-409C-BE32-E72D297353CC}">
              <c16:uniqueId val="{00000004-B609-4A0D-997C-61713571BCEE}"/>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09-4A0D-997C-61713571BCEE}"/>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609-4A0D-997C-61713571BCEE}"/>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567</c:v>
                </c:pt>
                <c:pt idx="3">
                  <c:v>554</c:v>
                </c:pt>
                <c:pt idx="6">
                  <c:v>577</c:v>
                </c:pt>
                <c:pt idx="9">
                  <c:v>584</c:v>
                </c:pt>
                <c:pt idx="12">
                  <c:v>646</c:v>
                </c:pt>
              </c:numCache>
            </c:numRef>
          </c:val>
          <c:extLst>
            <c:ext xmlns:c16="http://schemas.microsoft.com/office/drawing/2014/chart" uri="{C3380CC4-5D6E-409C-BE32-E72D297353CC}">
              <c16:uniqueId val="{00000007-B609-4A0D-997C-61713571BCEE}"/>
            </c:ext>
          </c:extLst>
        </c:ser>
        <c:dLbls>
          <c:showLegendKey val="0"/>
          <c:showVal val="0"/>
          <c:showCatName val="0"/>
          <c:showSerName val="0"/>
          <c:showPercent val="0"/>
          <c:showBubbleSize val="0"/>
        </c:dLbls>
        <c:gapWidth val="100"/>
        <c:overlap val="100"/>
        <c:axId val="128207104"/>
        <c:axId val="12823385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364</c:v>
                </c:pt>
                <c:pt idx="2">
                  <c:v>#N/A</c:v>
                </c:pt>
                <c:pt idx="3">
                  <c:v>#N/A</c:v>
                </c:pt>
                <c:pt idx="4">
                  <c:v>291</c:v>
                </c:pt>
                <c:pt idx="5">
                  <c:v>#N/A</c:v>
                </c:pt>
                <c:pt idx="6">
                  <c:v>#N/A</c:v>
                </c:pt>
                <c:pt idx="7">
                  <c:v>305</c:v>
                </c:pt>
                <c:pt idx="8">
                  <c:v>#N/A</c:v>
                </c:pt>
                <c:pt idx="9">
                  <c:v>#N/A</c:v>
                </c:pt>
                <c:pt idx="10">
                  <c:v>317</c:v>
                </c:pt>
                <c:pt idx="11">
                  <c:v>#N/A</c:v>
                </c:pt>
                <c:pt idx="12">
                  <c:v>#N/A</c:v>
                </c:pt>
                <c:pt idx="13">
                  <c:v>329</c:v>
                </c:pt>
                <c:pt idx="14">
                  <c:v>#N/A</c:v>
                </c:pt>
              </c:numCache>
            </c:numRef>
          </c:val>
          <c:smooth val="0"/>
          <c:extLst>
            <c:ext xmlns:c16="http://schemas.microsoft.com/office/drawing/2014/chart" uri="{C3380CC4-5D6E-409C-BE32-E72D297353CC}">
              <c16:uniqueId val="{00000008-B609-4A0D-997C-61713571BCEE}"/>
            </c:ext>
          </c:extLst>
        </c:ser>
        <c:dLbls>
          <c:showLegendKey val="0"/>
          <c:showVal val="0"/>
          <c:showCatName val="0"/>
          <c:showSerName val="0"/>
          <c:showPercent val="0"/>
          <c:showBubbleSize val="0"/>
        </c:dLbls>
        <c:marker val="1"/>
        <c:smooth val="0"/>
        <c:axId val="128207104"/>
        <c:axId val="128233856"/>
      </c:lineChart>
      <c:catAx>
        <c:axId val="12820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233856"/>
        <c:crosses val="autoZero"/>
        <c:auto val="1"/>
        <c:lblAlgn val="ctr"/>
        <c:lblOffset val="100"/>
        <c:tickLblSkip val="1"/>
        <c:tickMarkSkip val="1"/>
        <c:noMultiLvlLbl val="0"/>
      </c:catAx>
      <c:valAx>
        <c:axId val="128233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207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10617</c:v>
                </c:pt>
                <c:pt idx="5">
                  <c:v>11207</c:v>
                </c:pt>
                <c:pt idx="8">
                  <c:v>11736</c:v>
                </c:pt>
                <c:pt idx="11">
                  <c:v>11713</c:v>
                </c:pt>
                <c:pt idx="14">
                  <c:v>12297</c:v>
                </c:pt>
              </c:numCache>
            </c:numRef>
          </c:val>
          <c:extLst>
            <c:ext xmlns:c16="http://schemas.microsoft.com/office/drawing/2014/chart" uri="{C3380CC4-5D6E-409C-BE32-E72D297353CC}">
              <c16:uniqueId val="{00000000-4C0D-4885-83FC-F65C6A676E32}"/>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156</c:v>
                </c:pt>
                <c:pt idx="5">
                  <c:v>154</c:v>
                </c:pt>
                <c:pt idx="8">
                  <c:v>55</c:v>
                </c:pt>
                <c:pt idx="11">
                  <c:v>2</c:v>
                </c:pt>
                <c:pt idx="14">
                  <c:v>57</c:v>
                </c:pt>
              </c:numCache>
            </c:numRef>
          </c:val>
          <c:extLst>
            <c:ext xmlns:c16="http://schemas.microsoft.com/office/drawing/2014/chart" uri="{C3380CC4-5D6E-409C-BE32-E72D297353CC}">
              <c16:uniqueId val="{00000001-4C0D-4885-83FC-F65C6A676E32}"/>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6917</c:v>
                </c:pt>
                <c:pt idx="5">
                  <c:v>7384</c:v>
                </c:pt>
                <c:pt idx="8">
                  <c:v>8072</c:v>
                </c:pt>
                <c:pt idx="11">
                  <c:v>8762</c:v>
                </c:pt>
                <c:pt idx="14">
                  <c:v>9322</c:v>
                </c:pt>
              </c:numCache>
            </c:numRef>
          </c:val>
          <c:extLst>
            <c:ext xmlns:c16="http://schemas.microsoft.com/office/drawing/2014/chart" uri="{C3380CC4-5D6E-409C-BE32-E72D297353CC}">
              <c16:uniqueId val="{00000002-4C0D-4885-83FC-F65C6A676E32}"/>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C0D-4885-83FC-F65C6A676E32}"/>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C0D-4885-83FC-F65C6A676E32}"/>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0D-4885-83FC-F65C6A676E32}"/>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957</c:v>
                </c:pt>
                <c:pt idx="3">
                  <c:v>977</c:v>
                </c:pt>
                <c:pt idx="6">
                  <c:v>843</c:v>
                </c:pt>
                <c:pt idx="9">
                  <c:v>934</c:v>
                </c:pt>
                <c:pt idx="12">
                  <c:v>766</c:v>
                </c:pt>
              </c:numCache>
            </c:numRef>
          </c:val>
          <c:extLst>
            <c:ext xmlns:c16="http://schemas.microsoft.com/office/drawing/2014/chart" uri="{C3380CC4-5D6E-409C-BE32-E72D297353CC}">
              <c16:uniqueId val="{00000006-4C0D-4885-83FC-F65C6A676E32}"/>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84</c:v>
                </c:pt>
                <c:pt idx="3">
                  <c:v>75</c:v>
                </c:pt>
                <c:pt idx="6">
                  <c:v>67</c:v>
                </c:pt>
                <c:pt idx="9">
                  <c:v>67</c:v>
                </c:pt>
                <c:pt idx="12">
                  <c:v>65</c:v>
                </c:pt>
              </c:numCache>
            </c:numRef>
          </c:val>
          <c:extLst>
            <c:ext xmlns:c16="http://schemas.microsoft.com/office/drawing/2014/chart" uri="{C3380CC4-5D6E-409C-BE32-E72D297353CC}">
              <c16:uniqueId val="{00000007-4C0D-4885-83FC-F65C6A676E32}"/>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9480</c:v>
                </c:pt>
                <c:pt idx="3">
                  <c:v>9397</c:v>
                </c:pt>
                <c:pt idx="6">
                  <c:v>9377</c:v>
                </c:pt>
                <c:pt idx="9">
                  <c:v>8899</c:v>
                </c:pt>
                <c:pt idx="12">
                  <c:v>9135</c:v>
                </c:pt>
              </c:numCache>
            </c:numRef>
          </c:val>
          <c:extLst>
            <c:ext xmlns:c16="http://schemas.microsoft.com/office/drawing/2014/chart" uri="{C3380CC4-5D6E-409C-BE32-E72D297353CC}">
              <c16:uniqueId val="{00000008-4C0D-4885-83FC-F65C6A676E32}"/>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181</c:v>
                </c:pt>
                <c:pt idx="3">
                  <c:v>203</c:v>
                </c:pt>
                <c:pt idx="6">
                  <c:v>184</c:v>
                </c:pt>
                <c:pt idx="9">
                  <c:v>196</c:v>
                </c:pt>
                <c:pt idx="12">
                  <c:v>278</c:v>
                </c:pt>
              </c:numCache>
            </c:numRef>
          </c:val>
          <c:extLst>
            <c:ext xmlns:c16="http://schemas.microsoft.com/office/drawing/2014/chart" uri="{C3380CC4-5D6E-409C-BE32-E72D297353CC}">
              <c16:uniqueId val="{00000009-4C0D-4885-83FC-F65C6A676E32}"/>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6981</c:v>
                </c:pt>
                <c:pt idx="3">
                  <c:v>7926</c:v>
                </c:pt>
                <c:pt idx="6">
                  <c:v>8290</c:v>
                </c:pt>
                <c:pt idx="9">
                  <c:v>8803</c:v>
                </c:pt>
                <c:pt idx="12">
                  <c:v>9440</c:v>
                </c:pt>
              </c:numCache>
            </c:numRef>
          </c:val>
          <c:extLst>
            <c:ext xmlns:c16="http://schemas.microsoft.com/office/drawing/2014/chart" uri="{C3380CC4-5D6E-409C-BE32-E72D297353CC}">
              <c16:uniqueId val="{0000000A-4C0D-4885-83FC-F65C6A676E32}"/>
            </c:ext>
          </c:extLst>
        </c:ser>
        <c:dLbls>
          <c:showLegendKey val="0"/>
          <c:showVal val="0"/>
          <c:showCatName val="0"/>
          <c:showSerName val="0"/>
          <c:showPercent val="0"/>
          <c:showBubbleSize val="0"/>
        </c:dLbls>
        <c:gapWidth val="100"/>
        <c:overlap val="100"/>
        <c:axId val="128474112"/>
        <c:axId val="12849267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C0D-4885-83FC-F65C6A676E32}"/>
            </c:ext>
          </c:extLst>
        </c:ser>
        <c:dLbls>
          <c:showLegendKey val="0"/>
          <c:showVal val="0"/>
          <c:showCatName val="0"/>
          <c:showSerName val="0"/>
          <c:showPercent val="0"/>
          <c:showBubbleSize val="0"/>
        </c:dLbls>
        <c:marker val="1"/>
        <c:smooth val="0"/>
        <c:axId val="128474112"/>
        <c:axId val="128492672"/>
      </c:lineChart>
      <c:catAx>
        <c:axId val="12847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492672"/>
        <c:crosses val="autoZero"/>
        <c:auto val="1"/>
        <c:lblAlgn val="ctr"/>
        <c:lblOffset val="100"/>
        <c:tickLblSkip val="1"/>
        <c:tickMarkSkip val="1"/>
        <c:noMultiLvlLbl val="0"/>
      </c:catAx>
      <c:valAx>
        <c:axId val="128492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47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3887</c:v>
                </c:pt>
                <c:pt idx="1">
                  <c:v>3418</c:v>
                </c:pt>
                <c:pt idx="2">
                  <c:v>4353</c:v>
                </c:pt>
              </c:numCache>
            </c:numRef>
          </c:val>
          <c:extLst>
            <c:ext xmlns:c16="http://schemas.microsoft.com/office/drawing/2014/chart" uri="{C3380CC4-5D6E-409C-BE32-E72D297353CC}">
              <c16:uniqueId val="{00000000-41F1-41E6-9C66-89E284EC08F9}"/>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825</c:v>
                </c:pt>
                <c:pt idx="1">
                  <c:v>931</c:v>
                </c:pt>
                <c:pt idx="2">
                  <c:v>1049</c:v>
                </c:pt>
              </c:numCache>
            </c:numRef>
          </c:val>
          <c:extLst>
            <c:ext xmlns:c16="http://schemas.microsoft.com/office/drawing/2014/chart" uri="{C3380CC4-5D6E-409C-BE32-E72D297353CC}">
              <c16:uniqueId val="{00000001-41F1-41E6-9C66-89E284EC08F9}"/>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3036</c:v>
                </c:pt>
                <c:pt idx="1">
                  <c:v>4084</c:v>
                </c:pt>
                <c:pt idx="2">
                  <c:v>3576</c:v>
                </c:pt>
              </c:numCache>
            </c:numRef>
          </c:val>
          <c:extLst>
            <c:ext xmlns:c16="http://schemas.microsoft.com/office/drawing/2014/chart" uri="{C3380CC4-5D6E-409C-BE32-E72D297353CC}">
              <c16:uniqueId val="{00000002-41F1-41E6-9C66-89E284EC08F9}"/>
            </c:ext>
          </c:extLst>
        </c:ser>
        <c:dLbls>
          <c:showLegendKey val="0"/>
          <c:showVal val="0"/>
          <c:showCatName val="0"/>
          <c:showSerName val="0"/>
          <c:showPercent val="0"/>
          <c:showBubbleSize val="0"/>
        </c:dLbls>
        <c:gapWidth val="120"/>
        <c:overlap val="100"/>
        <c:axId val="128304640"/>
        <c:axId val="128306176"/>
      </c:barChart>
      <c:catAx>
        <c:axId val="12830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8306176"/>
        <c:crosses val="autoZero"/>
        <c:auto val="1"/>
        <c:lblAlgn val="ctr"/>
        <c:lblOffset val="100"/>
        <c:tickLblSkip val="1"/>
        <c:tickMarkSkip val="1"/>
        <c:noMultiLvlLbl val="0"/>
      </c:catAx>
      <c:valAx>
        <c:axId val="1283061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8304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{1AED677D-05FC-4526-99AD-E6617601246A}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8B6-4A75-8C0E-2D125268D4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{5B2F0E17-9558-4C8D-A441-49CDB873A2A1}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B6-4A75-8C0E-2D125268D4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{753BB059-BE6D-4DC8-A5BC-AFEFABBB04F5}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B6-4A75-8C0E-2D125268D4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{CB2DA8C6-9101-4863-8AA7-0E7C63BDD0B8}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B6-4A75-8C0E-2D125268D4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{D2B6A702-1C63-4788-A6B9-EA8B237812C2}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B6-4A75-8C0E-2D125268D4F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{2B9ACF4A-8D85-4C30-AD89-E61ACAD5EB2B}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8B6-4A75-8C0E-2D125268D4F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{224F3570-A343-4DAE-8827-C475E2943EF8}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8B6-4A75-8C0E-2D125268D4F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{28D33A9B-BCD8-490B-B920-A946DB2F3698}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8B6-4A75-8C0E-2D125268D4F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{528F25F4-002E-4C17-B9A3-9B8915BDBD3D}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8B6-4A75-8C0E-2D125268D4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60.8</c:v>
                </c:pt>
                <c:pt idx="24">
                  <c:v>61.7</c:v>
                </c:pt>
                <c:pt idx="32">
                  <c:v>62.7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8B6-4A75-8C0E-2D125268D4F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{11789515-0D4B-4590-B77B-AEC643853346}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8B6-4A75-8C0E-2D125268D4F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{7B73D5A8-74E2-43AC-9273-29E98843D5EB}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B6-4A75-8C0E-2D125268D4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{27C9422E-1FF3-423B-88CE-7722EB45FAEF}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B6-4A75-8C0E-2D125268D4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{4E05D3FC-9B01-439B-A213-1270CDE6F833}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B6-4A75-8C0E-2D125268D4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{62B63E13-F32E-4721-8F15-E1C317FE2FE1}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B6-4A75-8C0E-2D125268D4F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{0E7BF4E0-953C-4516-9D63-B917CAED34E0}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8B6-4A75-8C0E-2D125268D4FF}"/>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{F23390C7-8244-4135-A2A7-17C1B4E01DA7}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8B6-4A75-8C0E-2D125268D4FF}"/>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{E36DD088-3326-4E05-9F63-13B7A6CF751B}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8B6-4A75-8C0E-2D125268D4FF}"/>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{F653F60C-8822-45DF-8C29-D2D22A09CA82}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8B6-4A75-8C0E-2D125268D4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57.6</c:v>
                </c:pt>
                <c:pt idx="32">
                  <c:v>59.3</c:v>
                </c:pt>
              </c:numCache>
            </c:numRef>
          </c:xVal>
          <c:yVal>
            <c:numRef>
              <c:f>公会計指標分析・財政指標組合せ分析表!$BP$55:$DC$55</c:f>
              <c:numCache>
                <c:formatCode>#,##0.0;"▲ "#,##0.0</c:formatCode>
                <c:ptCount val="40"/>
                <c:pt idx="16">
                  <c:v>20.2</c:v>
                </c:pt>
                <c:pt idx="24">
                  <c:v>38.5</c:v>
                </c:pt>
                <c:pt idx="32">
                  <c:v>32.799999999999997</c:v>
                </c:pt>
              </c:numCache>
            </c:numRef>
          </c:yVal>
          <c:smooth val="0"/>
          <c:extLst>
            <c:ext xmlns:c16="http://schemas.microsoft.com/office/drawing/2014/chart" uri="{C3380CC4-5D6E-409C-BE32-E72D297353CC}">
              <c16:uniqueId val="{00000013-B8B6-4A75-8C0E-2D125268D4FF}"/>
            </c:ext>
          </c:extLst>
        </c:ser>
        <c:dLbls>
          <c:showLegendKey val="0"/>
          <c:showVal val="1"/>
          <c:showCatName val="0"/>
          <c:showSerName val="0"/>
          <c:showPercent val="0"/>
          <c:showBubbleSize val="0"/>
        </c:dLbls>
        <c:axId val="135368064"/>
        <c:axId val="135370240"/>
      </c:scatterChart>
      <c:valAx>
        <c:axId val="135368064"/>
        <c:scaling>
          <c:orientation val="minMax"/>
          <c:max val="59.6"/>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370240"/>
        <c:crosses val="autoZero"/>
        <c:crossBetween val="midCat"/>
      </c:valAx>
      <c:valAx>
        <c:axId val="135370240"/>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368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{E4266A9D-4191-4867-81B0-8B5AF384890C}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7FC-44DA-BA40-E3E455A68D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{37909C69-0C19-469C-94BC-ED6F614E0B81}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FC-44DA-BA40-E3E455A68D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{782CD8DB-BEF7-4B20-AC03-040D1AC0D568}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FC-44DA-BA40-E3E455A68D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{26B12348-6EC3-4AEB-A2C5-B91A2D7F0110}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FC-44DA-BA40-E3E455A68D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{34A07979-B8A2-4D05-B2F1-206C7F5836DA}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FC-44DA-BA40-E3E455A68DA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{6D7C2C5B-08AC-4B79-88E2-6FF40A76E6CF}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7FC-44DA-BA40-E3E455A68DA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{7A1765C5-285E-4FE2-8C4E-7AAD6BDFF6FE}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7FC-44DA-BA40-E3E455A68DA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{FF6239EB-DB45-45FA-B1F4-CA4C7BE3FA00}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7FC-44DA-BA40-E3E455A68DA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{B558A992-ACF4-4899-9B34-C9BEDF367214}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7FC-44DA-BA40-E3E455A68D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9</c:v>
                </c:pt>
                <c:pt idx="16">
                  <c:v>8.4</c:v>
                </c:pt>
                <c:pt idx="24">
                  <c:v>7.9</c:v>
                </c:pt>
                <c:pt idx="32">
                  <c:v>8.1999999999999993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7FC-44DA-BA40-E3E455A68DA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{7A838EBD-0A7E-4CEA-A8A9-08F2DFEDEF60}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7FC-44DA-BA40-E3E455A68DA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{65330591-1762-47C2-8E29-26E541503BA5}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FC-44DA-BA40-E3E455A68D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{1BFE769D-F4A9-49C4-86CC-80E7BA2A7431}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FC-44DA-BA40-E3E455A68D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{C538F57C-122F-4C4C-9E28-BE00A887F90F}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FC-44DA-BA40-E3E455A68D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{85C3F986-C58C-489F-B7D6-E91CC3469A36}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FC-44DA-BA40-E3E455A68DA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{F83762C2-7768-43E0-9CAD-B8A81C2CE908}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7FC-44DA-BA40-E3E455A68DA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{BB8F3E0C-3691-44CE-98C8-7A681CAC6483}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7FC-44DA-BA40-E3E455A68DA8}"/>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{000D90EF-4B04-4165-906F-EFD5CA07A5AB}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7FC-44DA-BA40-E3E455A68DA8}"/>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{CD04F76D-373A-43BC-BF0C-FF5BE209197E}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7FC-44DA-BA40-E3E455A68D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10.6</c:v>
                </c:pt>
                <c:pt idx="8">
                  <c:v>9.8000000000000007</c:v>
                </c:pt>
                <c:pt idx="16">
                  <c:v>9.3000000000000007</c:v>
                </c:pt>
                <c:pt idx="24">
                  <c:v>9.1999999999999993</c:v>
                </c:pt>
                <c:pt idx="32">
                  <c:v>9.1</c:v>
                </c:pt>
              </c:numCache>
            </c:numRef>
          </c:xVal>
          <c:yVal>
            <c:numRef>
              <c:f>公会計指標分析・財政指標組合せ分析表!$BP$77:$DC$77</c:f>
              <c:numCache>
                <c:formatCode>#,##0.0;"▲ "#,##0.0</c:formatCode>
                <c:ptCount val="40"/>
                <c:pt idx="0">
                  <c:v>44.3</c:v>
                </c:pt>
                <c:pt idx="8">
                  <c:v>40.299999999999997</c:v>
                </c:pt>
                <c:pt idx="16">
                  <c:v>20.2</c:v>
                </c:pt>
                <c:pt idx="24">
                  <c:v>38.5</c:v>
                </c:pt>
                <c:pt idx="32">
                  <c:v>32.799999999999997</c:v>
                </c:pt>
              </c:numCache>
            </c:numRef>
          </c:yVal>
          <c:smooth val="0"/>
          <c:extLst>
            <c:ext xmlns:c16="http://schemas.microsoft.com/office/drawing/2014/chart" uri="{C3380CC4-5D6E-409C-BE32-E72D297353CC}">
              <c16:uniqueId val="{00000013-27FC-44DA-BA40-E3E455A68DA8}"/>
            </c:ext>
          </c:extLst>
        </c:ser>
        <c:dLbls>
          <c:showLegendKey val="0"/>
          <c:showVal val="1"/>
          <c:showCatName val="0"/>
          <c:showSerName val="0"/>
          <c:showPercent val="0"/>
          <c:showBubbleSize val="0"/>
        </c:dLbls>
        <c:axId val="135330432"/>
        <c:axId val="135435008"/>
      </c:scatterChart>
      <c:valAx>
        <c:axId val="135330432"/>
        <c:scaling>
          <c:orientation val="minMax"/>
          <c:max val="10.799999999999999"/>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435008"/>
        <c:crosses val="autoZero"/>
        <c:crossBetween val="midCat"/>
      </c:valAx>
      <c:valAx>
        <c:axId val="135435008"/>
        <c:scaling>
          <c:orientation val="minMax"/>
          <c:max val="49"/>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3304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岡山県矢掛町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定時及び繰上償還等により、元利償還金は年々減少していたが、近年積極的に活用している過疎対策事業債の元金償還が順次始まっていることから、</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年度を境に元利償還金は増加に転じており、今後も償還額の増が見込まれる。</a:t>
          </a:r>
        </a:p>
        <a:p>
          <a:r>
            <a:rPr kumimoji="1" lang="ja-JP" altLang="en-US" sz="1400">
              <a:latin typeface="ＭＳ ゴシック" pitchFamily="49" charset="-128"/>
              <a:ea typeface="ＭＳ ゴシック" pitchFamily="49" charset="-128"/>
            </a:rPr>
            <a:t>　また、下水道事業の区域拡大や施設更新等に伴い公営企業債の元利償還金に対する繰出金も増加してきていることから、計画的な地方債の借入を行うとともに、繰上償還の実施等による元利償還金の抑制に努め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岡山県矢掛町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前年度と比較して将来負担額は若干増加しているものの、主に基金残高の増により充当可能財源等が負担額の増以上に増加しており、将来負担比率の分子は引き続き減少している。</a:t>
          </a:r>
        </a:p>
        <a:p>
          <a:r>
            <a:rPr kumimoji="1" lang="ja-JP" altLang="en-US" sz="1400">
              <a:latin typeface="ＭＳ ゴシック" pitchFamily="49" charset="-128"/>
              <a:ea typeface="ＭＳ ゴシック" pitchFamily="49" charset="-128"/>
            </a:rPr>
            <a:t>　将来負担額が増加した要因としては、近年過疎対策事業債を積極的に活用していることから、地方債残高が年々増加している事が挙げられる。過疎対策事業債については、現在高の増加に合わせて基準財政需要額算入見込額も増加していくことから、将来負担比率の分子の悪化にすぐに繋がるものではないが、引き続き将来の償還に備えた減債基金への積み立てや計画的な繰上償還を行いながら、適正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岡山県矢掛町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増減理由は、公共下水道事業会計の公営企業移行に伴い下水道事業償還基金を廃止し、財政調整基金に積み替えたこと及び剰余金積立による財政調整基金の増、将来の地方債償還に備えた減債基金の積立による増等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年度末に廃止し財政調整基金に積み替えた下水道事業償還基金の積立金については、下水道事業の地方債償還及び健全な事業運営に使うべき資金であるため、平成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年度に全額の約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百万円を下水道事業へ出資し、繰上償還の原資等に充てている。また、平成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月豪雨災害からの復旧・復興のため例年より多い額の財政調整基金を取り崩しているため、平成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年度末では基金残高は減少する見込みである。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近年、日本全国で大規模な災害が発生しており、そのような事態に対応するためにもある基金残高は確保しておく必要があるため、引き続き効率的な財政運営を行い、基金残高の維持を図っていく。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・文教福祉施設整備基金　　　文化・教育及び福祉施設の整備及び管理（定額運用）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・こどもみらい基金　　　　　親世代の子育て推進、若者世代の出会い創出による次世代につながるまちづくり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地域福祉の向上及び健康づくりの促進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・賑わいのまちづくり基金　　観光の振興・地域の活性化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・わことふるさと応援基金　　文化・芸術活動及び商工観光事業等まちづくりの促進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下水道事業の公営企業移行に伴い、下水道事業償還基金を廃止し、財政調整基金へ積み替えたため、特定目的基金の残高は大きく減少している。（その他の基金の増減については、基金の運用益の積み立て及び目的事業のための取り崩しによるものであり、特に例年と異なるような増減要因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特定目的基金については、それぞれの設置目的に従い、特に国県補助金等の特定財源のない事業の実施や施設等の維持管理のために取り崩すとともに、その積立金については国債等の運用により有効に活用している。今後の少子高齢化、人口減少の進展に伴い税収等についても減少が見込まれるが、そうした際の一般財源の不足に備えるため、効率的な財政運営により余裕のある時には基金への積み立てを行うとともに、積立金についてはできるだけ有効に運用して収益を上げることを目指し、将来に備え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年度からの下水道事業への公営企業法適用に伴い、平成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年度末で下水道事業償還基金を廃止し、一時的に財政調整基金へ積み替えたため、平成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年度末の財政調整基金残高は前年度から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百万円増と、大きく増額となっている。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下水道事業償還基金で積み立てていた資金は、下水道事業の地方債償還及び健全な経営のための資金であるため、平成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年度にその全額、約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百万円を財政調整基金から取り崩し、下水道事業へ出資したこと及び平成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月豪雨災害からの復旧・復興のため、平成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年度末には財政調整基金の残高は大きく減少する見込みとなっている。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大規模災害の多発を見ても、災害等への備えとして一定以上の財政調整基金残高は確保しておく必要があるので、引き続き選択と集中による効率的な財政運営を行い、一定程度以上の残高は確保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では過疎対策事業債及び辺地対策事業債について、将来の交付税措置がない分（過疎対策事業債の３割、辺地対策事業債の２割）を減債基金へ積み立て、将来の償還に備えている。近年、町の活性化・人口減少対策として積極的に事業を実施しその財源として過疎対策事業債を活用している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年度についても取崩額が償還額を上回っており、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の積み立ては引き続き実施していく方針だが、大型事業の元金償還が順次始まっているため、今後は取崩額も増加していく見込となっている。過疎対策事業債については、交付税措置と減債基金への積み立てにより将来の償還への備えはできているが、地方債残高及び公債費は年々増加しており、それに伴い経常収支比率や実質公債費比率も悪化してきていることから、地方債の発行自体に制限を設けることも視野に入れ、適切に財政を運営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岡山県矢掛町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14,443
14,164
90.62
9,480,877
9,058,884
366,619
4,720,698
9,439,913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の有形固定資産減価償却率は</a:t>
          </a:r>
          <a:r>
            <a:rPr kumimoji="1" lang="en-US" altLang="ja-JP" sz="1100">
              <a:solidFill>
                <a:schemeClr val="dk1"/>
              </a:solidFill>
              <a:effectLst/>
              <a:latin typeface="+mn-lt"/>
              <a:ea typeface="+mn-ea"/>
              <a:cs typeface="+mn-cs"/>
            </a:rPr>
            <a:t>62.7</a:t>
          </a:r>
          <a:r>
            <a:rPr kumimoji="1" lang="ja-JP" altLang="ja-JP"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％）で、岡山県平均</a:t>
          </a:r>
          <a:r>
            <a:rPr kumimoji="1" lang="ja-JP" altLang="en-US" sz="1100">
              <a:solidFill>
                <a:schemeClr val="dk1"/>
              </a:solidFill>
              <a:effectLst/>
              <a:latin typeface="+mn-lt"/>
              <a:ea typeface="+mn-ea"/>
              <a:cs typeface="+mn-cs"/>
            </a:rPr>
            <a:t>と比較すると</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低いが、全国平均</a:t>
          </a:r>
          <a:r>
            <a:rPr kumimoji="1" lang="ja-JP" altLang="en-US" sz="1100">
              <a:solidFill>
                <a:schemeClr val="dk1"/>
              </a:solidFill>
              <a:effectLst/>
              <a:latin typeface="+mn-lt"/>
              <a:ea typeface="+mn-ea"/>
              <a:cs typeface="+mn-cs"/>
            </a:rPr>
            <a:t>や類似団体平均</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やや高い比率となっている。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矢掛町では合併をしていないこともあり、公用・公共施設は必要最小限しか有していない。主要施設については既にほぼ耐震化ができており、今後も基本的には現有施設を継続して使用する見込みであることから、個別の長寿命化計画を作成し、計画的に維持管理を図っていく方針で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36195</xdr:rowOff>
    </xdr:to>
    <xdr:cxnSp macro="">
      <xdr:nvCxnSpPr>
        <xdr:cNvPr id="72" name="直線コネクタ 71"/>
        <xdr:cNvCxnSpPr/>
      </xdr:nvCxnSpPr>
      <xdr:spPr>
        <a:xfrm flipV="1">
          <a:off x="4760595" y="5471160"/>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3"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4" name="直線コネクタ 73"/>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5"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6" name="直線コネクタ 75"/>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70290</xdr:rowOff>
    </xdr:from>
    <xdr:ext cx="405111" cy="259045"/>
    <xdr:sp macro="" textlink="">
      <xdr:nvSpPr>
        <xdr:cNvPr id="77" name="有形固定資産減価償却率平均値テキスト"/>
        <xdr:cNvSpPr txBox="1"/>
      </xdr:nvSpPr>
      <xdr:spPr>
        <a:xfrm>
          <a:off x="4813300" y="5985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78" name="フローチャート: 判断 77"/>
        <xdr:cNvSpPr/>
      </xdr:nvSpPr>
      <xdr:spPr>
        <a:xfrm>
          <a:off x="47117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153035</xdr:rowOff>
    </xdr:from>
    <xdr:to>
      <xdr:col>19</xdr:col>
      <xdr:colOff>187325</xdr:colOff>
      <xdr:row>31</xdr:row>
      <xdr:rowOff>83185</xdr:rowOff>
    </xdr:to>
    <xdr:sp macro="" textlink="">
      <xdr:nvSpPr>
        <xdr:cNvPr id="79" name="フローチャート: 判断 78"/>
        <xdr:cNvSpPr/>
      </xdr:nvSpPr>
      <xdr:spPr>
        <a:xfrm>
          <a:off x="4000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80" name="フローチャート: 判断 79"/>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140970</xdr:rowOff>
    </xdr:from>
    <xdr:to>
      <xdr:col>23</xdr:col>
      <xdr:colOff>136525</xdr:colOff>
      <xdr:row>30</xdr:row>
      <xdr:rowOff>71120</xdr:rowOff>
    </xdr:to>
    <xdr:sp macro="" textlink="">
      <xdr:nvSpPr>
        <xdr:cNvPr id="86" name="楕円 85"/>
        <xdr:cNvSpPr/>
      </xdr:nvSpPr>
      <xdr:spPr>
        <a:xfrm>
          <a:off x="47117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163847</xdr:rowOff>
    </xdr:from>
    <xdr:ext cx="405111" cy="259045"/>
    <xdr:sp macro="" textlink="">
      <xdr:nvSpPr>
        <xdr:cNvPr id="87" name="有形固定資産減価償却率該当値テキスト"/>
        <xdr:cNvSpPr txBox="1"/>
      </xdr:nvSpPr>
      <xdr:spPr>
        <a:xfrm>
          <a:off x="4813300" y="573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5503</xdr:rowOff>
    </xdr:from>
    <xdr:to>
      <xdr:col>19</xdr:col>
      <xdr:colOff>187325</xdr:colOff>
      <xdr:row>30</xdr:row>
      <xdr:rowOff>107103</xdr:rowOff>
    </xdr:to>
    <xdr:sp macro="" textlink="">
      <xdr:nvSpPr>
        <xdr:cNvPr id="88" name="楕円 87"/>
        <xdr:cNvSpPr/>
      </xdr:nvSpPr>
      <xdr:spPr>
        <a:xfrm>
          <a:off x="4000500" y="59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20320</xdr:rowOff>
    </xdr:from>
    <xdr:to>
      <xdr:col>23</xdr:col>
      <xdr:colOff>85725</xdr:colOff>
      <xdr:row>30</xdr:row>
      <xdr:rowOff>56303</xdr:rowOff>
    </xdr:to>
    <xdr:cxnSp macro="">
      <xdr:nvCxnSpPr>
        <xdr:cNvPr id="89" name="直線コネクタ 88"/>
        <xdr:cNvCxnSpPr/>
      </xdr:nvCxnSpPr>
      <xdr:spPr>
        <a:xfrm flipV="1">
          <a:off x="4051300" y="5935345"/>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37888</xdr:rowOff>
    </xdr:from>
    <xdr:to>
      <xdr:col>15</xdr:col>
      <xdr:colOff>187325</xdr:colOff>
      <xdr:row>30</xdr:row>
      <xdr:rowOff>139488</xdr:rowOff>
    </xdr:to>
    <xdr:sp macro="" textlink="">
      <xdr:nvSpPr>
        <xdr:cNvPr id="90" name="楕円 89"/>
        <xdr:cNvSpPr/>
      </xdr:nvSpPr>
      <xdr:spPr>
        <a:xfrm>
          <a:off x="3238500" y="5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56303</xdr:rowOff>
    </xdr:from>
    <xdr:to>
      <xdr:col>19</xdr:col>
      <xdr:colOff>136525</xdr:colOff>
      <xdr:row>30</xdr:row>
      <xdr:rowOff>88688</xdr:rowOff>
    </xdr:to>
    <xdr:cxnSp macro="">
      <xdr:nvCxnSpPr>
        <xdr:cNvPr id="91" name="直線コネクタ 90"/>
        <xdr:cNvCxnSpPr/>
      </xdr:nvCxnSpPr>
      <xdr:spPr>
        <a:xfrm flipV="1">
          <a:off x="3289300" y="5971328"/>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74312</xdr:rowOff>
    </xdr:from>
    <xdr:ext cx="405111" cy="259045"/>
    <xdr:sp macro="" textlink="">
      <xdr:nvSpPr>
        <xdr:cNvPr id="92" name="n_1aveValue有形固定資産減価償却率"/>
        <xdr:cNvSpPr txBox="1"/>
      </xdr:nvSpPr>
      <xdr:spPr>
        <a:xfrm>
          <a:off x="38360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93" name="n_2aveValue有形固定資産減価償却率"/>
        <xdr:cNvSpPr txBox="1"/>
      </xdr:nvSpPr>
      <xdr:spPr>
        <a:xfrm>
          <a:off x="3086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123630</xdr:rowOff>
    </xdr:from>
    <xdr:ext cx="405111" cy="259045"/>
    <xdr:sp macro="" textlink="">
      <xdr:nvSpPr>
        <xdr:cNvPr id="94" name="n_1mainValue有形固定資産減価償却率"/>
        <xdr:cNvSpPr txBox="1"/>
      </xdr:nvSpPr>
      <xdr:spPr>
        <a:xfrm>
          <a:off x="3836044" y="56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156015</xdr:rowOff>
    </xdr:from>
    <xdr:ext cx="405111" cy="259045"/>
    <xdr:sp macro="" textlink="">
      <xdr:nvSpPr>
        <xdr:cNvPr id="95" name="n_2mainValue有形固定資産減価償却率"/>
        <xdr:cNvSpPr txBox="1"/>
      </xdr:nvSpPr>
      <xdr:spPr>
        <a:xfrm>
          <a:off x="3086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の債務償還可能年数は</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年と，全国や岡山県の平均と比較するとやや低く，類似団体の平均と比較するとやや高くなっている。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概ね平均的な値ということができるが，将来負担額のほとんどを占める地方債残高については，交付税措置率</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割の臨時財政対策債と</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割の過疎対策事業債が</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以上を占めており，実質的な将来世代への負担は債務償還可能年数の数字よりも少ないということができる。</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4" name="テキスト ボックス 11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6" name="テキスト ボックス 115"/>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8" name="テキスト ボックス 117"/>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0" name="テキスト ボックス 11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124" name="直線コネクタ 123"/>
        <xdr:cNvCxnSpPr/>
      </xdr:nvCxnSpPr>
      <xdr:spPr>
        <a:xfrm flipV="1">
          <a:off x="14793595" y="5360811"/>
          <a:ext cx="1269" cy="139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127" name="債務償還可能年数最大値テキスト"/>
        <xdr:cNvSpPr txBox="1"/>
      </xdr:nvSpPr>
      <xdr:spPr>
        <a:xfrm>
          <a:off x="14846300" y="513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128" name="直線コネクタ 127"/>
        <xdr:cNvCxnSpPr/>
      </xdr:nvCxnSpPr>
      <xdr:spPr>
        <a:xfrm>
          <a:off x="14706600" y="536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9"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0" name="フローチャート: 判断 129"/>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6" name="楕円 135"/>
        <xdr:cNvSpPr/>
      </xdr:nvSpPr>
      <xdr:spPr>
        <a:xfrm>
          <a:off x="147447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89552</xdr:rowOff>
    </xdr:from>
    <xdr:ext cx="340478" cy="259045"/>
    <xdr:sp macro="" textlink="">
      <xdr:nvSpPr>
        <xdr:cNvPr id="137" name="債務償還可能年数該当値テキスト"/>
        <xdr:cNvSpPr txBox="1"/>
      </xdr:nvSpPr>
      <xdr:spPr>
        <a:xfrm>
          <a:off x="14846300" y="5833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岡山県矢掛町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14,443
14,164
90.62
9,480,877
9,058,884
366,619
4,720,698
9,439,913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41</xdr:row>
      <xdr:rowOff>30480</xdr:rowOff>
    </xdr:to>
    <xdr:cxnSp macro="">
      <xdr:nvCxnSpPr>
        <xdr:cNvPr id="56" name="直線コネクタ 55"/>
        <xdr:cNvCxnSpPr/>
      </xdr:nvCxnSpPr>
      <xdr:spPr>
        <a:xfrm flipV="1">
          <a:off x="4634865" y="57835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7" name="【道路】&#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8" name="直線コネクタ 57"/>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59" name="【道路】&#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0" name="直線コネクタ 59"/>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1"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21590</xdr:rowOff>
    </xdr:from>
    <xdr:to>
      <xdr:col>20</xdr:col>
      <xdr:colOff>38100</xdr:colOff>
      <xdr:row>38</xdr:row>
      <xdr:rowOff>123190</xdr:rowOff>
    </xdr:to>
    <xdr:sp macro="" textlink="">
      <xdr:nvSpPr>
        <xdr:cNvPr id="63" name="フローチャート: 判断 62"/>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70" name="楕円 69"/>
        <xdr:cNvSpPr/>
      </xdr:nvSpPr>
      <xdr:spPr>
        <a:xfrm>
          <a:off x="4584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143527</xdr:rowOff>
    </xdr:from>
    <xdr:ext cx="405111" cy="259045"/>
    <xdr:sp macro="" textlink="">
      <xdr:nvSpPr>
        <xdr:cNvPr id="71" name="【道路】&#10;有形固定資産減価償却率該当値テキスト"/>
        <xdr:cNvSpPr txBox="1"/>
      </xdr:nvSpPr>
      <xdr:spPr>
        <a:xfrm>
          <a:off x="4673600"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147320</xdr:rowOff>
    </xdr:from>
    <xdr:to>
      <xdr:col>20</xdr:col>
      <xdr:colOff>38100</xdr:colOff>
      <xdr:row>38</xdr:row>
      <xdr:rowOff>77470</xdr:rowOff>
    </xdr:to>
    <xdr:sp macro="" textlink="">
      <xdr:nvSpPr>
        <xdr:cNvPr id="72" name="楕円 71"/>
        <xdr:cNvSpPr/>
      </xdr:nvSpPr>
      <xdr:spPr>
        <a:xfrm>
          <a:off x="3746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0</xdr:rowOff>
    </xdr:from>
    <xdr:to>
      <xdr:col>24</xdr:col>
      <xdr:colOff>63500</xdr:colOff>
      <xdr:row>38</xdr:row>
      <xdr:rowOff>26670</xdr:rowOff>
    </xdr:to>
    <xdr:cxnSp macro="">
      <xdr:nvCxnSpPr>
        <xdr:cNvPr id="73" name="直線コネクタ 72"/>
        <xdr:cNvCxnSpPr/>
      </xdr:nvCxnSpPr>
      <xdr:spPr>
        <a:xfrm flipV="1">
          <a:off x="3797300" y="65151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170180</xdr:rowOff>
    </xdr:from>
    <xdr:to>
      <xdr:col>15</xdr:col>
      <xdr:colOff>101600</xdr:colOff>
      <xdr:row>38</xdr:row>
      <xdr:rowOff>100330</xdr:rowOff>
    </xdr:to>
    <xdr:sp macro="" textlink="">
      <xdr:nvSpPr>
        <xdr:cNvPr id="74" name="楕円 73"/>
        <xdr:cNvSpPr/>
      </xdr:nvSpPr>
      <xdr:spPr>
        <a:xfrm>
          <a:off x="2857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26670</xdr:rowOff>
    </xdr:from>
    <xdr:to>
      <xdr:col>19</xdr:col>
      <xdr:colOff>177800</xdr:colOff>
      <xdr:row>38</xdr:row>
      <xdr:rowOff>49530</xdr:rowOff>
    </xdr:to>
    <xdr:cxnSp macro="">
      <xdr:nvCxnSpPr>
        <xdr:cNvPr id="75" name="直線コネクタ 74"/>
        <xdr:cNvCxnSpPr/>
      </xdr:nvCxnSpPr>
      <xdr:spPr>
        <a:xfrm flipV="1">
          <a:off x="2908300" y="65417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114317</xdr:rowOff>
    </xdr:from>
    <xdr:ext cx="405111" cy="259045"/>
    <xdr:sp macro="" textlink="">
      <xdr:nvSpPr>
        <xdr:cNvPr id="76" name="n_1aveValue【道路】&#10;有形固定資産減価償却率"/>
        <xdr:cNvSpPr txBox="1"/>
      </xdr:nvSpPr>
      <xdr:spPr>
        <a:xfrm>
          <a:off x="3582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127652</xdr:rowOff>
    </xdr:from>
    <xdr:ext cx="405111" cy="259045"/>
    <xdr:sp macro="" textlink="">
      <xdr:nvSpPr>
        <xdr:cNvPr id="77" name="n_2aveValue【道路】&#10;有形固定資産減価償却率"/>
        <xdr:cNvSpPr txBox="1"/>
      </xdr:nvSpPr>
      <xdr:spPr>
        <a:xfrm>
          <a:off x="2705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93997</xdr:rowOff>
    </xdr:from>
    <xdr:ext cx="405111" cy="259045"/>
    <xdr:sp macro="" textlink="">
      <xdr:nvSpPr>
        <xdr:cNvPr id="78" name="n_1mainValue【道路】&#10;有形固定資産減価償却率"/>
        <xdr:cNvSpPr txBox="1"/>
      </xdr:nvSpPr>
      <xdr:spPr>
        <a:xfrm>
          <a:off x="3582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116857</xdr:rowOff>
    </xdr:from>
    <xdr:ext cx="405111" cy="259045"/>
    <xdr:sp macro="" textlink="">
      <xdr:nvSpPr>
        <xdr:cNvPr id="79" name="n_2mainValue【道路】&#10;有形固定資産減価償却率"/>
        <xdr:cNvSpPr txBox="1"/>
      </xdr:nvSpPr>
      <xdr:spPr>
        <a:xfrm>
          <a:off x="27057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154896</xdr:rowOff>
    </xdr:from>
    <xdr:to>
      <xdr:col>54</xdr:col>
      <xdr:colOff>189865</xdr:colOff>
      <xdr:row>41</xdr:row>
      <xdr:rowOff>23508</xdr:rowOff>
    </xdr:to>
    <xdr:cxnSp macro="">
      <xdr:nvCxnSpPr>
        <xdr:cNvPr id="103" name="直線コネクタ 102"/>
        <xdr:cNvCxnSpPr/>
      </xdr:nvCxnSpPr>
      <xdr:spPr>
        <a:xfrm flipV="1">
          <a:off x="10476865" y="5641296"/>
          <a:ext cx="0" cy="1411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27335</xdr:rowOff>
    </xdr:from>
    <xdr:ext cx="469744" cy="259045"/>
    <xdr:sp macro="" textlink="">
      <xdr:nvSpPr>
        <xdr:cNvPr id="104" name="【道路】&#10;一人当たり延長最小値テキスト"/>
        <xdr:cNvSpPr txBox="1"/>
      </xdr:nvSpPr>
      <xdr:spPr>
        <a:xfrm>
          <a:off x="10515600" y="70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23508</xdr:rowOff>
    </xdr:from>
    <xdr:to>
      <xdr:col>55</xdr:col>
      <xdr:colOff>88900</xdr:colOff>
      <xdr:row>41</xdr:row>
      <xdr:rowOff>23508</xdr:rowOff>
    </xdr:to>
    <xdr:cxnSp macro="">
      <xdr:nvCxnSpPr>
        <xdr:cNvPr id="105" name="直線コネクタ 104"/>
        <xdr:cNvCxnSpPr/>
      </xdr:nvCxnSpPr>
      <xdr:spPr>
        <a:xfrm>
          <a:off x="10388600" y="705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101573</xdr:rowOff>
    </xdr:from>
    <xdr:ext cx="534377" cy="259045"/>
    <xdr:sp macro="" textlink="">
      <xdr:nvSpPr>
        <xdr:cNvPr id="106" name="【道路】&#10;一人当たり延長最大値テキスト"/>
        <xdr:cNvSpPr txBox="1"/>
      </xdr:nvSpPr>
      <xdr:spPr>
        <a:xfrm>
          <a:off x="10515600" y="54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154896</xdr:rowOff>
    </xdr:from>
    <xdr:to>
      <xdr:col>55</xdr:col>
      <xdr:colOff>88900</xdr:colOff>
      <xdr:row>32</xdr:row>
      <xdr:rowOff>154896</xdr:rowOff>
    </xdr:to>
    <xdr:cxnSp macro="">
      <xdr:nvCxnSpPr>
        <xdr:cNvPr id="107" name="直線コネクタ 106"/>
        <xdr:cNvCxnSpPr/>
      </xdr:nvCxnSpPr>
      <xdr:spPr>
        <a:xfrm>
          <a:off x="10388600" y="5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90505</xdr:rowOff>
    </xdr:from>
    <xdr:ext cx="534377" cy="259045"/>
    <xdr:sp macro="" textlink="">
      <xdr:nvSpPr>
        <xdr:cNvPr id="108" name="【道路】&#10;一人当たり延長平均値テキスト"/>
        <xdr:cNvSpPr txBox="1"/>
      </xdr:nvSpPr>
      <xdr:spPr>
        <a:xfrm>
          <a:off x="10515600" y="6605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112078</xdr:rowOff>
    </xdr:from>
    <xdr:to>
      <xdr:col>55</xdr:col>
      <xdr:colOff>50800</xdr:colOff>
      <xdr:row>39</xdr:row>
      <xdr:rowOff>42228</xdr:rowOff>
    </xdr:to>
    <xdr:sp macro="" textlink="">
      <xdr:nvSpPr>
        <xdr:cNvPr id="109" name="フローチャート: 判断 108"/>
        <xdr:cNvSpPr/>
      </xdr:nvSpPr>
      <xdr:spPr>
        <a:xfrm>
          <a:off x="10426700" y="66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126232</xdr:rowOff>
    </xdr:from>
    <xdr:to>
      <xdr:col>50</xdr:col>
      <xdr:colOff>165100</xdr:colOff>
      <xdr:row>39</xdr:row>
      <xdr:rowOff>56382</xdr:rowOff>
    </xdr:to>
    <xdr:sp macro="" textlink="">
      <xdr:nvSpPr>
        <xdr:cNvPr id="110" name="フローチャート: 判断 109"/>
        <xdr:cNvSpPr/>
      </xdr:nvSpPr>
      <xdr:spPr>
        <a:xfrm>
          <a:off x="9588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15704</xdr:rowOff>
    </xdr:from>
    <xdr:to>
      <xdr:col>46</xdr:col>
      <xdr:colOff>38100</xdr:colOff>
      <xdr:row>39</xdr:row>
      <xdr:rowOff>117304</xdr:rowOff>
    </xdr:to>
    <xdr:sp macro="" textlink="">
      <xdr:nvSpPr>
        <xdr:cNvPr id="111" name="フローチャート: 判断 110"/>
        <xdr:cNvSpPr/>
      </xdr:nvSpPr>
      <xdr:spPr>
        <a:xfrm>
          <a:off x="8699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87579</xdr:rowOff>
    </xdr:from>
    <xdr:to>
      <xdr:col>55</xdr:col>
      <xdr:colOff>50800</xdr:colOff>
      <xdr:row>39</xdr:row>
      <xdr:rowOff>17729</xdr:rowOff>
    </xdr:to>
    <xdr:sp macro="" textlink="">
      <xdr:nvSpPr>
        <xdr:cNvPr id="117" name="楕円 116"/>
        <xdr:cNvSpPr/>
      </xdr:nvSpPr>
      <xdr:spPr>
        <a:xfrm>
          <a:off x="10426700" y="660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110456</xdr:rowOff>
    </xdr:from>
    <xdr:ext cx="534377" cy="259045"/>
    <xdr:sp macro="" textlink="">
      <xdr:nvSpPr>
        <xdr:cNvPr id="118" name="【道路】&#10;一人当たり延長該当値テキスト"/>
        <xdr:cNvSpPr txBox="1"/>
      </xdr:nvSpPr>
      <xdr:spPr>
        <a:xfrm>
          <a:off x="10515600" y="645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98590</xdr:rowOff>
    </xdr:from>
    <xdr:to>
      <xdr:col>50</xdr:col>
      <xdr:colOff>165100</xdr:colOff>
      <xdr:row>39</xdr:row>
      <xdr:rowOff>28740</xdr:rowOff>
    </xdr:to>
    <xdr:sp macro="" textlink="">
      <xdr:nvSpPr>
        <xdr:cNvPr id="119" name="楕円 118"/>
        <xdr:cNvSpPr/>
      </xdr:nvSpPr>
      <xdr:spPr>
        <a:xfrm>
          <a:off x="9588500" y="661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138379</xdr:rowOff>
    </xdr:from>
    <xdr:to>
      <xdr:col>55</xdr:col>
      <xdr:colOff>0</xdr:colOff>
      <xdr:row>38</xdr:row>
      <xdr:rowOff>149390</xdr:rowOff>
    </xdr:to>
    <xdr:cxnSp macro="">
      <xdr:nvCxnSpPr>
        <xdr:cNvPr id="120" name="直線コネクタ 119"/>
        <xdr:cNvCxnSpPr/>
      </xdr:nvCxnSpPr>
      <xdr:spPr>
        <a:xfrm flipV="1">
          <a:off x="9639300" y="6653479"/>
          <a:ext cx="8382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104686</xdr:rowOff>
    </xdr:from>
    <xdr:to>
      <xdr:col>46</xdr:col>
      <xdr:colOff>38100</xdr:colOff>
      <xdr:row>39</xdr:row>
      <xdr:rowOff>34836</xdr:rowOff>
    </xdr:to>
    <xdr:sp macro="" textlink="">
      <xdr:nvSpPr>
        <xdr:cNvPr id="121" name="楕円 120"/>
        <xdr:cNvSpPr/>
      </xdr:nvSpPr>
      <xdr:spPr>
        <a:xfrm>
          <a:off x="8699500" y="661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149390</xdr:rowOff>
    </xdr:from>
    <xdr:to>
      <xdr:col>50</xdr:col>
      <xdr:colOff>114300</xdr:colOff>
      <xdr:row>38</xdr:row>
      <xdr:rowOff>155486</xdr:rowOff>
    </xdr:to>
    <xdr:cxnSp macro="">
      <xdr:nvCxnSpPr>
        <xdr:cNvPr id="122" name="直線コネクタ 121"/>
        <xdr:cNvCxnSpPr/>
      </xdr:nvCxnSpPr>
      <xdr:spPr>
        <a:xfrm flipV="1">
          <a:off x="8750300" y="666449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47509</xdr:rowOff>
    </xdr:from>
    <xdr:ext cx="534377" cy="259045"/>
    <xdr:sp macro="" textlink="">
      <xdr:nvSpPr>
        <xdr:cNvPr id="123" name="n_1aveValue【道路】&#10;一人当たり延長"/>
        <xdr:cNvSpPr txBox="1"/>
      </xdr:nvSpPr>
      <xdr:spPr>
        <a:xfrm>
          <a:off x="9359411" y="67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108431</xdr:rowOff>
    </xdr:from>
    <xdr:ext cx="534377" cy="259045"/>
    <xdr:sp macro="" textlink="">
      <xdr:nvSpPr>
        <xdr:cNvPr id="124" name="n_2aveValue【道路】&#10;一人当たり延長"/>
        <xdr:cNvSpPr txBox="1"/>
      </xdr:nvSpPr>
      <xdr:spPr>
        <a:xfrm>
          <a:off x="8483111" y="679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45267</xdr:rowOff>
    </xdr:from>
    <xdr:ext cx="534377" cy="259045"/>
    <xdr:sp macro="" textlink="">
      <xdr:nvSpPr>
        <xdr:cNvPr id="125" name="n_1mainValue【道路】&#10;一人当たり延長"/>
        <xdr:cNvSpPr txBox="1"/>
      </xdr:nvSpPr>
      <xdr:spPr>
        <a:xfrm>
          <a:off x="9359411" y="638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51363</xdr:rowOff>
    </xdr:from>
    <xdr:ext cx="534377" cy="259045"/>
    <xdr:sp macro="" textlink="">
      <xdr:nvSpPr>
        <xdr:cNvPr id="126" name="n_2mainValue【道路】&#10;一人当たり延長"/>
        <xdr:cNvSpPr txBox="1"/>
      </xdr:nvSpPr>
      <xdr:spPr>
        <a:xfrm>
          <a:off x="8483111" y="639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71846</xdr:rowOff>
    </xdr:to>
    <xdr:cxnSp macro="">
      <xdr:nvCxnSpPr>
        <xdr:cNvPr id="152" name="直線コネクタ 151"/>
        <xdr:cNvCxnSpPr/>
      </xdr:nvCxnSpPr>
      <xdr:spPr>
        <a:xfrm flipV="1">
          <a:off x="4634865" y="9470572"/>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340478" cy="259045"/>
    <xdr:sp macro="" textlink="">
      <xdr:nvSpPr>
        <xdr:cNvPr id="153" name="【橋りょう・トンネル】&#10;有形固定資産減価償却率最小値テキスト"/>
        <xdr:cNvSpPr txBox="1"/>
      </xdr:nvSpPr>
      <xdr:spPr>
        <a:xfrm>
          <a:off x="4673600" y="110484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54" name="直線コネクタ 153"/>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5"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6" name="直線コネクタ 15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152961</xdr:rowOff>
    </xdr:from>
    <xdr:ext cx="405111" cy="259045"/>
    <xdr:sp macro="" textlink="">
      <xdr:nvSpPr>
        <xdr:cNvPr id="157" name="【橋りょう・トンネル】&#10;有形固定資産減価償却率平均値テキスト"/>
        <xdr:cNvSpPr txBox="1"/>
      </xdr:nvSpPr>
      <xdr:spPr>
        <a:xfrm>
          <a:off x="4673600" y="10097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58" name="フローチャート: 判断 157"/>
        <xdr:cNvSpPr/>
      </xdr:nvSpPr>
      <xdr:spPr>
        <a:xfrm>
          <a:off x="45847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9" name="フローチャート: 判断 158"/>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60" name="フローチャート: 判断 159"/>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66" name="楕円 165"/>
        <xdr:cNvSpPr/>
      </xdr:nvSpPr>
      <xdr:spPr>
        <a:xfrm>
          <a:off x="45847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132097</xdr:rowOff>
    </xdr:from>
    <xdr:ext cx="405111" cy="259045"/>
    <xdr:sp macro="" textlink="">
      <xdr:nvSpPr>
        <xdr:cNvPr id="167" name="【橋りょう・トンネル】&#10;有形固定資産減価償却率該当値テキスト"/>
        <xdr:cNvSpPr txBox="1"/>
      </xdr:nvSpPr>
      <xdr:spPr>
        <a:xfrm>
          <a:off x="4673600"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125549</xdr:rowOff>
    </xdr:from>
    <xdr:to>
      <xdr:col>20</xdr:col>
      <xdr:colOff>38100</xdr:colOff>
      <xdr:row>58</xdr:row>
      <xdr:rowOff>55699</xdr:rowOff>
    </xdr:to>
    <xdr:sp macro="" textlink="">
      <xdr:nvSpPr>
        <xdr:cNvPr id="168" name="楕円 167"/>
        <xdr:cNvSpPr/>
      </xdr:nvSpPr>
      <xdr:spPr>
        <a:xfrm>
          <a:off x="37465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160020</xdr:rowOff>
    </xdr:from>
    <xdr:to>
      <xdr:col>24</xdr:col>
      <xdr:colOff>63500</xdr:colOff>
      <xdr:row>58</xdr:row>
      <xdr:rowOff>4899</xdr:rowOff>
    </xdr:to>
    <xdr:cxnSp macro="">
      <xdr:nvCxnSpPr>
        <xdr:cNvPr id="169" name="直線コネクタ 168"/>
        <xdr:cNvCxnSpPr/>
      </xdr:nvCxnSpPr>
      <xdr:spPr>
        <a:xfrm flipV="1">
          <a:off x="3797300" y="993267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141877</xdr:rowOff>
    </xdr:from>
    <xdr:to>
      <xdr:col>15</xdr:col>
      <xdr:colOff>101600</xdr:colOff>
      <xdr:row>58</xdr:row>
      <xdr:rowOff>72027</xdr:rowOff>
    </xdr:to>
    <xdr:sp macro="" textlink="">
      <xdr:nvSpPr>
        <xdr:cNvPr id="170" name="楕円 169"/>
        <xdr:cNvSpPr/>
      </xdr:nvSpPr>
      <xdr:spPr>
        <a:xfrm>
          <a:off x="2857500" y="99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4899</xdr:rowOff>
    </xdr:from>
    <xdr:to>
      <xdr:col>19</xdr:col>
      <xdr:colOff>177800</xdr:colOff>
      <xdr:row>58</xdr:row>
      <xdr:rowOff>21227</xdr:rowOff>
    </xdr:to>
    <xdr:cxnSp macro="">
      <xdr:nvCxnSpPr>
        <xdr:cNvPr id="171" name="直線コネクタ 170"/>
        <xdr:cNvCxnSpPr/>
      </xdr:nvCxnSpPr>
      <xdr:spPr>
        <a:xfrm flipV="1">
          <a:off x="2908300" y="994899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82749</xdr:rowOff>
    </xdr:from>
    <xdr:ext cx="405111" cy="259045"/>
    <xdr:sp macro="" textlink="">
      <xdr:nvSpPr>
        <xdr:cNvPr id="172" name="n_1aveValue【橋りょう・トンネル】&#10;有形固定資産減価償却率"/>
        <xdr:cNvSpPr txBox="1"/>
      </xdr:nvSpPr>
      <xdr:spPr>
        <a:xfrm>
          <a:off x="35820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103976</xdr:rowOff>
    </xdr:from>
    <xdr:ext cx="405111" cy="259045"/>
    <xdr:sp macro="" textlink="">
      <xdr:nvSpPr>
        <xdr:cNvPr id="173" name="n_2aveValue【橋りょう・トンネル】&#10;有形固定資産減価償却率"/>
        <xdr:cNvSpPr txBox="1"/>
      </xdr:nvSpPr>
      <xdr:spPr>
        <a:xfrm>
          <a:off x="2705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72226</xdr:rowOff>
    </xdr:from>
    <xdr:ext cx="405111" cy="259045"/>
    <xdr:sp macro="" textlink="">
      <xdr:nvSpPr>
        <xdr:cNvPr id="174" name="n_1mainValue【橋りょう・トンネル】&#10;有形固定資産減価償却率"/>
        <xdr:cNvSpPr txBox="1"/>
      </xdr:nvSpPr>
      <xdr:spPr>
        <a:xfrm>
          <a:off x="35820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88554</xdr:rowOff>
    </xdr:from>
    <xdr:ext cx="405111" cy="259045"/>
    <xdr:sp macro="" textlink="">
      <xdr:nvSpPr>
        <xdr:cNvPr id="175" name="n_2mainValue【橋りょう・トンネル】&#10;有形固定資産減価償却率"/>
        <xdr:cNvSpPr txBox="1"/>
      </xdr:nvSpPr>
      <xdr:spPr>
        <a:xfrm>
          <a:off x="2705744" y="968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1" name="テキスト ボックス 19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3" name="テキスト ボックス 19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5" name="テキスト ボックス 19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18490</xdr:rowOff>
    </xdr:from>
    <xdr:to>
      <xdr:col>54</xdr:col>
      <xdr:colOff>189865</xdr:colOff>
      <xdr:row>64</xdr:row>
      <xdr:rowOff>73240</xdr:rowOff>
    </xdr:to>
    <xdr:cxnSp macro="">
      <xdr:nvCxnSpPr>
        <xdr:cNvPr id="199" name="直線コネクタ 198"/>
        <xdr:cNvCxnSpPr/>
      </xdr:nvCxnSpPr>
      <xdr:spPr>
        <a:xfrm flipV="1">
          <a:off x="10476865" y="9791140"/>
          <a:ext cx="0" cy="125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77067</xdr:rowOff>
    </xdr:from>
    <xdr:ext cx="469744" cy="259045"/>
    <xdr:sp macro="" textlink="">
      <xdr:nvSpPr>
        <xdr:cNvPr id="200" name="【橋りょう・トンネル】&#10;一人当たり有形固定資産（償却資産）額最小値テキスト"/>
        <xdr:cNvSpPr txBox="1"/>
      </xdr:nvSpPr>
      <xdr:spPr>
        <a:xfrm>
          <a:off x="10515600" y="110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73240</xdr:rowOff>
    </xdr:from>
    <xdr:to>
      <xdr:col>55</xdr:col>
      <xdr:colOff>88900</xdr:colOff>
      <xdr:row>64</xdr:row>
      <xdr:rowOff>73240</xdr:rowOff>
    </xdr:to>
    <xdr:cxnSp macro="">
      <xdr:nvCxnSpPr>
        <xdr:cNvPr id="201" name="直線コネクタ 200"/>
        <xdr:cNvCxnSpPr/>
      </xdr:nvCxnSpPr>
      <xdr:spPr>
        <a:xfrm>
          <a:off x="10388600" y="11046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136617</xdr:rowOff>
    </xdr:from>
    <xdr:ext cx="690189" cy="259045"/>
    <xdr:sp macro="" textlink="">
      <xdr:nvSpPr>
        <xdr:cNvPr id="202" name="【橋りょう・トンネル】&#10;一人当たり有形固定資産（償却資産）額最大値テキスト"/>
        <xdr:cNvSpPr txBox="1"/>
      </xdr:nvSpPr>
      <xdr:spPr>
        <a:xfrm>
          <a:off x="10515600" y="9566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18490</xdr:rowOff>
    </xdr:from>
    <xdr:to>
      <xdr:col>55</xdr:col>
      <xdr:colOff>88900</xdr:colOff>
      <xdr:row>57</xdr:row>
      <xdr:rowOff>18490</xdr:rowOff>
    </xdr:to>
    <xdr:cxnSp macro="">
      <xdr:nvCxnSpPr>
        <xdr:cNvPr id="203" name="直線コネクタ 202"/>
        <xdr:cNvCxnSpPr/>
      </xdr:nvCxnSpPr>
      <xdr:spPr>
        <a:xfrm>
          <a:off x="10388600" y="97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77756</xdr:rowOff>
    </xdr:from>
    <xdr:ext cx="599010" cy="259045"/>
    <xdr:sp macro="" textlink="">
      <xdr:nvSpPr>
        <xdr:cNvPr id="204" name="【橋りょう・トンネル】&#10;一人当たり有形固定資産（償却資産）額平均値テキスト"/>
        <xdr:cNvSpPr txBox="1"/>
      </xdr:nvSpPr>
      <xdr:spPr>
        <a:xfrm>
          <a:off x="10515600" y="1070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99329</xdr:rowOff>
    </xdr:from>
    <xdr:to>
      <xdr:col>55</xdr:col>
      <xdr:colOff>50800</xdr:colOff>
      <xdr:row>63</xdr:row>
      <xdr:rowOff>29479</xdr:rowOff>
    </xdr:to>
    <xdr:sp macro="" textlink="">
      <xdr:nvSpPr>
        <xdr:cNvPr id="205" name="フローチャート: 判断 204"/>
        <xdr:cNvSpPr/>
      </xdr:nvSpPr>
      <xdr:spPr>
        <a:xfrm>
          <a:off x="10426700" y="107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92158</xdr:rowOff>
    </xdr:from>
    <xdr:to>
      <xdr:col>50</xdr:col>
      <xdr:colOff>165100</xdr:colOff>
      <xdr:row>63</xdr:row>
      <xdr:rowOff>22308</xdr:rowOff>
    </xdr:to>
    <xdr:sp macro="" textlink="">
      <xdr:nvSpPr>
        <xdr:cNvPr id="206" name="フローチャート: 判断 205"/>
        <xdr:cNvSpPr/>
      </xdr:nvSpPr>
      <xdr:spPr>
        <a:xfrm>
          <a:off x="9588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145990</xdr:rowOff>
    </xdr:from>
    <xdr:to>
      <xdr:col>46</xdr:col>
      <xdr:colOff>38100</xdr:colOff>
      <xdr:row>63</xdr:row>
      <xdr:rowOff>76140</xdr:rowOff>
    </xdr:to>
    <xdr:sp macro="" textlink="">
      <xdr:nvSpPr>
        <xdr:cNvPr id="207" name="フローチャート: 判断 206"/>
        <xdr:cNvSpPr/>
      </xdr:nvSpPr>
      <xdr:spPr>
        <a:xfrm>
          <a:off x="8699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88642</xdr:rowOff>
    </xdr:from>
    <xdr:to>
      <xdr:col>55</xdr:col>
      <xdr:colOff>50800</xdr:colOff>
      <xdr:row>62</xdr:row>
      <xdr:rowOff>18792</xdr:rowOff>
    </xdr:to>
    <xdr:sp macro="" textlink="">
      <xdr:nvSpPr>
        <xdr:cNvPr id="213" name="楕円 212"/>
        <xdr:cNvSpPr/>
      </xdr:nvSpPr>
      <xdr:spPr>
        <a:xfrm>
          <a:off x="10426700" y="105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111519</xdr:rowOff>
    </xdr:from>
    <xdr:ext cx="599010" cy="259045"/>
    <xdr:sp macro="" textlink="">
      <xdr:nvSpPr>
        <xdr:cNvPr id="214" name="【橋りょう・トンネル】&#10;一人当たり有形固定資産（償却資産）額該当値テキスト"/>
        <xdr:cNvSpPr txBox="1"/>
      </xdr:nvSpPr>
      <xdr:spPr>
        <a:xfrm>
          <a:off x="10515600" y="1039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94621</xdr:rowOff>
    </xdr:from>
    <xdr:to>
      <xdr:col>50</xdr:col>
      <xdr:colOff>165100</xdr:colOff>
      <xdr:row>62</xdr:row>
      <xdr:rowOff>24771</xdr:rowOff>
    </xdr:to>
    <xdr:sp macro="" textlink="">
      <xdr:nvSpPr>
        <xdr:cNvPr id="215" name="楕円 214"/>
        <xdr:cNvSpPr/>
      </xdr:nvSpPr>
      <xdr:spPr>
        <a:xfrm>
          <a:off x="9588500" y="1055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139442</xdr:rowOff>
    </xdr:from>
    <xdr:to>
      <xdr:col>55</xdr:col>
      <xdr:colOff>0</xdr:colOff>
      <xdr:row>61</xdr:row>
      <xdr:rowOff>145421</xdr:rowOff>
    </xdr:to>
    <xdr:cxnSp macro="">
      <xdr:nvCxnSpPr>
        <xdr:cNvPr id="216" name="直線コネクタ 215"/>
        <xdr:cNvCxnSpPr/>
      </xdr:nvCxnSpPr>
      <xdr:spPr>
        <a:xfrm flipV="1">
          <a:off x="9639300" y="10597892"/>
          <a:ext cx="838200" cy="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99345</xdr:rowOff>
    </xdr:from>
    <xdr:to>
      <xdr:col>46</xdr:col>
      <xdr:colOff>38100</xdr:colOff>
      <xdr:row>62</xdr:row>
      <xdr:rowOff>29495</xdr:rowOff>
    </xdr:to>
    <xdr:sp macro="" textlink="">
      <xdr:nvSpPr>
        <xdr:cNvPr id="217" name="楕円 216"/>
        <xdr:cNvSpPr/>
      </xdr:nvSpPr>
      <xdr:spPr>
        <a:xfrm>
          <a:off x="8699500" y="1055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145421</xdr:rowOff>
    </xdr:from>
    <xdr:to>
      <xdr:col>50</xdr:col>
      <xdr:colOff>114300</xdr:colOff>
      <xdr:row>61</xdr:row>
      <xdr:rowOff>150145</xdr:rowOff>
    </xdr:to>
    <xdr:cxnSp macro="">
      <xdr:nvCxnSpPr>
        <xdr:cNvPr id="218" name="直線コネクタ 217"/>
        <xdr:cNvCxnSpPr/>
      </xdr:nvCxnSpPr>
      <xdr:spPr>
        <a:xfrm flipV="1">
          <a:off x="8750300" y="10603871"/>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13435</xdr:rowOff>
    </xdr:from>
    <xdr:ext cx="599010" cy="259045"/>
    <xdr:sp macro="" textlink="">
      <xdr:nvSpPr>
        <xdr:cNvPr id="219" name="n_1aveValue【橋りょう・トンネル】&#10;一人当たり有形固定資産（償却資産）額"/>
        <xdr:cNvSpPr txBox="1"/>
      </xdr:nvSpPr>
      <xdr:spPr>
        <a:xfrm>
          <a:off x="9327095" y="1081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67267</xdr:rowOff>
    </xdr:from>
    <xdr:ext cx="599010" cy="259045"/>
    <xdr:sp macro="" textlink="">
      <xdr:nvSpPr>
        <xdr:cNvPr id="220" name="n_2aveValue【橋りょう・トンネル】&#10;一人当たり有形固定資産（償却資産）額"/>
        <xdr:cNvSpPr txBox="1"/>
      </xdr:nvSpPr>
      <xdr:spPr>
        <a:xfrm>
          <a:off x="8450795" y="1086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41298</xdr:rowOff>
    </xdr:from>
    <xdr:ext cx="599010" cy="259045"/>
    <xdr:sp macro="" textlink="">
      <xdr:nvSpPr>
        <xdr:cNvPr id="221" name="n_1mainValue【橋りょう・トンネル】&#10;一人当たり有形固定資産（償却資産）額"/>
        <xdr:cNvSpPr txBox="1"/>
      </xdr:nvSpPr>
      <xdr:spPr>
        <a:xfrm>
          <a:off x="9327095" y="1032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46022</xdr:rowOff>
    </xdr:from>
    <xdr:ext cx="599010" cy="259045"/>
    <xdr:sp macro="" textlink="">
      <xdr:nvSpPr>
        <xdr:cNvPr id="222" name="n_2mainValue【橋りょう・トンネル】&#10;一人当たり有形固定資産（償却資産）額"/>
        <xdr:cNvSpPr txBox="1"/>
      </xdr:nvSpPr>
      <xdr:spPr>
        <a:xfrm>
          <a:off x="8450795" y="10333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129539</xdr:rowOff>
    </xdr:to>
    <xdr:cxnSp macro="">
      <xdr:nvCxnSpPr>
        <xdr:cNvPr id="247" name="直線コネクタ 246"/>
        <xdr:cNvCxnSpPr/>
      </xdr:nvCxnSpPr>
      <xdr:spPr>
        <a:xfrm flipV="1">
          <a:off x="4634865" y="13335000"/>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48" name="【公営住宅】&#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49" name="直線コネクタ 248"/>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82566</xdr:rowOff>
    </xdr:from>
    <xdr:ext cx="405111" cy="259045"/>
    <xdr:sp macro="" textlink="">
      <xdr:nvSpPr>
        <xdr:cNvPr id="252" name="【公営住宅】&#10;有形固定資産減価償却率平均値テキスト"/>
        <xdr:cNvSpPr txBox="1"/>
      </xdr:nvSpPr>
      <xdr:spPr>
        <a:xfrm>
          <a:off x="4673600" y="13798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253" name="フローチャート: 判断 252"/>
        <xdr:cNvSpPr/>
      </xdr:nvSpPr>
      <xdr:spPr>
        <a:xfrm>
          <a:off x="45847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54" name="フローチャート: 判断 253"/>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168275</xdr:rowOff>
    </xdr:from>
    <xdr:to>
      <xdr:col>15</xdr:col>
      <xdr:colOff>101600</xdr:colOff>
      <xdr:row>82</xdr:row>
      <xdr:rowOff>98425</xdr:rowOff>
    </xdr:to>
    <xdr:sp macro="" textlink="">
      <xdr:nvSpPr>
        <xdr:cNvPr id="255" name="フローチャート: 判断 254"/>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61" name="楕円 260"/>
        <xdr:cNvSpPr/>
      </xdr:nvSpPr>
      <xdr:spPr>
        <a:xfrm>
          <a:off x="45847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13352</xdr:rowOff>
    </xdr:from>
    <xdr:ext cx="405111" cy="259045"/>
    <xdr:sp macro="" textlink="">
      <xdr:nvSpPr>
        <xdr:cNvPr id="262" name="【公営住宅】&#10;有形固定資産減価償却率該当値テキスト"/>
        <xdr:cNvSpPr txBox="1"/>
      </xdr:nvSpPr>
      <xdr:spPr>
        <a:xfrm>
          <a:off x="4673600"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69214</xdr:rowOff>
    </xdr:from>
    <xdr:to>
      <xdr:col>20</xdr:col>
      <xdr:colOff>38100</xdr:colOff>
      <xdr:row>82</xdr:row>
      <xdr:rowOff>170814</xdr:rowOff>
    </xdr:to>
    <xdr:sp macro="" textlink="">
      <xdr:nvSpPr>
        <xdr:cNvPr id="263" name="楕円 262"/>
        <xdr:cNvSpPr/>
      </xdr:nvSpPr>
      <xdr:spPr>
        <a:xfrm>
          <a:off x="3746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85725</xdr:rowOff>
    </xdr:from>
    <xdr:to>
      <xdr:col>24</xdr:col>
      <xdr:colOff>63500</xdr:colOff>
      <xdr:row>82</xdr:row>
      <xdr:rowOff>120014</xdr:rowOff>
    </xdr:to>
    <xdr:cxnSp macro="">
      <xdr:nvCxnSpPr>
        <xdr:cNvPr id="264" name="直線コネクタ 263"/>
        <xdr:cNvCxnSpPr/>
      </xdr:nvCxnSpPr>
      <xdr:spPr>
        <a:xfrm flipV="1">
          <a:off x="3797300" y="1414462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73025</xdr:rowOff>
    </xdr:from>
    <xdr:to>
      <xdr:col>15</xdr:col>
      <xdr:colOff>101600</xdr:colOff>
      <xdr:row>83</xdr:row>
      <xdr:rowOff>3175</xdr:rowOff>
    </xdr:to>
    <xdr:sp macro="" textlink="">
      <xdr:nvSpPr>
        <xdr:cNvPr id="265" name="楕円 264"/>
        <xdr:cNvSpPr/>
      </xdr:nvSpPr>
      <xdr:spPr>
        <a:xfrm>
          <a:off x="2857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120014</xdr:rowOff>
    </xdr:from>
    <xdr:to>
      <xdr:col>19</xdr:col>
      <xdr:colOff>177800</xdr:colOff>
      <xdr:row>82</xdr:row>
      <xdr:rowOff>123825</xdr:rowOff>
    </xdr:to>
    <xdr:cxnSp macro="">
      <xdr:nvCxnSpPr>
        <xdr:cNvPr id="266" name="直線コネクタ 265"/>
        <xdr:cNvCxnSpPr/>
      </xdr:nvCxnSpPr>
      <xdr:spPr>
        <a:xfrm flipV="1">
          <a:off x="2908300" y="141789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267" name="n_1aveValue【公営住宅】&#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114952</xdr:rowOff>
    </xdr:from>
    <xdr:ext cx="405111" cy="259045"/>
    <xdr:sp macro="" textlink="">
      <xdr:nvSpPr>
        <xdr:cNvPr id="268" name="n_2aveValue【公営住宅】&#10;有形固定資産減価償却率"/>
        <xdr:cNvSpPr txBox="1"/>
      </xdr:nvSpPr>
      <xdr:spPr>
        <a:xfrm>
          <a:off x="2705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161941</xdr:rowOff>
    </xdr:from>
    <xdr:ext cx="405111" cy="259045"/>
    <xdr:sp macro="" textlink="">
      <xdr:nvSpPr>
        <xdr:cNvPr id="269" name="n_1mainValue【公営住宅】&#10;有形固定資産減価償却率"/>
        <xdr:cNvSpPr txBox="1"/>
      </xdr:nvSpPr>
      <xdr:spPr>
        <a:xfrm>
          <a:off x="3582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270" name="n_2mainValue【公営住宅】&#10;有形固定資産減価償却率"/>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17907</xdr:rowOff>
    </xdr:from>
    <xdr:to>
      <xdr:col>54</xdr:col>
      <xdr:colOff>189865</xdr:colOff>
      <xdr:row>86</xdr:row>
      <xdr:rowOff>94107</xdr:rowOff>
    </xdr:to>
    <xdr:cxnSp macro="">
      <xdr:nvCxnSpPr>
        <xdr:cNvPr id="294" name="直線コネクタ 293"/>
        <xdr:cNvCxnSpPr/>
      </xdr:nvCxnSpPr>
      <xdr:spPr>
        <a:xfrm flipV="1">
          <a:off x="10476865" y="13562457"/>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95"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96" name="直線コネクタ 295"/>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136034</xdr:rowOff>
    </xdr:from>
    <xdr:ext cx="469744" cy="259045"/>
    <xdr:sp macro="" textlink="">
      <xdr:nvSpPr>
        <xdr:cNvPr id="297" name="【公営住宅】&#10;一人当たり面積最大値テキスト"/>
        <xdr:cNvSpPr txBox="1"/>
      </xdr:nvSpPr>
      <xdr:spPr>
        <a:xfrm>
          <a:off x="10515600" y="133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17907</xdr:rowOff>
    </xdr:from>
    <xdr:to>
      <xdr:col>55</xdr:col>
      <xdr:colOff>88900</xdr:colOff>
      <xdr:row>79</xdr:row>
      <xdr:rowOff>17907</xdr:rowOff>
    </xdr:to>
    <xdr:cxnSp macro="">
      <xdr:nvCxnSpPr>
        <xdr:cNvPr id="298" name="直線コネクタ 297"/>
        <xdr:cNvCxnSpPr/>
      </xdr:nvCxnSpPr>
      <xdr:spPr>
        <a:xfrm>
          <a:off x="10388600" y="1356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114316</xdr:rowOff>
    </xdr:from>
    <xdr:ext cx="469744" cy="259045"/>
    <xdr:sp macro="" textlink="">
      <xdr:nvSpPr>
        <xdr:cNvPr id="299" name="【公営住宅】&#10;一人当たり面積平均値テキスト"/>
        <xdr:cNvSpPr txBox="1"/>
      </xdr:nvSpPr>
      <xdr:spPr>
        <a:xfrm>
          <a:off x="10515600" y="1451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300" name="フローチャート: 判断 299"/>
        <xdr:cNvSpPr/>
      </xdr:nvSpPr>
      <xdr:spPr>
        <a:xfrm>
          <a:off x="10426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96647</xdr:rowOff>
    </xdr:from>
    <xdr:to>
      <xdr:col>50</xdr:col>
      <xdr:colOff>165100</xdr:colOff>
      <xdr:row>85</xdr:row>
      <xdr:rowOff>26797</xdr:rowOff>
    </xdr:to>
    <xdr:sp macro="" textlink="">
      <xdr:nvSpPr>
        <xdr:cNvPr id="301" name="フローチャート: 判断 300"/>
        <xdr:cNvSpPr/>
      </xdr:nvSpPr>
      <xdr:spPr>
        <a:xfrm>
          <a:off x="9588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302" name="フローチャート: 判断 301"/>
        <xdr:cNvSpPr/>
      </xdr:nvSpPr>
      <xdr:spPr>
        <a:xfrm>
          <a:off x="8699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55880</xdr:rowOff>
    </xdr:from>
    <xdr:to>
      <xdr:col>55</xdr:col>
      <xdr:colOff>50800</xdr:colOff>
      <xdr:row>84</xdr:row>
      <xdr:rowOff>157480</xdr:rowOff>
    </xdr:to>
    <xdr:sp macro="" textlink="">
      <xdr:nvSpPr>
        <xdr:cNvPr id="308" name="楕円 307"/>
        <xdr:cNvSpPr/>
      </xdr:nvSpPr>
      <xdr:spPr>
        <a:xfrm>
          <a:off x="10426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78757</xdr:rowOff>
    </xdr:from>
    <xdr:ext cx="469744" cy="259045"/>
    <xdr:sp macro="" textlink="">
      <xdr:nvSpPr>
        <xdr:cNvPr id="309" name="【公営住宅】&#10;一人当たり面積該当値テキスト"/>
        <xdr:cNvSpPr txBox="1"/>
      </xdr:nvSpPr>
      <xdr:spPr>
        <a:xfrm>
          <a:off x="10515600"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60833</xdr:rowOff>
    </xdr:from>
    <xdr:to>
      <xdr:col>50</xdr:col>
      <xdr:colOff>165100</xdr:colOff>
      <xdr:row>84</xdr:row>
      <xdr:rowOff>162433</xdr:rowOff>
    </xdr:to>
    <xdr:sp macro="" textlink="">
      <xdr:nvSpPr>
        <xdr:cNvPr id="310" name="楕円 309"/>
        <xdr:cNvSpPr/>
      </xdr:nvSpPr>
      <xdr:spPr>
        <a:xfrm>
          <a:off x="9588500" y="1446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106680</xdr:rowOff>
    </xdr:from>
    <xdr:to>
      <xdr:col>55</xdr:col>
      <xdr:colOff>0</xdr:colOff>
      <xdr:row>84</xdr:row>
      <xdr:rowOff>111633</xdr:rowOff>
    </xdr:to>
    <xdr:cxnSp macro="">
      <xdr:nvCxnSpPr>
        <xdr:cNvPr id="311" name="直線コネクタ 310"/>
        <xdr:cNvCxnSpPr/>
      </xdr:nvCxnSpPr>
      <xdr:spPr>
        <a:xfrm flipV="1">
          <a:off x="9639300" y="14508480"/>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152654</xdr:rowOff>
    </xdr:from>
    <xdr:to>
      <xdr:col>46</xdr:col>
      <xdr:colOff>38100</xdr:colOff>
      <xdr:row>85</xdr:row>
      <xdr:rowOff>82804</xdr:rowOff>
    </xdr:to>
    <xdr:sp macro="" textlink="">
      <xdr:nvSpPr>
        <xdr:cNvPr id="312" name="楕円 311"/>
        <xdr:cNvSpPr/>
      </xdr:nvSpPr>
      <xdr:spPr>
        <a:xfrm>
          <a:off x="8699500" y="145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111633</xdr:rowOff>
    </xdr:from>
    <xdr:to>
      <xdr:col>50</xdr:col>
      <xdr:colOff>114300</xdr:colOff>
      <xdr:row>85</xdr:row>
      <xdr:rowOff>32004</xdr:rowOff>
    </xdr:to>
    <xdr:cxnSp macro="">
      <xdr:nvCxnSpPr>
        <xdr:cNvPr id="313" name="直線コネクタ 312"/>
        <xdr:cNvCxnSpPr/>
      </xdr:nvCxnSpPr>
      <xdr:spPr>
        <a:xfrm flipV="1">
          <a:off x="8750300" y="14513433"/>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17924</xdr:rowOff>
    </xdr:from>
    <xdr:ext cx="469744" cy="259045"/>
    <xdr:sp macro="" textlink="">
      <xdr:nvSpPr>
        <xdr:cNvPr id="314" name="n_1aveValue【公営住宅】&#10;一人当たり面積"/>
        <xdr:cNvSpPr txBox="1"/>
      </xdr:nvSpPr>
      <xdr:spPr>
        <a:xfrm>
          <a:off x="9391727" y="1459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82187</xdr:rowOff>
    </xdr:from>
    <xdr:ext cx="469744" cy="259045"/>
    <xdr:sp macro="" textlink="">
      <xdr:nvSpPr>
        <xdr:cNvPr id="315" name="n_2aveValue【公営住宅】&#10;一人当たり面積"/>
        <xdr:cNvSpPr txBox="1"/>
      </xdr:nvSpPr>
      <xdr:spPr>
        <a:xfrm>
          <a:off x="8515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7510</xdr:rowOff>
    </xdr:from>
    <xdr:ext cx="469744" cy="259045"/>
    <xdr:sp macro="" textlink="">
      <xdr:nvSpPr>
        <xdr:cNvPr id="316" name="n_1mainValue【公営住宅】&#10;一人当たり面積"/>
        <xdr:cNvSpPr txBox="1"/>
      </xdr:nvSpPr>
      <xdr:spPr>
        <a:xfrm>
          <a:off x="9391727" y="1423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73931</xdr:rowOff>
    </xdr:from>
    <xdr:ext cx="469744" cy="259045"/>
    <xdr:sp macro="" textlink="">
      <xdr:nvSpPr>
        <xdr:cNvPr id="317" name="n_2mainValue【公営住宅】&#10;一人当たり面積"/>
        <xdr:cNvSpPr txBox="1"/>
      </xdr:nvSpPr>
      <xdr:spPr>
        <a:xfrm>
          <a:off x="8515427"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19" name="正方形/長方形 31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20" name="正方形/長方形 31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21" name="正方形/長方形 32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22" name="正方形/長方形 32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25" name="正方形/長方形 32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26" name="正方形/長方形 32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27" name="正方形/長方形 32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28" name="正方形/長方形 32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0" name="テキスト ボックス 3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1" name="直線コネクタ 3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2" name="テキスト ボックス 3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3" name="直線コネクタ 3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4" name="テキスト ボックス 3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5" name="直線コネクタ 3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6" name="テキスト ボックス 3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7" name="直線コネクタ 3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8" name="テキスト ボックス 3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9" name="直線コネクタ 3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0" name="テキスト ボックス 3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40</xdr:row>
      <xdr:rowOff>135255</xdr:rowOff>
    </xdr:to>
    <xdr:cxnSp macro="">
      <xdr:nvCxnSpPr>
        <xdr:cNvPr id="354" name="直線コネクタ 353"/>
        <xdr:cNvCxnSpPr/>
      </xdr:nvCxnSpPr>
      <xdr:spPr>
        <a:xfrm flipV="1">
          <a:off x="16318864" y="5739765"/>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139082</xdr:rowOff>
    </xdr:from>
    <xdr:ext cx="405111" cy="259045"/>
    <xdr:sp macro="" textlink="">
      <xdr:nvSpPr>
        <xdr:cNvPr id="355" name="【認定こども園・幼稚園・保育所】&#10;有形固定資産減価償却率最小値テキスト"/>
        <xdr:cNvSpPr txBox="1"/>
      </xdr:nvSpPr>
      <xdr:spPr>
        <a:xfrm>
          <a:off x="163576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135255</xdr:rowOff>
    </xdr:from>
    <xdr:to>
      <xdr:col>86</xdr:col>
      <xdr:colOff>25400</xdr:colOff>
      <xdr:row>40</xdr:row>
      <xdr:rowOff>135255</xdr:rowOff>
    </xdr:to>
    <xdr:cxnSp macro="">
      <xdr:nvCxnSpPr>
        <xdr:cNvPr id="356" name="直線コネクタ 355"/>
        <xdr:cNvCxnSpPr/>
      </xdr:nvCxnSpPr>
      <xdr:spPr>
        <a:xfrm>
          <a:off x="16230600" y="69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57"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58" name="直線コネクタ 357"/>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57802</xdr:rowOff>
    </xdr:from>
    <xdr:ext cx="405111" cy="259045"/>
    <xdr:sp macro="" textlink="">
      <xdr:nvSpPr>
        <xdr:cNvPr id="359" name="【認定こども園・幼稚園・保育所】&#10;有形固定資産減価償却率平均値テキスト"/>
        <xdr:cNvSpPr txBox="1"/>
      </xdr:nvSpPr>
      <xdr:spPr>
        <a:xfrm>
          <a:off x="16357600" y="623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360" name="フローチャート: 判断 359"/>
        <xdr:cNvSpPr/>
      </xdr:nvSpPr>
      <xdr:spPr>
        <a:xfrm>
          <a:off x="16268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61" name="フローチャート: 判断 360"/>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362" name="フローチャート: 判断 361"/>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3" name="テキスト ボックス 3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4" name="テキスト ボックス 3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5" name="テキスト ボックス 3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6" name="テキスト ボックス 3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7" name="テキスト ボックス 3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368" name="楕円 367"/>
        <xdr:cNvSpPr/>
      </xdr:nvSpPr>
      <xdr:spPr>
        <a:xfrm>
          <a:off x="162687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19067</xdr:rowOff>
    </xdr:from>
    <xdr:ext cx="405111" cy="259045"/>
    <xdr:sp macro="" textlink="">
      <xdr:nvSpPr>
        <xdr:cNvPr id="369" name="【認定こども園・幼稚園・保育所】&#10;有形固定資産減価償却率該当値テキスト"/>
        <xdr:cNvSpPr txBox="1"/>
      </xdr:nvSpPr>
      <xdr:spPr>
        <a:xfrm>
          <a:off x="16357600"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93980</xdr:rowOff>
    </xdr:from>
    <xdr:to>
      <xdr:col>81</xdr:col>
      <xdr:colOff>101600</xdr:colOff>
      <xdr:row>38</xdr:row>
      <xdr:rowOff>24130</xdr:rowOff>
    </xdr:to>
    <xdr:sp macro="" textlink="">
      <xdr:nvSpPr>
        <xdr:cNvPr id="370" name="楕円 369"/>
        <xdr:cNvSpPr/>
      </xdr:nvSpPr>
      <xdr:spPr>
        <a:xfrm>
          <a:off x="15430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91440</xdr:rowOff>
    </xdr:from>
    <xdr:to>
      <xdr:col>85</xdr:col>
      <xdr:colOff>127000</xdr:colOff>
      <xdr:row>37</xdr:row>
      <xdr:rowOff>144780</xdr:rowOff>
    </xdr:to>
    <xdr:cxnSp macro="">
      <xdr:nvCxnSpPr>
        <xdr:cNvPr id="371" name="直線コネクタ 370"/>
        <xdr:cNvCxnSpPr/>
      </xdr:nvCxnSpPr>
      <xdr:spPr>
        <a:xfrm flipV="1">
          <a:off x="15481300" y="643509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72" name="楕円 371"/>
        <xdr:cNvSpPr/>
      </xdr:nvSpPr>
      <xdr:spPr>
        <a:xfrm>
          <a:off x="14541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144780</xdr:rowOff>
    </xdr:from>
    <xdr:to>
      <xdr:col>81</xdr:col>
      <xdr:colOff>50800</xdr:colOff>
      <xdr:row>38</xdr:row>
      <xdr:rowOff>24765</xdr:rowOff>
    </xdr:to>
    <xdr:cxnSp macro="">
      <xdr:nvCxnSpPr>
        <xdr:cNvPr id="373" name="直線コネクタ 372"/>
        <xdr:cNvCxnSpPr/>
      </xdr:nvCxnSpPr>
      <xdr:spPr>
        <a:xfrm flipV="1">
          <a:off x="14592300" y="64884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114317</xdr:rowOff>
    </xdr:from>
    <xdr:ext cx="405111" cy="259045"/>
    <xdr:sp macro="" textlink="">
      <xdr:nvSpPr>
        <xdr:cNvPr id="374" name="n_1aveValue【認定こども園・幼稚園・保育所】&#10;有形固定資産減価償却率"/>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137177</xdr:rowOff>
    </xdr:from>
    <xdr:ext cx="405111" cy="259045"/>
    <xdr:sp macro="" textlink="">
      <xdr:nvSpPr>
        <xdr:cNvPr id="375" name="n_2aveValue【認定こども園・幼稚園・保育所】&#10;有形固定資産減価償却率"/>
        <xdr:cNvSpPr txBox="1"/>
      </xdr:nvSpPr>
      <xdr:spPr>
        <a:xfrm>
          <a:off x="14389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40657</xdr:rowOff>
    </xdr:from>
    <xdr:ext cx="405111" cy="259045"/>
    <xdr:sp macro="" textlink="">
      <xdr:nvSpPr>
        <xdr:cNvPr id="376" name="n_1mainValue【認定こども園・幼稚園・保育所】&#10;有形固定資産減価償却率"/>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377" name="n_2mainValue【認定こども園・幼稚園・保育所】&#10;有形固定資産減価償却率"/>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8" name="直線コネクタ 38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9" name="テキスト ボックス 38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0" name="直線コネクタ 38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1" name="テキスト ボックス 39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2" name="直線コネクタ 39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3" name="テキスト ボックス 39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4" name="直線コネクタ 39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5" name="テキスト ボックス 39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7" name="テキスト ボックス 39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99060</xdr:rowOff>
    </xdr:to>
    <xdr:cxnSp macro="">
      <xdr:nvCxnSpPr>
        <xdr:cNvPr id="399" name="直線コネクタ 398"/>
        <xdr:cNvCxnSpPr/>
      </xdr:nvCxnSpPr>
      <xdr:spPr>
        <a:xfrm flipV="1">
          <a:off x="22160864" y="574776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00"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01" name="直線コネクタ 400"/>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02" name="【認定こども園・幼稚園・保育所】&#10;一人当たり面積最大値テキスト"/>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03" name="直線コネクタ 402"/>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147845</xdr:rowOff>
    </xdr:from>
    <xdr:ext cx="469744" cy="259045"/>
    <xdr:sp macro="" textlink="">
      <xdr:nvSpPr>
        <xdr:cNvPr id="404" name="【認定こども園・幼稚園・保育所】&#10;一人当たり面積平均値テキスト"/>
        <xdr:cNvSpPr txBox="1"/>
      </xdr:nvSpPr>
      <xdr:spPr>
        <a:xfrm>
          <a:off x="22199600" y="649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405" name="フローチャート: 判断 404"/>
        <xdr:cNvSpPr/>
      </xdr:nvSpPr>
      <xdr:spPr>
        <a:xfrm>
          <a:off x="22110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50546</xdr:rowOff>
    </xdr:from>
    <xdr:to>
      <xdr:col>112</xdr:col>
      <xdr:colOff>38100</xdr:colOff>
      <xdr:row>37</xdr:row>
      <xdr:rowOff>152146</xdr:rowOff>
    </xdr:to>
    <xdr:sp macro="" textlink="">
      <xdr:nvSpPr>
        <xdr:cNvPr id="406" name="フローチャート: 判断 405"/>
        <xdr:cNvSpPr/>
      </xdr:nvSpPr>
      <xdr:spPr>
        <a:xfrm>
          <a:off x="21272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80264</xdr:rowOff>
    </xdr:from>
    <xdr:to>
      <xdr:col>107</xdr:col>
      <xdr:colOff>101600</xdr:colOff>
      <xdr:row>39</xdr:row>
      <xdr:rowOff>10414</xdr:rowOff>
    </xdr:to>
    <xdr:sp macro="" textlink="">
      <xdr:nvSpPr>
        <xdr:cNvPr id="407" name="フローチャート: 判断 406"/>
        <xdr:cNvSpPr/>
      </xdr:nvSpPr>
      <xdr:spPr>
        <a:xfrm>
          <a:off x="2038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153416</xdr:rowOff>
    </xdr:from>
    <xdr:to>
      <xdr:col>116</xdr:col>
      <xdr:colOff>114300</xdr:colOff>
      <xdr:row>38</xdr:row>
      <xdr:rowOff>83565</xdr:rowOff>
    </xdr:to>
    <xdr:sp macro="" textlink="">
      <xdr:nvSpPr>
        <xdr:cNvPr id="413" name="楕円 412"/>
        <xdr:cNvSpPr/>
      </xdr:nvSpPr>
      <xdr:spPr>
        <a:xfrm>
          <a:off x="22110700" y="64970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4843</xdr:rowOff>
    </xdr:from>
    <xdr:ext cx="469744" cy="259045"/>
    <xdr:sp macro="" textlink="">
      <xdr:nvSpPr>
        <xdr:cNvPr id="414" name="【認定こども園・幼稚園・保育所】&#10;一人当たり面積該当値テキスト"/>
        <xdr:cNvSpPr txBox="1"/>
      </xdr:nvSpPr>
      <xdr:spPr>
        <a:xfrm>
          <a:off x="22199600" y="634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160274</xdr:rowOff>
    </xdr:from>
    <xdr:to>
      <xdr:col>112</xdr:col>
      <xdr:colOff>38100</xdr:colOff>
      <xdr:row>38</xdr:row>
      <xdr:rowOff>90424</xdr:rowOff>
    </xdr:to>
    <xdr:sp macro="" textlink="">
      <xdr:nvSpPr>
        <xdr:cNvPr id="415" name="楕円 414"/>
        <xdr:cNvSpPr/>
      </xdr:nvSpPr>
      <xdr:spPr>
        <a:xfrm>
          <a:off x="212725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32766</xdr:rowOff>
    </xdr:from>
    <xdr:to>
      <xdr:col>116</xdr:col>
      <xdr:colOff>63500</xdr:colOff>
      <xdr:row>38</xdr:row>
      <xdr:rowOff>39624</xdr:rowOff>
    </xdr:to>
    <xdr:cxnSp macro="">
      <xdr:nvCxnSpPr>
        <xdr:cNvPr id="416" name="直線コネクタ 415"/>
        <xdr:cNvCxnSpPr/>
      </xdr:nvCxnSpPr>
      <xdr:spPr>
        <a:xfrm flipV="1">
          <a:off x="21323300" y="654786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167132</xdr:rowOff>
    </xdr:from>
    <xdr:to>
      <xdr:col>107</xdr:col>
      <xdr:colOff>101600</xdr:colOff>
      <xdr:row>38</xdr:row>
      <xdr:rowOff>97282</xdr:rowOff>
    </xdr:to>
    <xdr:sp macro="" textlink="">
      <xdr:nvSpPr>
        <xdr:cNvPr id="417" name="楕円 416"/>
        <xdr:cNvSpPr/>
      </xdr:nvSpPr>
      <xdr:spPr>
        <a:xfrm>
          <a:off x="20383500" y="6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39624</xdr:rowOff>
    </xdr:from>
    <xdr:to>
      <xdr:col>111</xdr:col>
      <xdr:colOff>177800</xdr:colOff>
      <xdr:row>38</xdr:row>
      <xdr:rowOff>46482</xdr:rowOff>
    </xdr:to>
    <xdr:cxnSp macro="">
      <xdr:nvCxnSpPr>
        <xdr:cNvPr id="418" name="直線コネクタ 417"/>
        <xdr:cNvCxnSpPr/>
      </xdr:nvCxnSpPr>
      <xdr:spPr>
        <a:xfrm flipV="1">
          <a:off x="20434300" y="655472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168673</xdr:rowOff>
    </xdr:from>
    <xdr:ext cx="469744" cy="259045"/>
    <xdr:sp macro="" textlink="">
      <xdr:nvSpPr>
        <xdr:cNvPr id="419" name="n_1aveValue【認定こども園・幼稚園・保育所】&#10;一人当たり面積"/>
        <xdr:cNvSpPr txBox="1"/>
      </xdr:nvSpPr>
      <xdr:spPr>
        <a:xfrm>
          <a:off x="21075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1541</xdr:rowOff>
    </xdr:from>
    <xdr:ext cx="469744" cy="259045"/>
    <xdr:sp macro="" textlink="">
      <xdr:nvSpPr>
        <xdr:cNvPr id="420" name="n_2aveValue【認定こども園・幼稚園・保育所】&#10;一人当たり面積"/>
        <xdr:cNvSpPr txBox="1"/>
      </xdr:nvSpPr>
      <xdr:spPr>
        <a:xfrm>
          <a:off x="20199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81551</xdr:rowOff>
    </xdr:from>
    <xdr:ext cx="469744" cy="259045"/>
    <xdr:sp macro="" textlink="">
      <xdr:nvSpPr>
        <xdr:cNvPr id="421" name="n_1mainValue【認定こども園・幼稚園・保育所】&#10;一人当たり面積"/>
        <xdr:cNvSpPr txBox="1"/>
      </xdr:nvSpPr>
      <xdr:spPr>
        <a:xfrm>
          <a:off x="21075727" y="659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113809</xdr:rowOff>
    </xdr:from>
    <xdr:ext cx="469744" cy="259045"/>
    <xdr:sp macro="" textlink="">
      <xdr:nvSpPr>
        <xdr:cNvPr id="422" name="n_2mainValue【認定こども園・幼稚園・保育所】&#10;一人当たり面積"/>
        <xdr:cNvSpPr txBox="1"/>
      </xdr:nvSpPr>
      <xdr:spPr>
        <a:xfrm>
          <a:off x="20199427" y="628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3" name="直線コネクタ 43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4" name="テキスト ボックス 43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5" name="直線コネクタ 43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6" name="テキスト ボックス 43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7" name="直線コネクタ 43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8" name="テキスト ボックス 43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9" name="直線コネクタ 43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0" name="テキスト ボックス 43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1" name="直線コネクタ 44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2" name="テキスト ボックス 44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3" name="直線コネクタ 44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4" name="テキスト ボックス 44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6" name="テキスト ボックス 4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89807</xdr:rowOff>
    </xdr:from>
    <xdr:to>
      <xdr:col>85</xdr:col>
      <xdr:colOff>126364</xdr:colOff>
      <xdr:row>64</xdr:row>
      <xdr:rowOff>16328</xdr:rowOff>
    </xdr:to>
    <xdr:cxnSp macro="">
      <xdr:nvCxnSpPr>
        <xdr:cNvPr id="448" name="直線コネクタ 447"/>
        <xdr:cNvCxnSpPr/>
      </xdr:nvCxnSpPr>
      <xdr:spPr>
        <a:xfrm flipV="1">
          <a:off x="16318864" y="9691007"/>
          <a:ext cx="0" cy="129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20155</xdr:rowOff>
    </xdr:from>
    <xdr:ext cx="340478" cy="259045"/>
    <xdr:sp macro="" textlink="">
      <xdr:nvSpPr>
        <xdr:cNvPr id="449" name="【学校施設】&#10;有形固定資産減価償却率最小値テキスト"/>
        <xdr:cNvSpPr txBox="1"/>
      </xdr:nvSpPr>
      <xdr:spPr>
        <a:xfrm>
          <a:off x="16357600" y="10992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xdr:rowOff>
    </xdr:from>
    <xdr:to>
      <xdr:col>86</xdr:col>
      <xdr:colOff>25400</xdr:colOff>
      <xdr:row>64</xdr:row>
      <xdr:rowOff>16328</xdr:rowOff>
    </xdr:to>
    <xdr:cxnSp macro="">
      <xdr:nvCxnSpPr>
        <xdr:cNvPr id="450" name="直線コネクタ 449"/>
        <xdr:cNvCxnSpPr/>
      </xdr:nvCxnSpPr>
      <xdr:spPr>
        <a:xfrm>
          <a:off x="16230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36484</xdr:rowOff>
    </xdr:from>
    <xdr:ext cx="405111" cy="259045"/>
    <xdr:sp macro="" textlink="">
      <xdr:nvSpPr>
        <xdr:cNvPr id="451" name="【学校施設】&#10;有形固定資産減価償却率最大値テキスト"/>
        <xdr:cNvSpPr txBox="1"/>
      </xdr:nvSpPr>
      <xdr:spPr>
        <a:xfrm>
          <a:off x="16357600" y="946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89807</xdr:rowOff>
    </xdr:from>
    <xdr:to>
      <xdr:col>86</xdr:col>
      <xdr:colOff>25400</xdr:colOff>
      <xdr:row>56</xdr:row>
      <xdr:rowOff>89807</xdr:rowOff>
    </xdr:to>
    <xdr:cxnSp macro="">
      <xdr:nvCxnSpPr>
        <xdr:cNvPr id="452" name="直線コネクタ 451"/>
        <xdr:cNvCxnSpPr/>
      </xdr:nvCxnSpPr>
      <xdr:spPr>
        <a:xfrm>
          <a:off x="16230600" y="969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453" name="【学校施設】&#10;有形固定資産減価償却率平均値テキスト"/>
        <xdr:cNvSpPr txBox="1"/>
      </xdr:nvSpPr>
      <xdr:spPr>
        <a:xfrm>
          <a:off x="163576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454" name="フローチャート: 判断 453"/>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61867</xdr:rowOff>
    </xdr:from>
    <xdr:to>
      <xdr:col>81</xdr:col>
      <xdr:colOff>101600</xdr:colOff>
      <xdr:row>59</xdr:row>
      <xdr:rowOff>163467</xdr:rowOff>
    </xdr:to>
    <xdr:sp macro="" textlink="">
      <xdr:nvSpPr>
        <xdr:cNvPr id="455" name="フローチャート: 判断 454"/>
        <xdr:cNvSpPr/>
      </xdr:nvSpPr>
      <xdr:spPr>
        <a:xfrm>
          <a:off x="15430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456" name="フローチャート: 判断 455"/>
        <xdr:cNvSpPr/>
      </xdr:nvSpPr>
      <xdr:spPr>
        <a:xfrm>
          <a:off x="14541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7" name="テキスト ボックス 4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8" name="テキスト ボックス 4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9" name="テキスト ボックス 4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0" name="テキスト ボックス 4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1" name="テキスト ボックス 4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141877</xdr:rowOff>
    </xdr:from>
    <xdr:to>
      <xdr:col>85</xdr:col>
      <xdr:colOff>177800</xdr:colOff>
      <xdr:row>57</xdr:row>
      <xdr:rowOff>72027</xdr:rowOff>
    </xdr:to>
    <xdr:sp macro="" textlink="">
      <xdr:nvSpPr>
        <xdr:cNvPr id="462" name="楕円 461"/>
        <xdr:cNvSpPr/>
      </xdr:nvSpPr>
      <xdr:spPr>
        <a:xfrm>
          <a:off x="16268700" y="97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56804</xdr:rowOff>
    </xdr:from>
    <xdr:ext cx="405111" cy="259045"/>
    <xdr:sp macro="" textlink="">
      <xdr:nvSpPr>
        <xdr:cNvPr id="463" name="【学校施設】&#10;有形固定資産減価償却率該当値テキスト"/>
        <xdr:cNvSpPr txBox="1"/>
      </xdr:nvSpPr>
      <xdr:spPr>
        <a:xfrm>
          <a:off x="16357600" y="9658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169635</xdr:rowOff>
    </xdr:from>
    <xdr:to>
      <xdr:col>81</xdr:col>
      <xdr:colOff>101600</xdr:colOff>
      <xdr:row>57</xdr:row>
      <xdr:rowOff>99785</xdr:rowOff>
    </xdr:to>
    <xdr:sp macro="" textlink="">
      <xdr:nvSpPr>
        <xdr:cNvPr id="464" name="楕円 463"/>
        <xdr:cNvSpPr/>
      </xdr:nvSpPr>
      <xdr:spPr>
        <a:xfrm>
          <a:off x="15430500" y="97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21227</xdr:rowOff>
    </xdr:from>
    <xdr:to>
      <xdr:col>85</xdr:col>
      <xdr:colOff>127000</xdr:colOff>
      <xdr:row>57</xdr:row>
      <xdr:rowOff>48985</xdr:rowOff>
    </xdr:to>
    <xdr:cxnSp macro="">
      <xdr:nvCxnSpPr>
        <xdr:cNvPr id="465" name="直線コネクタ 464"/>
        <xdr:cNvCxnSpPr/>
      </xdr:nvCxnSpPr>
      <xdr:spPr>
        <a:xfrm flipV="1">
          <a:off x="15481300" y="979387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32476</xdr:rowOff>
    </xdr:from>
    <xdr:to>
      <xdr:col>76</xdr:col>
      <xdr:colOff>165100</xdr:colOff>
      <xdr:row>57</xdr:row>
      <xdr:rowOff>134076</xdr:rowOff>
    </xdr:to>
    <xdr:sp macro="" textlink="">
      <xdr:nvSpPr>
        <xdr:cNvPr id="466" name="楕円 465"/>
        <xdr:cNvSpPr/>
      </xdr:nvSpPr>
      <xdr:spPr>
        <a:xfrm>
          <a:off x="14541500" y="98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48985</xdr:rowOff>
    </xdr:from>
    <xdr:to>
      <xdr:col>81</xdr:col>
      <xdr:colOff>50800</xdr:colOff>
      <xdr:row>57</xdr:row>
      <xdr:rowOff>83276</xdr:rowOff>
    </xdr:to>
    <xdr:cxnSp macro="">
      <xdr:nvCxnSpPr>
        <xdr:cNvPr id="467" name="直線コネクタ 466"/>
        <xdr:cNvCxnSpPr/>
      </xdr:nvCxnSpPr>
      <xdr:spPr>
        <a:xfrm flipV="1">
          <a:off x="14592300" y="982163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154594</xdr:rowOff>
    </xdr:from>
    <xdr:ext cx="405111" cy="259045"/>
    <xdr:sp macro="" textlink="">
      <xdr:nvSpPr>
        <xdr:cNvPr id="468" name="n_1aveValue【学校施設】&#10;有形固定資産減価償却率"/>
        <xdr:cNvSpPr txBox="1"/>
      </xdr:nvSpPr>
      <xdr:spPr>
        <a:xfrm>
          <a:off x="152660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123570</xdr:rowOff>
    </xdr:from>
    <xdr:ext cx="405111" cy="259045"/>
    <xdr:sp macro="" textlink="">
      <xdr:nvSpPr>
        <xdr:cNvPr id="469" name="n_2aveValue【学校施設】&#10;有形固定資産減価償却率"/>
        <xdr:cNvSpPr txBox="1"/>
      </xdr:nvSpPr>
      <xdr:spPr>
        <a:xfrm>
          <a:off x="143897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116312</xdr:rowOff>
    </xdr:from>
    <xdr:ext cx="405111" cy="259045"/>
    <xdr:sp macro="" textlink="">
      <xdr:nvSpPr>
        <xdr:cNvPr id="470" name="n_1mainValue【学校施設】&#10;有形固定資産減価償却率"/>
        <xdr:cNvSpPr txBox="1"/>
      </xdr:nvSpPr>
      <xdr:spPr>
        <a:xfrm>
          <a:off x="15266044" y="954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150603</xdr:rowOff>
    </xdr:from>
    <xdr:ext cx="405111" cy="259045"/>
    <xdr:sp macro="" textlink="">
      <xdr:nvSpPr>
        <xdr:cNvPr id="471" name="n_2mainValue【学校施設】&#10;有形固定資産減価償却率"/>
        <xdr:cNvSpPr txBox="1"/>
      </xdr:nvSpPr>
      <xdr:spPr>
        <a:xfrm>
          <a:off x="14389744" y="958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2" name="テキスト ボックス 4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3" name="直線コネクタ 48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4" name="テキスト ボックス 48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5" name="直線コネクタ 48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6" name="テキスト ボックス 48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7" name="直線コネクタ 48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8" name="テキスト ボックス 48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9" name="直線コネクタ 48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0" name="テキスト ボックス 48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63094</xdr:rowOff>
    </xdr:from>
    <xdr:to>
      <xdr:col>116</xdr:col>
      <xdr:colOff>62864</xdr:colOff>
      <xdr:row>62</xdr:row>
      <xdr:rowOff>169621</xdr:rowOff>
    </xdr:to>
    <xdr:cxnSp macro="">
      <xdr:nvCxnSpPr>
        <xdr:cNvPr id="494" name="直線コネクタ 493"/>
        <xdr:cNvCxnSpPr/>
      </xdr:nvCxnSpPr>
      <xdr:spPr>
        <a:xfrm flipV="1">
          <a:off x="22160864" y="9835744"/>
          <a:ext cx="0" cy="96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1998</xdr:rowOff>
    </xdr:from>
    <xdr:ext cx="469744" cy="259045"/>
    <xdr:sp macro="" textlink="">
      <xdr:nvSpPr>
        <xdr:cNvPr id="495" name="【学校施設】&#10;一人当たり面積最小値テキスト"/>
        <xdr:cNvSpPr txBox="1"/>
      </xdr:nvSpPr>
      <xdr:spPr>
        <a:xfrm>
          <a:off x="22199600" y="1080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169621</xdr:rowOff>
    </xdr:from>
    <xdr:to>
      <xdr:col>116</xdr:col>
      <xdr:colOff>152400</xdr:colOff>
      <xdr:row>62</xdr:row>
      <xdr:rowOff>169621</xdr:rowOff>
    </xdr:to>
    <xdr:cxnSp macro="">
      <xdr:nvCxnSpPr>
        <xdr:cNvPr id="496" name="直線コネクタ 495"/>
        <xdr:cNvCxnSpPr/>
      </xdr:nvCxnSpPr>
      <xdr:spPr>
        <a:xfrm>
          <a:off x="22072600" y="10799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9771</xdr:rowOff>
    </xdr:from>
    <xdr:ext cx="469744" cy="259045"/>
    <xdr:sp macro="" textlink="">
      <xdr:nvSpPr>
        <xdr:cNvPr id="497" name="【学校施設】&#10;一人当たり面積最大値テキスト"/>
        <xdr:cNvSpPr txBox="1"/>
      </xdr:nvSpPr>
      <xdr:spPr>
        <a:xfrm>
          <a:off x="22199600" y="961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63094</xdr:rowOff>
    </xdr:from>
    <xdr:to>
      <xdr:col>116</xdr:col>
      <xdr:colOff>152400</xdr:colOff>
      <xdr:row>57</xdr:row>
      <xdr:rowOff>63094</xdr:rowOff>
    </xdr:to>
    <xdr:cxnSp macro="">
      <xdr:nvCxnSpPr>
        <xdr:cNvPr id="498" name="直線コネクタ 497"/>
        <xdr:cNvCxnSpPr/>
      </xdr:nvCxnSpPr>
      <xdr:spPr>
        <a:xfrm>
          <a:off x="22072600" y="983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499" name="【学校施設】&#10;一人当たり面積平均値テキスト"/>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500" name="フローチャート: 判断 499"/>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92304</xdr:rowOff>
    </xdr:from>
    <xdr:to>
      <xdr:col>112</xdr:col>
      <xdr:colOff>38100</xdr:colOff>
      <xdr:row>61</xdr:row>
      <xdr:rowOff>22454</xdr:rowOff>
    </xdr:to>
    <xdr:sp macro="" textlink="">
      <xdr:nvSpPr>
        <xdr:cNvPr id="501" name="フローチャート: 判断 500"/>
        <xdr:cNvSpPr/>
      </xdr:nvSpPr>
      <xdr:spPr>
        <a:xfrm>
          <a:off x="21272500" y="1037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502" name="フローチャート: 判断 501"/>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10008</xdr:rowOff>
    </xdr:from>
    <xdr:to>
      <xdr:col>116</xdr:col>
      <xdr:colOff>114300</xdr:colOff>
      <xdr:row>61</xdr:row>
      <xdr:rowOff>111608</xdr:rowOff>
    </xdr:to>
    <xdr:sp macro="" textlink="">
      <xdr:nvSpPr>
        <xdr:cNvPr id="508" name="楕円 507"/>
        <xdr:cNvSpPr/>
      </xdr:nvSpPr>
      <xdr:spPr>
        <a:xfrm>
          <a:off x="22110700" y="1046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159885</xdr:rowOff>
    </xdr:from>
    <xdr:ext cx="469744" cy="259045"/>
    <xdr:sp macro="" textlink="">
      <xdr:nvSpPr>
        <xdr:cNvPr id="509" name="【学校施設】&#10;一人当たり面積該当値テキスト"/>
        <xdr:cNvSpPr txBox="1"/>
      </xdr:nvSpPr>
      <xdr:spPr>
        <a:xfrm>
          <a:off x="22199600" y="104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23723</xdr:rowOff>
    </xdr:from>
    <xdr:to>
      <xdr:col>112</xdr:col>
      <xdr:colOff>38100</xdr:colOff>
      <xdr:row>61</xdr:row>
      <xdr:rowOff>125323</xdr:rowOff>
    </xdr:to>
    <xdr:sp macro="" textlink="">
      <xdr:nvSpPr>
        <xdr:cNvPr id="510" name="楕円 509"/>
        <xdr:cNvSpPr/>
      </xdr:nvSpPr>
      <xdr:spPr>
        <a:xfrm>
          <a:off x="21272500" y="10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60808</xdr:rowOff>
    </xdr:from>
    <xdr:to>
      <xdr:col>116</xdr:col>
      <xdr:colOff>63500</xdr:colOff>
      <xdr:row>61</xdr:row>
      <xdr:rowOff>74523</xdr:rowOff>
    </xdr:to>
    <xdr:cxnSp macro="">
      <xdr:nvCxnSpPr>
        <xdr:cNvPr id="511" name="直線コネクタ 510"/>
        <xdr:cNvCxnSpPr/>
      </xdr:nvCxnSpPr>
      <xdr:spPr>
        <a:xfrm flipV="1">
          <a:off x="21323300" y="1051925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33325</xdr:rowOff>
    </xdr:from>
    <xdr:to>
      <xdr:col>107</xdr:col>
      <xdr:colOff>101600</xdr:colOff>
      <xdr:row>61</xdr:row>
      <xdr:rowOff>134925</xdr:rowOff>
    </xdr:to>
    <xdr:sp macro="" textlink="">
      <xdr:nvSpPr>
        <xdr:cNvPr id="512" name="楕円 511"/>
        <xdr:cNvSpPr/>
      </xdr:nvSpPr>
      <xdr:spPr>
        <a:xfrm>
          <a:off x="20383500" y="104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74523</xdr:rowOff>
    </xdr:from>
    <xdr:to>
      <xdr:col>111</xdr:col>
      <xdr:colOff>177800</xdr:colOff>
      <xdr:row>61</xdr:row>
      <xdr:rowOff>84125</xdr:rowOff>
    </xdr:to>
    <xdr:cxnSp macro="">
      <xdr:nvCxnSpPr>
        <xdr:cNvPr id="513" name="直線コネクタ 512"/>
        <xdr:cNvCxnSpPr/>
      </xdr:nvCxnSpPr>
      <xdr:spPr>
        <a:xfrm flipV="1">
          <a:off x="20434300" y="10532973"/>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38981</xdr:rowOff>
    </xdr:from>
    <xdr:ext cx="469744" cy="259045"/>
    <xdr:sp macro="" textlink="">
      <xdr:nvSpPr>
        <xdr:cNvPr id="514" name="n_1aveValue【学校施設】&#10;一人当たり面積"/>
        <xdr:cNvSpPr txBox="1"/>
      </xdr:nvSpPr>
      <xdr:spPr>
        <a:xfrm>
          <a:off x="21075727" y="1015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113504</xdr:rowOff>
    </xdr:from>
    <xdr:ext cx="469744" cy="259045"/>
    <xdr:sp macro="" textlink="">
      <xdr:nvSpPr>
        <xdr:cNvPr id="515" name="n_2aveValue【学校施設】&#10;一人当たり面積"/>
        <xdr:cNvSpPr txBox="1"/>
      </xdr:nvSpPr>
      <xdr:spPr>
        <a:xfrm>
          <a:off x="201994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116450</xdr:rowOff>
    </xdr:from>
    <xdr:ext cx="469744" cy="259045"/>
    <xdr:sp macro="" textlink="">
      <xdr:nvSpPr>
        <xdr:cNvPr id="516" name="n_1mainValue【学校施設】&#10;一人当たり面積"/>
        <xdr:cNvSpPr txBox="1"/>
      </xdr:nvSpPr>
      <xdr:spPr>
        <a:xfrm>
          <a:off x="21075727" y="1057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126052</xdr:rowOff>
    </xdr:from>
    <xdr:ext cx="469744" cy="259045"/>
    <xdr:sp macro="" textlink="">
      <xdr:nvSpPr>
        <xdr:cNvPr id="517" name="n_2mainValue【学校施設】&#10;一人当たり面積"/>
        <xdr:cNvSpPr txBox="1"/>
      </xdr:nvSpPr>
      <xdr:spPr>
        <a:xfrm>
          <a:off x="20199427" y="1058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6" name="正方形/長方形 5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7" name="正方形/長方形 5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8" name="正方形/長方形 5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9" name="正方形/長方形 5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0" name="正方形/長方形 5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1" name="正方形/長方形 5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2" name="正方形/長方形 5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3" name="正方形/長方形 5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2" name="テキスト ボックス 5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3" name="直線コネクタ 5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44" name="テキスト ボックス 54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5" name="直線コネクタ 5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46" name="テキスト ボックス 54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7" name="直線コネクタ 5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8" name="テキスト ボックス 5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9" name="直線コネクタ 5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0" name="テキスト ボックス 5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1" name="直線コネクタ 5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2" name="テキスト ボックス 5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3" name="直線コネクタ 5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54" name="テキスト ボックス 55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5" name="直線コネクタ 5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6" name="テキスト ボックス 5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118111</xdr:rowOff>
    </xdr:to>
    <xdr:cxnSp macro="">
      <xdr:nvCxnSpPr>
        <xdr:cNvPr id="558" name="直線コネクタ 557"/>
        <xdr:cNvCxnSpPr/>
      </xdr:nvCxnSpPr>
      <xdr:spPr>
        <a:xfrm flipV="1">
          <a:off x="16318864" y="1714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121938</xdr:rowOff>
    </xdr:from>
    <xdr:ext cx="405111" cy="259045"/>
    <xdr:sp macro="" textlink="">
      <xdr:nvSpPr>
        <xdr:cNvPr id="559" name="【公民館】&#10;有形固定資産減価償却率最小値テキスト"/>
        <xdr:cNvSpPr txBox="1"/>
      </xdr:nvSpPr>
      <xdr:spPr>
        <a:xfrm>
          <a:off x="16357600"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118111</xdr:rowOff>
    </xdr:from>
    <xdr:to>
      <xdr:col>86</xdr:col>
      <xdr:colOff>25400</xdr:colOff>
      <xdr:row>107</xdr:row>
      <xdr:rowOff>118111</xdr:rowOff>
    </xdr:to>
    <xdr:cxnSp macro="">
      <xdr:nvCxnSpPr>
        <xdr:cNvPr id="560" name="直線コネクタ 559"/>
        <xdr:cNvCxnSpPr/>
      </xdr:nvCxnSpPr>
      <xdr:spPr>
        <a:xfrm>
          <a:off x="16230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6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2" name="直線コネクタ 56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63"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64" name="フローチャート: 判断 563"/>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65405</xdr:rowOff>
    </xdr:from>
    <xdr:to>
      <xdr:col>81</xdr:col>
      <xdr:colOff>101600</xdr:colOff>
      <xdr:row>103</xdr:row>
      <xdr:rowOff>167005</xdr:rowOff>
    </xdr:to>
    <xdr:sp macro="" textlink="">
      <xdr:nvSpPr>
        <xdr:cNvPr id="565" name="フローチャート: 判断 564"/>
        <xdr:cNvSpPr/>
      </xdr:nvSpPr>
      <xdr:spPr>
        <a:xfrm>
          <a:off x="15430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66" name="フローチャート: 判断 565"/>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7" name="テキスト ボックス 5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8" name="テキスト ボックス 5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9" name="テキスト ボックス 5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0" name="テキスト ボックス 5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1" name="テキスト ボックス 5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124461</xdr:rowOff>
    </xdr:from>
    <xdr:to>
      <xdr:col>85</xdr:col>
      <xdr:colOff>177800</xdr:colOff>
      <xdr:row>103</xdr:row>
      <xdr:rowOff>54611</xdr:rowOff>
    </xdr:to>
    <xdr:sp macro="" textlink="">
      <xdr:nvSpPr>
        <xdr:cNvPr id="572" name="楕円 571"/>
        <xdr:cNvSpPr/>
      </xdr:nvSpPr>
      <xdr:spPr>
        <a:xfrm>
          <a:off x="162687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147338</xdr:rowOff>
    </xdr:from>
    <xdr:ext cx="405111" cy="259045"/>
    <xdr:sp macro="" textlink="">
      <xdr:nvSpPr>
        <xdr:cNvPr id="573" name="【公民館】&#10;有形固定資産減価償却率該当値テキスト"/>
        <xdr:cNvSpPr txBox="1"/>
      </xdr:nvSpPr>
      <xdr:spPr>
        <a:xfrm>
          <a:off x="16357600"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40639</xdr:rowOff>
    </xdr:from>
    <xdr:to>
      <xdr:col>81</xdr:col>
      <xdr:colOff>101600</xdr:colOff>
      <xdr:row>100</xdr:row>
      <xdr:rowOff>142239</xdr:rowOff>
    </xdr:to>
    <xdr:sp macro="" textlink="">
      <xdr:nvSpPr>
        <xdr:cNvPr id="574" name="楕円 573"/>
        <xdr:cNvSpPr/>
      </xdr:nvSpPr>
      <xdr:spPr>
        <a:xfrm>
          <a:off x="15430500" y="1718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91439</xdr:rowOff>
    </xdr:from>
    <xdr:to>
      <xdr:col>85</xdr:col>
      <xdr:colOff>127000</xdr:colOff>
      <xdr:row>103</xdr:row>
      <xdr:rowOff>3811</xdr:rowOff>
    </xdr:to>
    <xdr:cxnSp macro="">
      <xdr:nvCxnSpPr>
        <xdr:cNvPr id="575" name="直線コネクタ 574"/>
        <xdr:cNvCxnSpPr/>
      </xdr:nvCxnSpPr>
      <xdr:spPr>
        <a:xfrm>
          <a:off x="15481300" y="17236439"/>
          <a:ext cx="838200" cy="42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82550</xdr:rowOff>
    </xdr:from>
    <xdr:to>
      <xdr:col>76</xdr:col>
      <xdr:colOff>165100</xdr:colOff>
      <xdr:row>101</xdr:row>
      <xdr:rowOff>12700</xdr:rowOff>
    </xdr:to>
    <xdr:sp macro="" textlink="">
      <xdr:nvSpPr>
        <xdr:cNvPr id="576" name="楕円 575"/>
        <xdr:cNvSpPr/>
      </xdr:nvSpPr>
      <xdr:spPr>
        <a:xfrm>
          <a:off x="145415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91439</xdr:rowOff>
    </xdr:from>
    <xdr:to>
      <xdr:col>81</xdr:col>
      <xdr:colOff>50800</xdr:colOff>
      <xdr:row>100</xdr:row>
      <xdr:rowOff>133350</xdr:rowOff>
    </xdr:to>
    <xdr:cxnSp macro="">
      <xdr:nvCxnSpPr>
        <xdr:cNvPr id="577" name="直線コネクタ 576"/>
        <xdr:cNvCxnSpPr/>
      </xdr:nvCxnSpPr>
      <xdr:spPr>
        <a:xfrm flipV="1">
          <a:off x="14592300" y="172364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158132</xdr:rowOff>
    </xdr:from>
    <xdr:ext cx="405111" cy="259045"/>
    <xdr:sp macro="" textlink="">
      <xdr:nvSpPr>
        <xdr:cNvPr id="578" name="n_1aveValue【公民館】&#10;有形固定資産減価償却率"/>
        <xdr:cNvSpPr txBox="1"/>
      </xdr:nvSpPr>
      <xdr:spPr>
        <a:xfrm>
          <a:off x="15266044" y="1781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66691</xdr:rowOff>
    </xdr:from>
    <xdr:ext cx="405111" cy="259045"/>
    <xdr:sp macro="" textlink="">
      <xdr:nvSpPr>
        <xdr:cNvPr id="579" name="n_2aveValue【公民館】&#10;有形固定資産減価償却率"/>
        <xdr:cNvSpPr txBox="1"/>
      </xdr:nvSpPr>
      <xdr:spPr>
        <a:xfrm>
          <a:off x="143897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158766</xdr:rowOff>
    </xdr:from>
    <xdr:ext cx="405111" cy="259045"/>
    <xdr:sp macro="" textlink="">
      <xdr:nvSpPr>
        <xdr:cNvPr id="580" name="n_1mainValue【公民館】&#10;有形固定資産減価償却率"/>
        <xdr:cNvSpPr txBox="1"/>
      </xdr:nvSpPr>
      <xdr:spPr>
        <a:xfrm>
          <a:off x="15266044" y="1696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29227</xdr:rowOff>
    </xdr:from>
    <xdr:ext cx="405111" cy="259045"/>
    <xdr:sp macro="" textlink="">
      <xdr:nvSpPr>
        <xdr:cNvPr id="581" name="n_2mainValue【公民館】&#10;有形固定資産減価償却率"/>
        <xdr:cNvSpPr txBox="1"/>
      </xdr:nvSpPr>
      <xdr:spPr>
        <a:xfrm>
          <a:off x="14389744" y="1700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2" name="正方形/長方形 5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3" name="正方形/長方形 5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4" name="正方形/長方形 5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5" name="正方形/長方形 5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6" name="正方形/長方形 5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7" name="正方形/長方形 5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8" name="正方形/長方形 5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9" name="正方形/長方形 5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0" name="テキスト ボックス 5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1" name="直線コネクタ 5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2" name="直線コネクタ 59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3" name="テキスト ボックス 59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4" name="直線コネクタ 59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5" name="テキスト ボックス 59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6" name="直線コネクタ 59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7" name="テキスト ボックス 59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8" name="直線コネクタ 59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9" name="テキスト ボックス 59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0" name="直線コネクタ 59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1" name="テキスト ボックス 60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2" name="直線コネクタ 60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3" name="テキスト ボックス 60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139881</xdr:rowOff>
    </xdr:from>
    <xdr:to>
      <xdr:col>116</xdr:col>
      <xdr:colOff>62864</xdr:colOff>
      <xdr:row>109</xdr:row>
      <xdr:rowOff>20682</xdr:rowOff>
    </xdr:to>
    <xdr:cxnSp macro="">
      <xdr:nvCxnSpPr>
        <xdr:cNvPr id="607" name="直線コネクタ 606"/>
        <xdr:cNvCxnSpPr/>
      </xdr:nvCxnSpPr>
      <xdr:spPr>
        <a:xfrm flipV="1">
          <a:off x="22160864" y="17284881"/>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08"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09" name="直線コネクタ 608"/>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86558</xdr:rowOff>
    </xdr:from>
    <xdr:ext cx="469744" cy="259045"/>
    <xdr:sp macro="" textlink="">
      <xdr:nvSpPr>
        <xdr:cNvPr id="610" name="【公民館】&#10;一人当たり面積最大値テキスト"/>
        <xdr:cNvSpPr txBox="1"/>
      </xdr:nvSpPr>
      <xdr:spPr>
        <a:xfrm>
          <a:off x="22199600" y="1706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139881</xdr:rowOff>
    </xdr:from>
    <xdr:to>
      <xdr:col>116</xdr:col>
      <xdr:colOff>152400</xdr:colOff>
      <xdr:row>100</xdr:row>
      <xdr:rowOff>139881</xdr:rowOff>
    </xdr:to>
    <xdr:cxnSp macro="">
      <xdr:nvCxnSpPr>
        <xdr:cNvPr id="611" name="直線コネクタ 610"/>
        <xdr:cNvCxnSpPr/>
      </xdr:nvCxnSpPr>
      <xdr:spPr>
        <a:xfrm>
          <a:off x="22072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35214</xdr:rowOff>
    </xdr:from>
    <xdr:ext cx="469744" cy="259045"/>
    <xdr:sp macro="" textlink="">
      <xdr:nvSpPr>
        <xdr:cNvPr id="612" name="【公民館】&#10;一人当たり面積平均値テキスト"/>
        <xdr:cNvSpPr txBox="1"/>
      </xdr:nvSpPr>
      <xdr:spPr>
        <a:xfrm>
          <a:off x="22199600" y="1803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613" name="フローチャート: 判断 612"/>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15602</xdr:rowOff>
    </xdr:from>
    <xdr:to>
      <xdr:col>112</xdr:col>
      <xdr:colOff>38100</xdr:colOff>
      <xdr:row>106</xdr:row>
      <xdr:rowOff>117202</xdr:rowOff>
    </xdr:to>
    <xdr:sp macro="" textlink="">
      <xdr:nvSpPr>
        <xdr:cNvPr id="614" name="フローチャート: 判断 613"/>
        <xdr:cNvSpPr/>
      </xdr:nvSpPr>
      <xdr:spPr>
        <a:xfrm>
          <a:off x="21272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54792</xdr:rowOff>
    </xdr:from>
    <xdr:to>
      <xdr:col>107</xdr:col>
      <xdr:colOff>101600</xdr:colOff>
      <xdr:row>106</xdr:row>
      <xdr:rowOff>156392</xdr:rowOff>
    </xdr:to>
    <xdr:sp macro="" textlink="">
      <xdr:nvSpPr>
        <xdr:cNvPr id="615" name="フローチャート: 判断 614"/>
        <xdr:cNvSpPr/>
      </xdr:nvSpPr>
      <xdr:spPr>
        <a:xfrm>
          <a:off x="20383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22134</xdr:rowOff>
    </xdr:from>
    <xdr:to>
      <xdr:col>116</xdr:col>
      <xdr:colOff>114300</xdr:colOff>
      <xdr:row>107</xdr:row>
      <xdr:rowOff>123734</xdr:rowOff>
    </xdr:to>
    <xdr:sp macro="" textlink="">
      <xdr:nvSpPr>
        <xdr:cNvPr id="621" name="楕円 620"/>
        <xdr:cNvSpPr/>
      </xdr:nvSpPr>
      <xdr:spPr>
        <a:xfrm>
          <a:off x="221107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561</xdr:rowOff>
    </xdr:from>
    <xdr:ext cx="469744" cy="259045"/>
    <xdr:sp macro="" textlink="">
      <xdr:nvSpPr>
        <xdr:cNvPr id="622" name="【公民館】&#10;一人当たり面積該当値テキスト"/>
        <xdr:cNvSpPr txBox="1"/>
      </xdr:nvSpPr>
      <xdr:spPr>
        <a:xfrm>
          <a:off x="22199600" y="1834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40095</xdr:rowOff>
    </xdr:from>
    <xdr:to>
      <xdr:col>112</xdr:col>
      <xdr:colOff>38100</xdr:colOff>
      <xdr:row>107</xdr:row>
      <xdr:rowOff>141695</xdr:rowOff>
    </xdr:to>
    <xdr:sp macro="" textlink="">
      <xdr:nvSpPr>
        <xdr:cNvPr id="623" name="楕円 622"/>
        <xdr:cNvSpPr/>
      </xdr:nvSpPr>
      <xdr:spPr>
        <a:xfrm>
          <a:off x="21272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72934</xdr:rowOff>
    </xdr:from>
    <xdr:to>
      <xdr:col>116</xdr:col>
      <xdr:colOff>63500</xdr:colOff>
      <xdr:row>107</xdr:row>
      <xdr:rowOff>90895</xdr:rowOff>
    </xdr:to>
    <xdr:cxnSp macro="">
      <xdr:nvCxnSpPr>
        <xdr:cNvPr id="624" name="直線コネクタ 623"/>
        <xdr:cNvCxnSpPr/>
      </xdr:nvCxnSpPr>
      <xdr:spPr>
        <a:xfrm flipV="1">
          <a:off x="21323300" y="18418084"/>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62956</xdr:rowOff>
    </xdr:from>
    <xdr:to>
      <xdr:col>107</xdr:col>
      <xdr:colOff>101600</xdr:colOff>
      <xdr:row>107</xdr:row>
      <xdr:rowOff>164556</xdr:rowOff>
    </xdr:to>
    <xdr:sp macro="" textlink="">
      <xdr:nvSpPr>
        <xdr:cNvPr id="625" name="楕円 624"/>
        <xdr:cNvSpPr/>
      </xdr:nvSpPr>
      <xdr:spPr>
        <a:xfrm>
          <a:off x="20383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90895</xdr:rowOff>
    </xdr:from>
    <xdr:to>
      <xdr:col>111</xdr:col>
      <xdr:colOff>177800</xdr:colOff>
      <xdr:row>107</xdr:row>
      <xdr:rowOff>113756</xdr:rowOff>
    </xdr:to>
    <xdr:cxnSp macro="">
      <xdr:nvCxnSpPr>
        <xdr:cNvPr id="626" name="直線コネクタ 625"/>
        <xdr:cNvCxnSpPr/>
      </xdr:nvCxnSpPr>
      <xdr:spPr>
        <a:xfrm flipV="1">
          <a:off x="20434300" y="1843604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133729</xdr:rowOff>
    </xdr:from>
    <xdr:ext cx="469744" cy="259045"/>
    <xdr:sp macro="" textlink="">
      <xdr:nvSpPr>
        <xdr:cNvPr id="627" name="n_1aveValue【公民館】&#10;一人当たり面積"/>
        <xdr:cNvSpPr txBox="1"/>
      </xdr:nvSpPr>
      <xdr:spPr>
        <a:xfrm>
          <a:off x="210757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1469</xdr:rowOff>
    </xdr:from>
    <xdr:ext cx="469744" cy="259045"/>
    <xdr:sp macro="" textlink="">
      <xdr:nvSpPr>
        <xdr:cNvPr id="628" name="n_2aveValue【公民館】&#10;一人当たり面積"/>
        <xdr:cNvSpPr txBox="1"/>
      </xdr:nvSpPr>
      <xdr:spPr>
        <a:xfrm>
          <a:off x="20199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132822</xdr:rowOff>
    </xdr:from>
    <xdr:ext cx="469744" cy="259045"/>
    <xdr:sp macro="" textlink="">
      <xdr:nvSpPr>
        <xdr:cNvPr id="629" name="n_1mainValue【公民館】&#10;一人当たり面積"/>
        <xdr:cNvSpPr txBox="1"/>
      </xdr:nvSpPr>
      <xdr:spPr>
        <a:xfrm>
          <a:off x="210757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630" name="n_2mainValue【公民館】&#10;一人当たり面積"/>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有形固定資産減価償却率について、類似団体と比較して特に比率が高いのは「橋りょう・トンネル」「学校施設」となっている。「橋りょう・トンネル」については、町の管理する橋りょうが</a:t>
          </a:r>
          <a:r>
            <a:rPr kumimoji="1" lang="en-US" altLang="ja-JP" sz="1100">
              <a:solidFill>
                <a:schemeClr val="dk1"/>
              </a:solidFill>
              <a:effectLst/>
              <a:latin typeface="+mn-lt"/>
              <a:ea typeface="+mn-ea"/>
              <a:cs typeface="+mn-cs"/>
            </a:rPr>
            <a:t>281</a:t>
          </a:r>
          <a:r>
            <a:rPr kumimoji="1" lang="ja-JP" altLang="ja-JP" sz="1100">
              <a:solidFill>
                <a:schemeClr val="dk1"/>
              </a:solidFill>
              <a:effectLst/>
              <a:latin typeface="+mn-lt"/>
              <a:ea typeface="+mn-ea"/>
              <a:cs typeface="+mn-cs"/>
            </a:rPr>
            <a:t>橋と非常に多く、老朽化の進んでいる橋も多くあることから比率が高くなっている。橋りょうの安全性や老朽化度合いについての点検は一通り終わっており、この点検結果を基に優先順位をつけ、順次長寿命化のための工事を行っている。</a:t>
          </a:r>
          <a:endParaRPr lang="ja-JP" altLang="ja-JP" sz="1400">
            <a:effectLst/>
          </a:endParaRPr>
        </a:p>
        <a:p>
          <a:r>
            <a:rPr kumimoji="1" lang="ja-JP" altLang="ja-JP" sz="1100">
              <a:solidFill>
                <a:schemeClr val="dk1"/>
              </a:solidFill>
              <a:effectLst/>
              <a:latin typeface="+mn-lt"/>
              <a:ea typeface="+mn-ea"/>
              <a:cs typeface="+mn-cs"/>
            </a:rPr>
            <a:t>　学校施設については、ほぼ昭和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の建設であることから、比率が高くなっている。校舎については、全校で耐震化改修ができており、児童・生徒の安全面で急を要する状態にはなく、使用についても当面は現校舎を使用する予定であるが、毎年かなりの額の修繕が必要となっていることから、場当たり的な修繕ではなく、ある程度計画的に補修を行い、全体としての費用を節減していく必要が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公民館について</a:t>
          </a:r>
          <a:r>
            <a:rPr kumimoji="1" lang="ja-JP" altLang="en-US" sz="1100">
              <a:solidFill>
                <a:schemeClr val="dk1"/>
              </a:solidFill>
              <a:effectLst/>
              <a:latin typeface="+mn-lt"/>
              <a:ea typeface="+mn-ea"/>
              <a:cs typeface="+mn-cs"/>
            </a:rPr>
            <a:t>は，平成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つある公民館のうち</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館の建て替えを実施したため，比率が</a:t>
          </a:r>
          <a:r>
            <a:rPr kumimoji="1" lang="en-US" altLang="ja-JP" sz="1100">
              <a:solidFill>
                <a:schemeClr val="dk1"/>
              </a:solidFill>
              <a:effectLst/>
              <a:latin typeface="+mn-lt"/>
              <a:ea typeface="+mn-ea"/>
              <a:cs typeface="+mn-cs"/>
            </a:rPr>
            <a:t>72.8%</a:t>
          </a:r>
          <a:r>
            <a:rPr kumimoji="1" lang="ja-JP" altLang="en-US" sz="1100">
              <a:solidFill>
                <a:schemeClr val="dk1"/>
              </a:solidFill>
              <a:effectLst/>
              <a:latin typeface="+mn-lt"/>
              <a:ea typeface="+mn-ea"/>
              <a:cs typeface="+mn-cs"/>
            </a:rPr>
            <a:t>とり，前年度と比較して</a:t>
          </a:r>
          <a:r>
            <a:rPr kumimoji="1" lang="en-US" altLang="ja-JP" sz="1100">
              <a:solidFill>
                <a:schemeClr val="dk1"/>
              </a:solidFill>
              <a:effectLst/>
              <a:latin typeface="+mn-lt"/>
              <a:ea typeface="+mn-ea"/>
              <a:cs typeface="+mn-cs"/>
            </a:rPr>
            <a:t>22.4%</a:t>
          </a:r>
          <a:r>
            <a:rPr kumimoji="1" lang="ja-JP" altLang="en-US" sz="1100">
              <a:solidFill>
                <a:schemeClr val="dk1"/>
              </a:solidFill>
              <a:effectLst/>
              <a:latin typeface="+mn-lt"/>
              <a:ea typeface="+mn-ea"/>
              <a:cs typeface="+mn-cs"/>
            </a:rPr>
            <a:t>減と大幅に改善している。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岡山県矢掛町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14,443
14,164
90.62
9,480,877
9,058,884
366,619
4,720,698
9,439,913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53176</xdr:rowOff>
    </xdr:from>
    <xdr:ext cx="405111" cy="259045"/>
    <xdr:sp macro="" textlink="">
      <xdr:nvSpPr>
        <xdr:cNvPr id="62" name="【図書館】&#10;有形固定資産減価償却率平均値テキスト"/>
        <xdr:cNvSpPr txBox="1"/>
      </xdr:nvSpPr>
      <xdr:spPr>
        <a:xfrm>
          <a:off x="4673600" y="6396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30299</xdr:rowOff>
    </xdr:from>
    <xdr:to>
      <xdr:col>24</xdr:col>
      <xdr:colOff>114300</xdr:colOff>
      <xdr:row>38</xdr:row>
      <xdr:rowOff>131899</xdr:rowOff>
    </xdr:to>
    <xdr:sp macro="" textlink="">
      <xdr:nvSpPr>
        <xdr:cNvPr id="63" name="フローチャート: 判断 62"/>
        <xdr:cNvSpPr/>
      </xdr:nvSpPr>
      <xdr:spPr>
        <a:xfrm>
          <a:off x="4584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154396</xdr:rowOff>
    </xdr:from>
    <xdr:to>
      <xdr:col>20</xdr:col>
      <xdr:colOff>38100</xdr:colOff>
      <xdr:row>39</xdr:row>
      <xdr:rowOff>84546</xdr:rowOff>
    </xdr:to>
    <xdr:sp macro="" textlink="">
      <xdr:nvSpPr>
        <xdr:cNvPr id="64" name="フローチャート: 判断 63"/>
        <xdr:cNvSpPr/>
      </xdr:nvSpPr>
      <xdr:spPr>
        <a:xfrm>
          <a:off x="3746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2540</xdr:rowOff>
    </xdr:from>
    <xdr:to>
      <xdr:col>15</xdr:col>
      <xdr:colOff>101600</xdr:colOff>
      <xdr:row>39</xdr:row>
      <xdr:rowOff>104140</xdr:rowOff>
    </xdr:to>
    <xdr:sp macro="" textlink="">
      <xdr:nvSpPr>
        <xdr:cNvPr id="65" name="フローチャート: 判断 64"/>
        <xdr:cNvSpPr/>
      </xdr:nvSpPr>
      <xdr:spPr>
        <a:xfrm>
          <a:off x="2857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107043</xdr:rowOff>
    </xdr:from>
    <xdr:to>
      <xdr:col>24</xdr:col>
      <xdr:colOff>114300</xdr:colOff>
      <xdr:row>39</xdr:row>
      <xdr:rowOff>37193</xdr:rowOff>
    </xdr:to>
    <xdr:sp macro="" textlink="">
      <xdr:nvSpPr>
        <xdr:cNvPr id="71" name="楕円 70"/>
        <xdr:cNvSpPr/>
      </xdr:nvSpPr>
      <xdr:spPr>
        <a:xfrm>
          <a:off x="4584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85470</xdr:rowOff>
    </xdr:from>
    <xdr:ext cx="405111" cy="259045"/>
    <xdr:sp macro="" textlink="">
      <xdr:nvSpPr>
        <xdr:cNvPr id="72" name="【図書館】&#10;有形固定資産減価償却率該当値テキスト"/>
        <xdr:cNvSpPr txBox="1"/>
      </xdr:nvSpPr>
      <xdr:spPr>
        <a:xfrm>
          <a:off x="4673600"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3" name="楕円 72"/>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157843</xdr:rowOff>
    </xdr:from>
    <xdr:to>
      <xdr:col>24</xdr:col>
      <xdr:colOff>63500</xdr:colOff>
      <xdr:row>39</xdr:row>
      <xdr:rowOff>19050</xdr:rowOff>
    </xdr:to>
    <xdr:cxnSp macro="">
      <xdr:nvCxnSpPr>
        <xdr:cNvPr id="74" name="直線コネクタ 73"/>
        <xdr:cNvCxnSpPr/>
      </xdr:nvCxnSpPr>
      <xdr:spPr>
        <a:xfrm flipV="1">
          <a:off x="3797300" y="6672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907</xdr:rowOff>
    </xdr:from>
    <xdr:to>
      <xdr:col>15</xdr:col>
      <xdr:colOff>101600</xdr:colOff>
      <xdr:row>39</xdr:row>
      <xdr:rowOff>102507</xdr:rowOff>
    </xdr:to>
    <xdr:sp macro="" textlink="">
      <xdr:nvSpPr>
        <xdr:cNvPr id="75" name="楕円 74"/>
        <xdr:cNvSpPr/>
      </xdr:nvSpPr>
      <xdr:spPr>
        <a:xfrm>
          <a:off x="2857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51707</xdr:rowOff>
    </xdr:to>
    <xdr:cxnSp macro="">
      <xdr:nvCxnSpPr>
        <xdr:cNvPr id="76" name="直線コネクタ 75"/>
        <xdr:cNvCxnSpPr/>
      </xdr:nvCxnSpPr>
      <xdr:spPr>
        <a:xfrm flipV="1">
          <a:off x="2908300" y="670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75673</xdr:rowOff>
    </xdr:from>
    <xdr:ext cx="405111" cy="259045"/>
    <xdr:sp macro="" textlink="">
      <xdr:nvSpPr>
        <xdr:cNvPr id="77" name="n_1aveValue【図書館】&#10;有形固定資産減価償却率"/>
        <xdr:cNvSpPr txBox="1"/>
      </xdr:nvSpPr>
      <xdr:spPr>
        <a:xfrm>
          <a:off x="35820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95267</xdr:rowOff>
    </xdr:from>
    <xdr:ext cx="405111" cy="259045"/>
    <xdr:sp macro="" textlink="">
      <xdr:nvSpPr>
        <xdr:cNvPr id="78" name="n_2aveValue【図書館】&#10;有形固定資産減価償却率"/>
        <xdr:cNvSpPr txBox="1"/>
      </xdr:nvSpPr>
      <xdr:spPr>
        <a:xfrm>
          <a:off x="2705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86377</xdr:rowOff>
    </xdr:from>
    <xdr:ext cx="405111" cy="259045"/>
    <xdr:sp macro="" textlink="">
      <xdr:nvSpPr>
        <xdr:cNvPr id="79" name="n_1mainValue【図書館】&#10;有形固定資産減価償却率"/>
        <xdr:cNvSpPr txBox="1"/>
      </xdr:nvSpPr>
      <xdr:spPr>
        <a:xfrm>
          <a:off x="35820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119034</xdr:rowOff>
    </xdr:from>
    <xdr:ext cx="405111" cy="259045"/>
    <xdr:sp macro="" textlink="">
      <xdr:nvSpPr>
        <xdr:cNvPr id="80" name="n_2mainValue【図書館】&#10;有形固定資産減価償却率"/>
        <xdr:cNvSpPr txBox="1"/>
      </xdr:nvSpPr>
      <xdr:spPr>
        <a:xfrm>
          <a:off x="2705744" y="646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140970</xdr:rowOff>
    </xdr:to>
    <xdr:cxnSp macro="">
      <xdr:nvCxnSpPr>
        <xdr:cNvPr id="104" name="直線コネクタ 103"/>
        <xdr:cNvCxnSpPr/>
      </xdr:nvCxnSpPr>
      <xdr:spPr>
        <a:xfrm flipV="1">
          <a:off x="10476865" y="562356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144797</xdr:rowOff>
    </xdr:from>
    <xdr:ext cx="469744" cy="259045"/>
    <xdr:sp macro="" textlink="">
      <xdr:nvSpPr>
        <xdr:cNvPr id="105" name="【図書館】&#10;一人当たり面積最小値テキスト"/>
        <xdr:cNvSpPr txBox="1"/>
      </xdr:nvSpPr>
      <xdr:spPr>
        <a:xfrm>
          <a:off x="10515600"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140970</xdr:rowOff>
    </xdr:from>
    <xdr:to>
      <xdr:col>55</xdr:col>
      <xdr:colOff>88900</xdr:colOff>
      <xdr:row>41</xdr:row>
      <xdr:rowOff>140970</xdr:rowOff>
    </xdr:to>
    <xdr:cxnSp macro="">
      <xdr:nvCxnSpPr>
        <xdr:cNvPr id="106" name="直線コネクタ 105"/>
        <xdr:cNvCxnSpPr/>
      </xdr:nvCxnSpPr>
      <xdr:spPr>
        <a:xfrm>
          <a:off x="10388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07" name="【図書館】&#10;一人当たり面積最大値テキスト"/>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08" name="直線コネクタ 107"/>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67327</xdr:rowOff>
    </xdr:from>
    <xdr:ext cx="469744" cy="259045"/>
    <xdr:sp macro="" textlink="">
      <xdr:nvSpPr>
        <xdr:cNvPr id="109" name="【図書館】&#10;一人当たり面積平均値テキスト"/>
        <xdr:cNvSpPr txBox="1"/>
      </xdr:nvSpPr>
      <xdr:spPr>
        <a:xfrm>
          <a:off x="10515600" y="658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10" name="フローチャート: 判断 109"/>
        <xdr:cNvSpPr/>
      </xdr:nvSpPr>
      <xdr:spPr>
        <a:xfrm>
          <a:off x="104267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63500</xdr:rowOff>
    </xdr:from>
    <xdr:to>
      <xdr:col>50</xdr:col>
      <xdr:colOff>165100</xdr:colOff>
      <xdr:row>39</xdr:row>
      <xdr:rowOff>165100</xdr:rowOff>
    </xdr:to>
    <xdr:sp macro="" textlink="">
      <xdr:nvSpPr>
        <xdr:cNvPr id="111" name="フローチャート: 判断 110"/>
        <xdr:cNvSpPr/>
      </xdr:nvSpPr>
      <xdr:spPr>
        <a:xfrm>
          <a:off x="9588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12" name="フローチャート: 判断 111"/>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109220</xdr:rowOff>
    </xdr:from>
    <xdr:to>
      <xdr:col>55</xdr:col>
      <xdr:colOff>50800</xdr:colOff>
      <xdr:row>41</xdr:row>
      <xdr:rowOff>39370</xdr:rowOff>
    </xdr:to>
    <xdr:sp macro="" textlink="">
      <xdr:nvSpPr>
        <xdr:cNvPr id="118" name="楕円 117"/>
        <xdr:cNvSpPr/>
      </xdr:nvSpPr>
      <xdr:spPr>
        <a:xfrm>
          <a:off x="104267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87647</xdr:rowOff>
    </xdr:from>
    <xdr:ext cx="469744" cy="259045"/>
    <xdr:sp macro="" textlink="">
      <xdr:nvSpPr>
        <xdr:cNvPr id="119" name="【図書館】&#10;一人当たり面積該当値テキスト"/>
        <xdr:cNvSpPr txBox="1"/>
      </xdr:nvSpPr>
      <xdr:spPr>
        <a:xfrm>
          <a:off x="10515600"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113030</xdr:rowOff>
    </xdr:from>
    <xdr:to>
      <xdr:col>50</xdr:col>
      <xdr:colOff>165100</xdr:colOff>
      <xdr:row>41</xdr:row>
      <xdr:rowOff>43180</xdr:rowOff>
    </xdr:to>
    <xdr:sp macro="" textlink="">
      <xdr:nvSpPr>
        <xdr:cNvPr id="120" name="楕円 119"/>
        <xdr:cNvSpPr/>
      </xdr:nvSpPr>
      <xdr:spPr>
        <a:xfrm>
          <a:off x="9588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160020</xdr:rowOff>
    </xdr:from>
    <xdr:to>
      <xdr:col>55</xdr:col>
      <xdr:colOff>0</xdr:colOff>
      <xdr:row>40</xdr:row>
      <xdr:rowOff>163830</xdr:rowOff>
    </xdr:to>
    <xdr:cxnSp macro="">
      <xdr:nvCxnSpPr>
        <xdr:cNvPr id="121" name="直線コネクタ 120"/>
        <xdr:cNvCxnSpPr/>
      </xdr:nvCxnSpPr>
      <xdr:spPr>
        <a:xfrm flipV="1">
          <a:off x="9639300" y="70180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116840</xdr:rowOff>
    </xdr:from>
    <xdr:to>
      <xdr:col>46</xdr:col>
      <xdr:colOff>38100</xdr:colOff>
      <xdr:row>41</xdr:row>
      <xdr:rowOff>46990</xdr:rowOff>
    </xdr:to>
    <xdr:sp macro="" textlink="">
      <xdr:nvSpPr>
        <xdr:cNvPr id="122" name="楕円 121"/>
        <xdr:cNvSpPr/>
      </xdr:nvSpPr>
      <xdr:spPr>
        <a:xfrm>
          <a:off x="8699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163830</xdr:rowOff>
    </xdr:from>
    <xdr:to>
      <xdr:col>50</xdr:col>
      <xdr:colOff>114300</xdr:colOff>
      <xdr:row>40</xdr:row>
      <xdr:rowOff>167640</xdr:rowOff>
    </xdr:to>
    <xdr:cxnSp macro="">
      <xdr:nvCxnSpPr>
        <xdr:cNvPr id="123" name="直線コネクタ 122"/>
        <xdr:cNvCxnSpPr/>
      </xdr:nvCxnSpPr>
      <xdr:spPr>
        <a:xfrm flipV="1">
          <a:off x="8750300" y="7021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10177</xdr:rowOff>
    </xdr:from>
    <xdr:ext cx="469744" cy="259045"/>
    <xdr:sp macro="" textlink="">
      <xdr:nvSpPr>
        <xdr:cNvPr id="124" name="n_1aveValue【図書館】&#10;一人当たり面積"/>
        <xdr:cNvSpPr txBox="1"/>
      </xdr:nvSpPr>
      <xdr:spPr>
        <a:xfrm>
          <a:off x="93917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97807</xdr:rowOff>
    </xdr:from>
    <xdr:ext cx="469744" cy="259045"/>
    <xdr:sp macro="" textlink="">
      <xdr:nvSpPr>
        <xdr:cNvPr id="125" name="n_2aveValue【図書館】&#10;一人当たり面積"/>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34307</xdr:rowOff>
    </xdr:from>
    <xdr:ext cx="469744" cy="259045"/>
    <xdr:sp macro="" textlink="">
      <xdr:nvSpPr>
        <xdr:cNvPr id="126" name="n_1mainValue【図書館】&#10;一人当たり面積"/>
        <xdr:cNvSpPr txBox="1"/>
      </xdr:nvSpPr>
      <xdr:spPr>
        <a:xfrm>
          <a:off x="93917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38117</xdr:rowOff>
    </xdr:from>
    <xdr:ext cx="469744" cy="259045"/>
    <xdr:sp macro="" textlink="">
      <xdr:nvSpPr>
        <xdr:cNvPr id="127" name="n_2mainValue【図書館】&#10;一人当たり面積"/>
        <xdr:cNvSpPr txBox="1"/>
      </xdr:nvSpPr>
      <xdr:spPr>
        <a:xfrm>
          <a:off x="8515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8" name="テキスト ボックス 13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9" name="直線コネクタ 13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0" name="テキスト ボックス 13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1" name="直線コネクタ 14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2" name="テキスト ボックス 14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3" name="直線コネクタ 14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4" name="テキスト ボックス 14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5" name="直線コネクタ 14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6" name="テキスト ボックス 14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102870</xdr:rowOff>
    </xdr:to>
    <xdr:cxnSp macro="">
      <xdr:nvCxnSpPr>
        <xdr:cNvPr id="150" name="直線コネクタ 149"/>
        <xdr:cNvCxnSpPr/>
      </xdr:nvCxnSpPr>
      <xdr:spPr>
        <a:xfrm flipV="1">
          <a:off x="4634865" y="960120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51" name="【体育館・プー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2" name="直線コネクタ 151"/>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4" name="直線コネクタ 15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112793</xdr:rowOff>
    </xdr:from>
    <xdr:ext cx="405111" cy="259045"/>
    <xdr:sp macro="" textlink="">
      <xdr:nvSpPr>
        <xdr:cNvPr id="155" name="【体育館・プール】&#10;有形固定資産減価償却率平均値テキスト"/>
        <xdr:cNvSpPr txBox="1"/>
      </xdr:nvSpPr>
      <xdr:spPr>
        <a:xfrm>
          <a:off x="4673600" y="10399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134366</xdr:rowOff>
    </xdr:from>
    <xdr:to>
      <xdr:col>24</xdr:col>
      <xdr:colOff>114300</xdr:colOff>
      <xdr:row>61</xdr:row>
      <xdr:rowOff>64516</xdr:rowOff>
    </xdr:to>
    <xdr:sp macro="" textlink="">
      <xdr:nvSpPr>
        <xdr:cNvPr id="156" name="フローチャート: 判断 155"/>
        <xdr:cNvSpPr/>
      </xdr:nvSpPr>
      <xdr:spPr>
        <a:xfrm>
          <a:off x="458470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157" name="フローチャート: 判断 156"/>
        <xdr:cNvSpPr/>
      </xdr:nvSpPr>
      <xdr:spPr>
        <a:xfrm>
          <a:off x="3746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79502</xdr:rowOff>
    </xdr:from>
    <xdr:to>
      <xdr:col>15</xdr:col>
      <xdr:colOff>101600</xdr:colOff>
      <xdr:row>61</xdr:row>
      <xdr:rowOff>9652</xdr:rowOff>
    </xdr:to>
    <xdr:sp macro="" textlink="">
      <xdr:nvSpPr>
        <xdr:cNvPr id="158" name="フローチャート: 判断 157"/>
        <xdr:cNvSpPr/>
      </xdr:nvSpPr>
      <xdr:spPr>
        <a:xfrm>
          <a:off x="2857500" y="103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45212</xdr:rowOff>
    </xdr:from>
    <xdr:to>
      <xdr:col>24</xdr:col>
      <xdr:colOff>114300</xdr:colOff>
      <xdr:row>59</xdr:row>
      <xdr:rowOff>146812</xdr:rowOff>
    </xdr:to>
    <xdr:sp macro="" textlink="">
      <xdr:nvSpPr>
        <xdr:cNvPr id="164" name="楕円 163"/>
        <xdr:cNvSpPr/>
      </xdr:nvSpPr>
      <xdr:spPr>
        <a:xfrm>
          <a:off x="4584700" y="1016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68089</xdr:rowOff>
    </xdr:from>
    <xdr:ext cx="405111" cy="259045"/>
    <xdr:sp macro="" textlink="">
      <xdr:nvSpPr>
        <xdr:cNvPr id="165" name="【体育館・プール】&#10;有形固定資産減価償却率該当値テキスト"/>
        <xdr:cNvSpPr txBox="1"/>
      </xdr:nvSpPr>
      <xdr:spPr>
        <a:xfrm>
          <a:off x="4673600" y="1001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109220</xdr:rowOff>
    </xdr:from>
    <xdr:to>
      <xdr:col>20</xdr:col>
      <xdr:colOff>38100</xdr:colOff>
      <xdr:row>60</xdr:row>
      <xdr:rowOff>39370</xdr:rowOff>
    </xdr:to>
    <xdr:sp macro="" textlink="">
      <xdr:nvSpPr>
        <xdr:cNvPr id="166" name="楕円 165"/>
        <xdr:cNvSpPr/>
      </xdr:nvSpPr>
      <xdr:spPr>
        <a:xfrm>
          <a:off x="3746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96012</xdr:rowOff>
    </xdr:from>
    <xdr:to>
      <xdr:col>24</xdr:col>
      <xdr:colOff>63500</xdr:colOff>
      <xdr:row>59</xdr:row>
      <xdr:rowOff>160020</xdr:rowOff>
    </xdr:to>
    <xdr:cxnSp macro="">
      <xdr:nvCxnSpPr>
        <xdr:cNvPr id="167" name="直線コネクタ 166"/>
        <xdr:cNvCxnSpPr/>
      </xdr:nvCxnSpPr>
      <xdr:spPr>
        <a:xfrm flipV="1">
          <a:off x="3797300" y="1021156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129794</xdr:rowOff>
    </xdr:from>
    <xdr:to>
      <xdr:col>15</xdr:col>
      <xdr:colOff>101600</xdr:colOff>
      <xdr:row>59</xdr:row>
      <xdr:rowOff>59944</xdr:rowOff>
    </xdr:to>
    <xdr:sp macro="" textlink="">
      <xdr:nvSpPr>
        <xdr:cNvPr id="168" name="楕円 167"/>
        <xdr:cNvSpPr/>
      </xdr:nvSpPr>
      <xdr:spPr>
        <a:xfrm>
          <a:off x="2857500" y="100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9144</xdr:rowOff>
    </xdr:from>
    <xdr:to>
      <xdr:col>19</xdr:col>
      <xdr:colOff>177800</xdr:colOff>
      <xdr:row>59</xdr:row>
      <xdr:rowOff>160020</xdr:rowOff>
    </xdr:to>
    <xdr:cxnSp macro="">
      <xdr:nvCxnSpPr>
        <xdr:cNvPr id="169" name="直線コネクタ 168"/>
        <xdr:cNvCxnSpPr/>
      </xdr:nvCxnSpPr>
      <xdr:spPr>
        <a:xfrm>
          <a:off x="2908300" y="10124694"/>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94505</xdr:rowOff>
    </xdr:from>
    <xdr:ext cx="405111" cy="259045"/>
    <xdr:sp macro="" textlink="">
      <xdr:nvSpPr>
        <xdr:cNvPr id="170" name="n_1aveValue【体育館・プール】&#10;有形固定資産減価償却率"/>
        <xdr:cNvSpPr txBox="1"/>
      </xdr:nvSpPr>
      <xdr:spPr>
        <a:xfrm>
          <a:off x="35820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779</xdr:rowOff>
    </xdr:from>
    <xdr:ext cx="405111" cy="259045"/>
    <xdr:sp macro="" textlink="">
      <xdr:nvSpPr>
        <xdr:cNvPr id="171" name="n_2aveValue【体育館・プール】&#10;有形固定資産減価償却率"/>
        <xdr:cNvSpPr txBox="1"/>
      </xdr:nvSpPr>
      <xdr:spPr>
        <a:xfrm>
          <a:off x="2705744" y="1045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55897</xdr:rowOff>
    </xdr:from>
    <xdr:ext cx="405111" cy="259045"/>
    <xdr:sp macro="" textlink="">
      <xdr:nvSpPr>
        <xdr:cNvPr id="172" name="n_1mainValue【体育館・プール】&#10;有形固定資産減価償却率"/>
        <xdr:cNvSpPr txBox="1"/>
      </xdr:nvSpPr>
      <xdr:spPr>
        <a:xfrm>
          <a:off x="3582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76471</xdr:rowOff>
    </xdr:from>
    <xdr:ext cx="405111" cy="259045"/>
    <xdr:sp macro="" textlink="">
      <xdr:nvSpPr>
        <xdr:cNvPr id="173" name="n_2mainValue【体育館・プール】&#10;有形固定資産減価償却率"/>
        <xdr:cNvSpPr txBox="1"/>
      </xdr:nvSpPr>
      <xdr:spPr>
        <a:xfrm>
          <a:off x="2705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86360</xdr:rowOff>
    </xdr:from>
    <xdr:to>
      <xdr:col>54</xdr:col>
      <xdr:colOff>189865</xdr:colOff>
      <xdr:row>63</xdr:row>
      <xdr:rowOff>138430</xdr:rowOff>
    </xdr:to>
    <xdr:cxnSp macro="">
      <xdr:nvCxnSpPr>
        <xdr:cNvPr id="197" name="直線コネクタ 196"/>
        <xdr:cNvCxnSpPr/>
      </xdr:nvCxnSpPr>
      <xdr:spPr>
        <a:xfrm flipV="1">
          <a:off x="10476865" y="9516110"/>
          <a:ext cx="0" cy="14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142257</xdr:rowOff>
    </xdr:from>
    <xdr:ext cx="469744" cy="259045"/>
    <xdr:sp macro="" textlink="">
      <xdr:nvSpPr>
        <xdr:cNvPr id="198" name="【体育館・プール】&#10;一人当たり面積最小値テキスト"/>
        <xdr:cNvSpPr txBox="1"/>
      </xdr:nvSpPr>
      <xdr:spPr>
        <a:xfrm>
          <a:off x="10515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138430</xdr:rowOff>
    </xdr:from>
    <xdr:to>
      <xdr:col>55</xdr:col>
      <xdr:colOff>88900</xdr:colOff>
      <xdr:row>63</xdr:row>
      <xdr:rowOff>138430</xdr:rowOff>
    </xdr:to>
    <xdr:cxnSp macro="">
      <xdr:nvCxnSpPr>
        <xdr:cNvPr id="199" name="直線コネクタ 198"/>
        <xdr:cNvCxnSpPr/>
      </xdr:nvCxnSpPr>
      <xdr:spPr>
        <a:xfrm>
          <a:off x="10388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33037</xdr:rowOff>
    </xdr:from>
    <xdr:ext cx="469744" cy="259045"/>
    <xdr:sp macro="" textlink="">
      <xdr:nvSpPr>
        <xdr:cNvPr id="200" name="【体育館・プール】&#10;一人当たり面積最大値テキスト"/>
        <xdr:cNvSpPr txBox="1"/>
      </xdr:nvSpPr>
      <xdr:spPr>
        <a:xfrm>
          <a:off x="10515600" y="929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86360</xdr:rowOff>
    </xdr:from>
    <xdr:to>
      <xdr:col>55</xdr:col>
      <xdr:colOff>88900</xdr:colOff>
      <xdr:row>55</xdr:row>
      <xdr:rowOff>86360</xdr:rowOff>
    </xdr:to>
    <xdr:cxnSp macro="">
      <xdr:nvCxnSpPr>
        <xdr:cNvPr id="201" name="直線コネクタ 200"/>
        <xdr:cNvCxnSpPr/>
      </xdr:nvCxnSpPr>
      <xdr:spPr>
        <a:xfrm>
          <a:off x="10388600" y="95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6367</xdr:rowOff>
    </xdr:from>
    <xdr:ext cx="469744" cy="259045"/>
    <xdr:sp macro="" textlink="">
      <xdr:nvSpPr>
        <xdr:cNvPr id="202" name="【体育館・プール】&#10;一人当たり面積平均値テキスト"/>
        <xdr:cNvSpPr txBox="1"/>
      </xdr:nvSpPr>
      <xdr:spPr>
        <a:xfrm>
          <a:off x="10515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03" name="フローチャート: 判断 202"/>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204" name="フローチャート: 判断 203"/>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86360</xdr:rowOff>
    </xdr:from>
    <xdr:to>
      <xdr:col>46</xdr:col>
      <xdr:colOff>38100</xdr:colOff>
      <xdr:row>62</xdr:row>
      <xdr:rowOff>16510</xdr:rowOff>
    </xdr:to>
    <xdr:sp macro="" textlink="">
      <xdr:nvSpPr>
        <xdr:cNvPr id="205" name="フローチャート: 判断 204"/>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107950</xdr:rowOff>
    </xdr:from>
    <xdr:to>
      <xdr:col>55</xdr:col>
      <xdr:colOff>50800</xdr:colOff>
      <xdr:row>63</xdr:row>
      <xdr:rowOff>38100</xdr:rowOff>
    </xdr:to>
    <xdr:sp macro="" textlink="">
      <xdr:nvSpPr>
        <xdr:cNvPr id="211" name="楕円 210"/>
        <xdr:cNvSpPr/>
      </xdr:nvSpPr>
      <xdr:spPr>
        <a:xfrm>
          <a:off x="10426700" y="1073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86377</xdr:rowOff>
    </xdr:from>
    <xdr:ext cx="469744" cy="259045"/>
    <xdr:sp macro="" textlink="">
      <xdr:nvSpPr>
        <xdr:cNvPr id="212" name="【体育館・プール】&#10;一人当たり面積該当値テキスト"/>
        <xdr:cNvSpPr txBox="1"/>
      </xdr:nvSpPr>
      <xdr:spPr>
        <a:xfrm>
          <a:off x="10515600" y="1071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111760</xdr:rowOff>
    </xdr:from>
    <xdr:to>
      <xdr:col>50</xdr:col>
      <xdr:colOff>165100</xdr:colOff>
      <xdr:row>63</xdr:row>
      <xdr:rowOff>41910</xdr:rowOff>
    </xdr:to>
    <xdr:sp macro="" textlink="">
      <xdr:nvSpPr>
        <xdr:cNvPr id="213" name="楕円 212"/>
        <xdr:cNvSpPr/>
      </xdr:nvSpPr>
      <xdr:spPr>
        <a:xfrm>
          <a:off x="9588500" y="107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158750</xdr:rowOff>
    </xdr:from>
    <xdr:to>
      <xdr:col>55</xdr:col>
      <xdr:colOff>0</xdr:colOff>
      <xdr:row>62</xdr:row>
      <xdr:rowOff>162560</xdr:rowOff>
    </xdr:to>
    <xdr:cxnSp macro="">
      <xdr:nvCxnSpPr>
        <xdr:cNvPr id="214" name="直線コネクタ 213"/>
        <xdr:cNvCxnSpPr/>
      </xdr:nvCxnSpPr>
      <xdr:spPr>
        <a:xfrm flipV="1">
          <a:off x="9639300" y="107886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82550</xdr:rowOff>
    </xdr:from>
    <xdr:to>
      <xdr:col>46</xdr:col>
      <xdr:colOff>38100</xdr:colOff>
      <xdr:row>62</xdr:row>
      <xdr:rowOff>12700</xdr:rowOff>
    </xdr:to>
    <xdr:sp macro="" textlink="">
      <xdr:nvSpPr>
        <xdr:cNvPr id="215" name="楕円 214"/>
        <xdr:cNvSpPr/>
      </xdr:nvSpPr>
      <xdr:spPr>
        <a:xfrm>
          <a:off x="8699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133350</xdr:rowOff>
    </xdr:from>
    <xdr:to>
      <xdr:col>50</xdr:col>
      <xdr:colOff>114300</xdr:colOff>
      <xdr:row>62</xdr:row>
      <xdr:rowOff>162560</xdr:rowOff>
    </xdr:to>
    <xdr:cxnSp macro="">
      <xdr:nvCxnSpPr>
        <xdr:cNvPr id="216" name="直線コネクタ 215"/>
        <xdr:cNvCxnSpPr/>
      </xdr:nvCxnSpPr>
      <xdr:spPr>
        <a:xfrm>
          <a:off x="8750300" y="10591800"/>
          <a:ext cx="889000" cy="20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151147</xdr:rowOff>
    </xdr:from>
    <xdr:ext cx="469744" cy="259045"/>
    <xdr:sp macro="" textlink="">
      <xdr:nvSpPr>
        <xdr:cNvPr id="217" name="n_1aveValue【体育館・プール】&#10;一人当たり面積"/>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7637</xdr:rowOff>
    </xdr:from>
    <xdr:ext cx="469744" cy="259045"/>
    <xdr:sp macro="" textlink="">
      <xdr:nvSpPr>
        <xdr:cNvPr id="218" name="n_2aveValue【体育館・プール】&#10;一人当たり面積"/>
        <xdr:cNvSpPr txBox="1"/>
      </xdr:nvSpPr>
      <xdr:spPr>
        <a:xfrm>
          <a:off x="8515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33037</xdr:rowOff>
    </xdr:from>
    <xdr:ext cx="469744" cy="259045"/>
    <xdr:sp macro="" textlink="">
      <xdr:nvSpPr>
        <xdr:cNvPr id="219" name="n_1mainValue【体育館・プール】&#10;一人当たり面積"/>
        <xdr:cNvSpPr txBox="1"/>
      </xdr:nvSpPr>
      <xdr:spPr>
        <a:xfrm>
          <a:off x="9391727"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20" name="n_2mainValue【体育館・プール】&#10;一人当たり面積"/>
        <xdr:cNvSpPr txBox="1"/>
      </xdr:nvSpPr>
      <xdr:spPr>
        <a:xfrm>
          <a:off x="8515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1" name="直線コネクタ 23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2" name="テキスト ボックス 23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3" name="直線コネクタ 23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4" name="テキスト ボックス 23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5" name="直線コネクタ 23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6" name="テキスト ボックス 23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7" name="直線コネクタ 23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8" name="テキスト ボックス 23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9" name="直線コネクタ 23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0" name="テキスト ボックス 23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1" name="直線コネクタ 24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2" name="テキスト ボックス 24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83820</xdr:rowOff>
    </xdr:to>
    <xdr:cxnSp macro="">
      <xdr:nvCxnSpPr>
        <xdr:cNvPr id="246" name="直線コネクタ 245"/>
        <xdr:cNvCxnSpPr/>
      </xdr:nvCxnSpPr>
      <xdr:spPr>
        <a:xfrm flipV="1">
          <a:off x="4634865" y="1328057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340478" cy="259045"/>
    <xdr:sp macro="" textlink="">
      <xdr:nvSpPr>
        <xdr:cNvPr id="247" name="【福祉施設】&#10;有形固定資産減価償却率最小値テキスト"/>
        <xdr:cNvSpPr txBox="1"/>
      </xdr:nvSpPr>
      <xdr:spPr>
        <a:xfrm>
          <a:off x="46736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48" name="直線コネクタ 247"/>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9"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0" name="直線コネクタ 24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84926</xdr:rowOff>
    </xdr:from>
    <xdr:ext cx="405111" cy="259045"/>
    <xdr:sp macro="" textlink="">
      <xdr:nvSpPr>
        <xdr:cNvPr id="251" name="【福祉施設】&#10;有形固定資産減価償却率平均値テキスト"/>
        <xdr:cNvSpPr txBox="1"/>
      </xdr:nvSpPr>
      <xdr:spPr>
        <a:xfrm>
          <a:off x="4673600" y="1397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106499</xdr:rowOff>
    </xdr:from>
    <xdr:to>
      <xdr:col>24</xdr:col>
      <xdr:colOff>114300</xdr:colOff>
      <xdr:row>82</xdr:row>
      <xdr:rowOff>36649</xdr:rowOff>
    </xdr:to>
    <xdr:sp macro="" textlink="">
      <xdr:nvSpPr>
        <xdr:cNvPr id="252" name="フローチャート: 判断 251"/>
        <xdr:cNvSpPr/>
      </xdr:nvSpPr>
      <xdr:spPr>
        <a:xfrm>
          <a:off x="45847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253" name="フローチャート: 判断 252"/>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122827</xdr:rowOff>
    </xdr:from>
    <xdr:to>
      <xdr:col>15</xdr:col>
      <xdr:colOff>101600</xdr:colOff>
      <xdr:row>82</xdr:row>
      <xdr:rowOff>52977</xdr:rowOff>
    </xdr:to>
    <xdr:sp macro="" textlink="">
      <xdr:nvSpPr>
        <xdr:cNvPr id="254" name="フローチャート: 判断 253"/>
        <xdr:cNvSpPr/>
      </xdr:nvSpPr>
      <xdr:spPr>
        <a:xfrm>
          <a:off x="2857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80373</xdr:rowOff>
    </xdr:from>
    <xdr:to>
      <xdr:col>24</xdr:col>
      <xdr:colOff>114300</xdr:colOff>
      <xdr:row>78</xdr:row>
      <xdr:rowOff>10523</xdr:rowOff>
    </xdr:to>
    <xdr:sp macro="" textlink="">
      <xdr:nvSpPr>
        <xdr:cNvPr id="260" name="楕円 259"/>
        <xdr:cNvSpPr/>
      </xdr:nvSpPr>
      <xdr:spPr>
        <a:xfrm>
          <a:off x="4584700" y="1328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166750</xdr:rowOff>
    </xdr:from>
    <xdr:ext cx="405111" cy="259045"/>
    <xdr:sp macro="" textlink="">
      <xdr:nvSpPr>
        <xdr:cNvPr id="261" name="【福祉施設】&#10;有形固定資産減価償却率該当値テキスト"/>
        <xdr:cNvSpPr txBox="1"/>
      </xdr:nvSpPr>
      <xdr:spPr>
        <a:xfrm>
          <a:off x="4673600" y="13196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82006</xdr:rowOff>
    </xdr:from>
    <xdr:to>
      <xdr:col>20</xdr:col>
      <xdr:colOff>38100</xdr:colOff>
      <xdr:row>78</xdr:row>
      <xdr:rowOff>12156</xdr:rowOff>
    </xdr:to>
    <xdr:sp macro="" textlink="">
      <xdr:nvSpPr>
        <xdr:cNvPr id="262" name="楕円 261"/>
        <xdr:cNvSpPr/>
      </xdr:nvSpPr>
      <xdr:spPr>
        <a:xfrm>
          <a:off x="3746500" y="1328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131173</xdr:rowOff>
    </xdr:from>
    <xdr:to>
      <xdr:col>24</xdr:col>
      <xdr:colOff>63500</xdr:colOff>
      <xdr:row>77</xdr:row>
      <xdr:rowOff>132806</xdr:rowOff>
    </xdr:to>
    <xdr:cxnSp macro="">
      <xdr:nvCxnSpPr>
        <xdr:cNvPr id="263" name="直線コネクタ 262"/>
        <xdr:cNvCxnSpPr/>
      </xdr:nvCxnSpPr>
      <xdr:spPr>
        <a:xfrm flipV="1">
          <a:off x="3797300" y="1333282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85271</xdr:rowOff>
    </xdr:from>
    <xdr:to>
      <xdr:col>15</xdr:col>
      <xdr:colOff>101600</xdr:colOff>
      <xdr:row>78</xdr:row>
      <xdr:rowOff>15421</xdr:rowOff>
    </xdr:to>
    <xdr:sp macro="" textlink="">
      <xdr:nvSpPr>
        <xdr:cNvPr id="264" name="楕円 263"/>
        <xdr:cNvSpPr/>
      </xdr:nvSpPr>
      <xdr:spPr>
        <a:xfrm>
          <a:off x="2857500" y="1328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132806</xdr:rowOff>
    </xdr:from>
    <xdr:to>
      <xdr:col>19</xdr:col>
      <xdr:colOff>177800</xdr:colOff>
      <xdr:row>77</xdr:row>
      <xdr:rowOff>136071</xdr:rowOff>
    </xdr:to>
    <xdr:cxnSp macro="">
      <xdr:nvCxnSpPr>
        <xdr:cNvPr id="265" name="直線コネクタ 264"/>
        <xdr:cNvCxnSpPr/>
      </xdr:nvCxnSpPr>
      <xdr:spPr>
        <a:xfrm flipV="1">
          <a:off x="2908300" y="1333445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81659</xdr:rowOff>
    </xdr:from>
    <xdr:ext cx="405111" cy="259045"/>
    <xdr:sp macro="" textlink="">
      <xdr:nvSpPr>
        <xdr:cNvPr id="266" name="n_1aveValue【福祉施設】&#10;有形固定資産減価償却率"/>
        <xdr:cNvSpPr txBox="1"/>
      </xdr:nvSpPr>
      <xdr:spPr>
        <a:xfrm>
          <a:off x="35820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44104</xdr:rowOff>
    </xdr:from>
    <xdr:ext cx="405111" cy="259045"/>
    <xdr:sp macro="" textlink="">
      <xdr:nvSpPr>
        <xdr:cNvPr id="267" name="n_2aveValue【福祉施設】&#10;有形固定資産減価償却率"/>
        <xdr:cNvSpPr txBox="1"/>
      </xdr:nvSpPr>
      <xdr:spPr>
        <a:xfrm>
          <a:off x="2705744"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28683</xdr:rowOff>
    </xdr:from>
    <xdr:ext cx="405111" cy="259045"/>
    <xdr:sp macro="" textlink="">
      <xdr:nvSpPr>
        <xdr:cNvPr id="268" name="n_1mainValue【福祉施設】&#10;有形固定資産減価償却率"/>
        <xdr:cNvSpPr txBox="1"/>
      </xdr:nvSpPr>
      <xdr:spPr>
        <a:xfrm>
          <a:off x="3582044" y="1305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31948</xdr:rowOff>
    </xdr:from>
    <xdr:ext cx="405111" cy="259045"/>
    <xdr:sp macro="" textlink="">
      <xdr:nvSpPr>
        <xdr:cNvPr id="269" name="n_2mainValue【福祉施設】&#10;有形固定資産減価償却率"/>
        <xdr:cNvSpPr txBox="1"/>
      </xdr:nvSpPr>
      <xdr:spPr>
        <a:xfrm>
          <a:off x="2705744" y="13062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0" name="直線コネクタ 27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1" name="テキスト ボックス 28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2" name="直線コネクタ 28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3" name="テキスト ボックス 28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4" name="直線コネクタ 28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5" name="テキスト ボックス 28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6" name="直線コネクタ 28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7" name="テキスト ボックス 28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8" name="直線コネクタ 28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9" name="テキスト ボックス 28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0" name="直線コネクタ 28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1" name="テキスト ボックス 29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52795</xdr:rowOff>
    </xdr:from>
    <xdr:to>
      <xdr:col>54</xdr:col>
      <xdr:colOff>189865</xdr:colOff>
      <xdr:row>86</xdr:row>
      <xdr:rowOff>96882</xdr:rowOff>
    </xdr:to>
    <xdr:cxnSp macro="">
      <xdr:nvCxnSpPr>
        <xdr:cNvPr id="295" name="直線コネクタ 294"/>
        <xdr:cNvCxnSpPr/>
      </xdr:nvCxnSpPr>
      <xdr:spPr>
        <a:xfrm flipV="1">
          <a:off x="10476865" y="1325444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100709</xdr:rowOff>
    </xdr:from>
    <xdr:ext cx="469744" cy="259045"/>
    <xdr:sp macro="" textlink="">
      <xdr:nvSpPr>
        <xdr:cNvPr id="296" name="【福祉施設】&#10;一人当たり面積最小値テキスト"/>
        <xdr:cNvSpPr txBox="1"/>
      </xdr:nvSpPr>
      <xdr:spPr>
        <a:xfrm>
          <a:off x="10515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96882</xdr:rowOff>
    </xdr:from>
    <xdr:to>
      <xdr:col>55</xdr:col>
      <xdr:colOff>88900</xdr:colOff>
      <xdr:row>86</xdr:row>
      <xdr:rowOff>96882</xdr:rowOff>
    </xdr:to>
    <xdr:cxnSp macro="">
      <xdr:nvCxnSpPr>
        <xdr:cNvPr id="297" name="直線コネクタ 296"/>
        <xdr:cNvCxnSpPr/>
      </xdr:nvCxnSpPr>
      <xdr:spPr>
        <a:xfrm>
          <a:off x="10388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170922</xdr:rowOff>
    </xdr:from>
    <xdr:ext cx="469744" cy="259045"/>
    <xdr:sp macro="" textlink="">
      <xdr:nvSpPr>
        <xdr:cNvPr id="298" name="【福祉施設】&#10;一人当たり面積最大値テキスト"/>
        <xdr:cNvSpPr txBox="1"/>
      </xdr:nvSpPr>
      <xdr:spPr>
        <a:xfrm>
          <a:off x="10515600" y="1302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52795</xdr:rowOff>
    </xdr:from>
    <xdr:to>
      <xdr:col>55</xdr:col>
      <xdr:colOff>88900</xdr:colOff>
      <xdr:row>77</xdr:row>
      <xdr:rowOff>52795</xdr:rowOff>
    </xdr:to>
    <xdr:cxnSp macro="">
      <xdr:nvCxnSpPr>
        <xdr:cNvPr id="299" name="直線コネクタ 298"/>
        <xdr:cNvCxnSpPr/>
      </xdr:nvCxnSpPr>
      <xdr:spPr>
        <a:xfrm>
          <a:off x="10388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46100</xdr:rowOff>
    </xdr:from>
    <xdr:ext cx="469744" cy="259045"/>
    <xdr:sp macro="" textlink="">
      <xdr:nvSpPr>
        <xdr:cNvPr id="300" name="【福祉施設】&#10;一人当たり面積平均値テキスト"/>
        <xdr:cNvSpPr txBox="1"/>
      </xdr:nvSpPr>
      <xdr:spPr>
        <a:xfrm>
          <a:off x="10515600" y="13933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23223</xdr:rowOff>
    </xdr:from>
    <xdr:to>
      <xdr:col>55</xdr:col>
      <xdr:colOff>50800</xdr:colOff>
      <xdr:row>82</xdr:row>
      <xdr:rowOff>124823</xdr:rowOff>
    </xdr:to>
    <xdr:sp macro="" textlink="">
      <xdr:nvSpPr>
        <xdr:cNvPr id="301" name="フローチャート: 判断 300"/>
        <xdr:cNvSpPr/>
      </xdr:nvSpPr>
      <xdr:spPr>
        <a:xfrm>
          <a:off x="10426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134257</xdr:rowOff>
    </xdr:from>
    <xdr:to>
      <xdr:col>50</xdr:col>
      <xdr:colOff>165100</xdr:colOff>
      <xdr:row>81</xdr:row>
      <xdr:rowOff>64407</xdr:rowOff>
    </xdr:to>
    <xdr:sp macro="" textlink="">
      <xdr:nvSpPr>
        <xdr:cNvPr id="302" name="フローチャート: 判断 301"/>
        <xdr:cNvSpPr/>
      </xdr:nvSpPr>
      <xdr:spPr>
        <a:xfrm>
          <a:off x="9588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140788</xdr:rowOff>
    </xdr:from>
    <xdr:to>
      <xdr:col>46</xdr:col>
      <xdr:colOff>38100</xdr:colOff>
      <xdr:row>83</xdr:row>
      <xdr:rowOff>70938</xdr:rowOff>
    </xdr:to>
    <xdr:sp macro="" textlink="">
      <xdr:nvSpPr>
        <xdr:cNvPr id="303" name="フローチャート: 判断 302"/>
        <xdr:cNvSpPr/>
      </xdr:nvSpPr>
      <xdr:spPr>
        <a:xfrm>
          <a:off x="8699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31387</xdr:rowOff>
    </xdr:from>
    <xdr:to>
      <xdr:col>55</xdr:col>
      <xdr:colOff>50800</xdr:colOff>
      <xdr:row>85</xdr:row>
      <xdr:rowOff>132987</xdr:rowOff>
    </xdr:to>
    <xdr:sp macro="" textlink="">
      <xdr:nvSpPr>
        <xdr:cNvPr id="309" name="楕円 308"/>
        <xdr:cNvSpPr/>
      </xdr:nvSpPr>
      <xdr:spPr>
        <a:xfrm>
          <a:off x="104267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9814</xdr:rowOff>
    </xdr:from>
    <xdr:ext cx="469744" cy="259045"/>
    <xdr:sp macro="" textlink="">
      <xdr:nvSpPr>
        <xdr:cNvPr id="310" name="【福祉施設】&#10;一人当たり面積該当値テキスト"/>
        <xdr:cNvSpPr txBox="1"/>
      </xdr:nvSpPr>
      <xdr:spPr>
        <a:xfrm>
          <a:off x="10515600" y="1458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34652</xdr:rowOff>
    </xdr:from>
    <xdr:to>
      <xdr:col>50</xdr:col>
      <xdr:colOff>165100</xdr:colOff>
      <xdr:row>85</xdr:row>
      <xdr:rowOff>136252</xdr:rowOff>
    </xdr:to>
    <xdr:sp macro="" textlink="">
      <xdr:nvSpPr>
        <xdr:cNvPr id="311" name="楕円 310"/>
        <xdr:cNvSpPr/>
      </xdr:nvSpPr>
      <xdr:spPr>
        <a:xfrm>
          <a:off x="9588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82187</xdr:rowOff>
    </xdr:from>
    <xdr:to>
      <xdr:col>55</xdr:col>
      <xdr:colOff>0</xdr:colOff>
      <xdr:row>85</xdr:row>
      <xdr:rowOff>85452</xdr:rowOff>
    </xdr:to>
    <xdr:cxnSp macro="">
      <xdr:nvCxnSpPr>
        <xdr:cNvPr id="312" name="直線コネクタ 311"/>
        <xdr:cNvCxnSpPr/>
      </xdr:nvCxnSpPr>
      <xdr:spPr>
        <a:xfrm flipV="1">
          <a:off x="9639300" y="14655437"/>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37919</xdr:rowOff>
    </xdr:from>
    <xdr:to>
      <xdr:col>46</xdr:col>
      <xdr:colOff>38100</xdr:colOff>
      <xdr:row>85</xdr:row>
      <xdr:rowOff>139519</xdr:rowOff>
    </xdr:to>
    <xdr:sp macro="" textlink="">
      <xdr:nvSpPr>
        <xdr:cNvPr id="313" name="楕円 312"/>
        <xdr:cNvSpPr/>
      </xdr:nvSpPr>
      <xdr:spPr>
        <a:xfrm>
          <a:off x="86995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85452</xdr:rowOff>
    </xdr:from>
    <xdr:to>
      <xdr:col>50</xdr:col>
      <xdr:colOff>114300</xdr:colOff>
      <xdr:row>85</xdr:row>
      <xdr:rowOff>88719</xdr:rowOff>
    </xdr:to>
    <xdr:cxnSp macro="">
      <xdr:nvCxnSpPr>
        <xdr:cNvPr id="314" name="直線コネクタ 313"/>
        <xdr:cNvCxnSpPr/>
      </xdr:nvCxnSpPr>
      <xdr:spPr>
        <a:xfrm flipV="1">
          <a:off x="8750300" y="146587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80934</xdr:rowOff>
    </xdr:from>
    <xdr:ext cx="469744" cy="259045"/>
    <xdr:sp macro="" textlink="">
      <xdr:nvSpPr>
        <xdr:cNvPr id="315" name="n_1aveValue【福祉施設】&#10;一人当たり面積"/>
        <xdr:cNvSpPr txBox="1"/>
      </xdr:nvSpPr>
      <xdr:spPr>
        <a:xfrm>
          <a:off x="9391727"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87465</xdr:rowOff>
    </xdr:from>
    <xdr:ext cx="469744" cy="259045"/>
    <xdr:sp macro="" textlink="">
      <xdr:nvSpPr>
        <xdr:cNvPr id="316" name="n_2aveValue【福祉施設】&#10;一人当たり面積"/>
        <xdr:cNvSpPr txBox="1"/>
      </xdr:nvSpPr>
      <xdr:spPr>
        <a:xfrm>
          <a:off x="8515427" y="1397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127379</xdr:rowOff>
    </xdr:from>
    <xdr:ext cx="469744" cy="259045"/>
    <xdr:sp macro="" textlink="">
      <xdr:nvSpPr>
        <xdr:cNvPr id="317" name="n_1mainValue【福祉施設】&#10;一人当たり面積"/>
        <xdr:cNvSpPr txBox="1"/>
      </xdr:nvSpPr>
      <xdr:spPr>
        <a:xfrm>
          <a:off x="93917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130646</xdr:rowOff>
    </xdr:from>
    <xdr:ext cx="469744" cy="259045"/>
    <xdr:sp macro="" textlink="">
      <xdr:nvSpPr>
        <xdr:cNvPr id="318" name="n_2mainValue【福祉施設】&#10;一人当たり面積"/>
        <xdr:cNvSpPr txBox="1"/>
      </xdr:nvSpPr>
      <xdr:spPr>
        <a:xfrm>
          <a:off x="8515427" y="1470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9" name="テキスト ボックス 32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0" name="直線コネクタ 32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1" name="テキスト ボックス 33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2" name="直線コネクタ 33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3" name="テキスト ボックス 33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4" name="直線コネクタ 33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5" name="テキスト ボックス 33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6" name="直線コネクタ 33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37" name="テキスト ボックス 33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87630</xdr:rowOff>
    </xdr:from>
    <xdr:to>
      <xdr:col>24</xdr:col>
      <xdr:colOff>62865</xdr:colOff>
      <xdr:row>108</xdr:row>
      <xdr:rowOff>7620</xdr:rowOff>
    </xdr:to>
    <xdr:cxnSp macro="">
      <xdr:nvCxnSpPr>
        <xdr:cNvPr id="341" name="直線コネクタ 340"/>
        <xdr:cNvCxnSpPr/>
      </xdr:nvCxnSpPr>
      <xdr:spPr>
        <a:xfrm flipV="1">
          <a:off x="4634865" y="1723263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11447</xdr:rowOff>
    </xdr:from>
    <xdr:ext cx="405111" cy="259045"/>
    <xdr:sp macro="" textlink="">
      <xdr:nvSpPr>
        <xdr:cNvPr id="342" name="【市民会館】&#10;有形固定資産減価償却率最小値テキスト"/>
        <xdr:cNvSpPr txBox="1"/>
      </xdr:nvSpPr>
      <xdr:spPr>
        <a:xfrm>
          <a:off x="4673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xdr:rowOff>
    </xdr:from>
    <xdr:to>
      <xdr:col>24</xdr:col>
      <xdr:colOff>152400</xdr:colOff>
      <xdr:row>108</xdr:row>
      <xdr:rowOff>7620</xdr:rowOff>
    </xdr:to>
    <xdr:cxnSp macro="">
      <xdr:nvCxnSpPr>
        <xdr:cNvPr id="343" name="直線コネクタ 342"/>
        <xdr:cNvCxnSpPr/>
      </xdr:nvCxnSpPr>
      <xdr:spPr>
        <a:xfrm>
          <a:off x="4546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34307</xdr:rowOff>
    </xdr:from>
    <xdr:ext cx="405111" cy="259045"/>
    <xdr:sp macro="" textlink="">
      <xdr:nvSpPr>
        <xdr:cNvPr id="344" name="【市民会館】&#10;有形固定資産減価償却率最大値テキスト"/>
        <xdr:cNvSpPr txBox="1"/>
      </xdr:nvSpPr>
      <xdr:spPr>
        <a:xfrm>
          <a:off x="4673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87630</xdr:rowOff>
    </xdr:from>
    <xdr:to>
      <xdr:col>24</xdr:col>
      <xdr:colOff>152400</xdr:colOff>
      <xdr:row>100</xdr:row>
      <xdr:rowOff>87630</xdr:rowOff>
    </xdr:to>
    <xdr:cxnSp macro="">
      <xdr:nvCxnSpPr>
        <xdr:cNvPr id="345" name="直線コネクタ 344"/>
        <xdr:cNvCxnSpPr/>
      </xdr:nvCxnSpPr>
      <xdr:spPr>
        <a:xfrm>
          <a:off x="4546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155719</xdr:rowOff>
    </xdr:from>
    <xdr:ext cx="405111" cy="259045"/>
    <xdr:sp macro="" textlink="">
      <xdr:nvSpPr>
        <xdr:cNvPr id="346" name="【市民会館】&#10;有形固定資産減価償却率平均値テキスト"/>
        <xdr:cNvSpPr txBox="1"/>
      </xdr:nvSpPr>
      <xdr:spPr>
        <a:xfrm>
          <a:off x="4673600" y="1764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132842</xdr:rowOff>
    </xdr:from>
    <xdr:to>
      <xdr:col>24</xdr:col>
      <xdr:colOff>114300</xdr:colOff>
      <xdr:row>104</xdr:row>
      <xdr:rowOff>62992</xdr:rowOff>
    </xdr:to>
    <xdr:sp macro="" textlink="">
      <xdr:nvSpPr>
        <xdr:cNvPr id="347" name="フローチャート: 判断 346"/>
        <xdr:cNvSpPr/>
      </xdr:nvSpPr>
      <xdr:spPr>
        <a:xfrm>
          <a:off x="45847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50546</xdr:rowOff>
    </xdr:from>
    <xdr:to>
      <xdr:col>20</xdr:col>
      <xdr:colOff>38100</xdr:colOff>
      <xdr:row>104</xdr:row>
      <xdr:rowOff>152146</xdr:rowOff>
    </xdr:to>
    <xdr:sp macro="" textlink="">
      <xdr:nvSpPr>
        <xdr:cNvPr id="348" name="フローチャート: 判断 347"/>
        <xdr:cNvSpPr/>
      </xdr:nvSpPr>
      <xdr:spPr>
        <a:xfrm>
          <a:off x="37465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125985</xdr:rowOff>
    </xdr:from>
    <xdr:to>
      <xdr:col>15</xdr:col>
      <xdr:colOff>101600</xdr:colOff>
      <xdr:row>105</xdr:row>
      <xdr:rowOff>56135</xdr:rowOff>
    </xdr:to>
    <xdr:sp macro="" textlink="">
      <xdr:nvSpPr>
        <xdr:cNvPr id="349" name="フローチャート: 判断 348"/>
        <xdr:cNvSpPr/>
      </xdr:nvSpPr>
      <xdr:spPr>
        <a:xfrm>
          <a:off x="2857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130556</xdr:rowOff>
    </xdr:from>
    <xdr:to>
      <xdr:col>24</xdr:col>
      <xdr:colOff>114300</xdr:colOff>
      <xdr:row>106</xdr:row>
      <xdr:rowOff>60706</xdr:rowOff>
    </xdr:to>
    <xdr:sp macro="" textlink="">
      <xdr:nvSpPr>
        <xdr:cNvPr id="355" name="楕円 354"/>
        <xdr:cNvSpPr/>
      </xdr:nvSpPr>
      <xdr:spPr>
        <a:xfrm>
          <a:off x="4584700" y="1813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108983</xdr:rowOff>
    </xdr:from>
    <xdr:ext cx="405111" cy="259045"/>
    <xdr:sp macro="" textlink="">
      <xdr:nvSpPr>
        <xdr:cNvPr id="356" name="【市民会館】&#10;有形固定資産減価償却率該当値テキスト"/>
        <xdr:cNvSpPr txBox="1"/>
      </xdr:nvSpPr>
      <xdr:spPr>
        <a:xfrm>
          <a:off x="4673600" y="1811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7113</xdr:rowOff>
    </xdr:from>
    <xdr:to>
      <xdr:col>20</xdr:col>
      <xdr:colOff>38100</xdr:colOff>
      <xdr:row>106</xdr:row>
      <xdr:rowOff>108713</xdr:rowOff>
    </xdr:to>
    <xdr:sp macro="" textlink="">
      <xdr:nvSpPr>
        <xdr:cNvPr id="357" name="楕円 356"/>
        <xdr:cNvSpPr/>
      </xdr:nvSpPr>
      <xdr:spPr>
        <a:xfrm>
          <a:off x="3746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9906</xdr:rowOff>
    </xdr:from>
    <xdr:to>
      <xdr:col>24</xdr:col>
      <xdr:colOff>63500</xdr:colOff>
      <xdr:row>106</xdr:row>
      <xdr:rowOff>57913</xdr:rowOff>
    </xdr:to>
    <xdr:cxnSp macro="">
      <xdr:nvCxnSpPr>
        <xdr:cNvPr id="358" name="直線コネクタ 357"/>
        <xdr:cNvCxnSpPr/>
      </xdr:nvCxnSpPr>
      <xdr:spPr>
        <a:xfrm flipV="1">
          <a:off x="3797300" y="18183606"/>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48261</xdr:rowOff>
    </xdr:from>
    <xdr:to>
      <xdr:col>15</xdr:col>
      <xdr:colOff>101600</xdr:colOff>
      <xdr:row>106</xdr:row>
      <xdr:rowOff>149861</xdr:rowOff>
    </xdr:to>
    <xdr:sp macro="" textlink="">
      <xdr:nvSpPr>
        <xdr:cNvPr id="359" name="楕円 358"/>
        <xdr:cNvSpPr/>
      </xdr:nvSpPr>
      <xdr:spPr>
        <a:xfrm>
          <a:off x="2857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57913</xdr:rowOff>
    </xdr:from>
    <xdr:to>
      <xdr:col>19</xdr:col>
      <xdr:colOff>177800</xdr:colOff>
      <xdr:row>106</xdr:row>
      <xdr:rowOff>99061</xdr:rowOff>
    </xdr:to>
    <xdr:cxnSp macro="">
      <xdr:nvCxnSpPr>
        <xdr:cNvPr id="360" name="直線コネクタ 359"/>
        <xdr:cNvCxnSpPr/>
      </xdr:nvCxnSpPr>
      <xdr:spPr>
        <a:xfrm flipV="1">
          <a:off x="2908300" y="182316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168673</xdr:rowOff>
    </xdr:from>
    <xdr:ext cx="405111" cy="259045"/>
    <xdr:sp macro="" textlink="">
      <xdr:nvSpPr>
        <xdr:cNvPr id="361" name="n_1aveValue【市民会館】&#10;有形固定資産減価償却率"/>
        <xdr:cNvSpPr txBox="1"/>
      </xdr:nvSpPr>
      <xdr:spPr>
        <a:xfrm>
          <a:off x="3582044" y="1765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72662</xdr:rowOff>
    </xdr:from>
    <xdr:ext cx="405111" cy="259045"/>
    <xdr:sp macro="" textlink="">
      <xdr:nvSpPr>
        <xdr:cNvPr id="362" name="n_2aveValue【市民会館】&#10;有形固定資産減価償却率"/>
        <xdr:cNvSpPr txBox="1"/>
      </xdr:nvSpPr>
      <xdr:spPr>
        <a:xfrm>
          <a:off x="2705744" y="1773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99840</xdr:rowOff>
    </xdr:from>
    <xdr:ext cx="405111" cy="259045"/>
    <xdr:sp macro="" textlink="">
      <xdr:nvSpPr>
        <xdr:cNvPr id="363" name="n_1mainValue【市民会館】&#10;有形固定資産減価償却率"/>
        <xdr:cNvSpPr txBox="1"/>
      </xdr:nvSpPr>
      <xdr:spPr>
        <a:xfrm>
          <a:off x="3582044" y="1827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140988</xdr:rowOff>
    </xdr:from>
    <xdr:ext cx="405111" cy="259045"/>
    <xdr:sp macro="" textlink="">
      <xdr:nvSpPr>
        <xdr:cNvPr id="364" name="n_2mainValue【市民会館】&#10;有形固定資産減価償却率"/>
        <xdr:cNvSpPr txBox="1"/>
      </xdr:nvSpPr>
      <xdr:spPr>
        <a:xfrm>
          <a:off x="2705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5" name="直線コネクタ 37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6" name="テキスト ボックス 37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7" name="直線コネクタ 37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8" name="テキスト ボックス 37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9" name="直線コネクタ 37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0" name="テキスト ボックス 37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1" name="直線コネクタ 38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2" name="テキスト ボックス 38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3" name="直線コネクタ 38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4" name="テキスト ボックス 38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5" name="直線コネクタ 38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6" name="テキスト ボックス 38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54429</xdr:rowOff>
    </xdr:from>
    <xdr:to>
      <xdr:col>54</xdr:col>
      <xdr:colOff>189865</xdr:colOff>
      <xdr:row>108</xdr:row>
      <xdr:rowOff>160020</xdr:rowOff>
    </xdr:to>
    <xdr:cxnSp macro="">
      <xdr:nvCxnSpPr>
        <xdr:cNvPr id="390" name="直線コネクタ 389"/>
        <xdr:cNvCxnSpPr/>
      </xdr:nvCxnSpPr>
      <xdr:spPr>
        <a:xfrm flipV="1">
          <a:off x="10476865" y="17199429"/>
          <a:ext cx="0" cy="1477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163847</xdr:rowOff>
    </xdr:from>
    <xdr:ext cx="469744" cy="259045"/>
    <xdr:sp macro="" textlink="">
      <xdr:nvSpPr>
        <xdr:cNvPr id="391" name="【市民会館】&#10;一人当たり面積最小値テキスト"/>
        <xdr:cNvSpPr txBox="1"/>
      </xdr:nvSpPr>
      <xdr:spPr>
        <a:xfrm>
          <a:off x="10515600"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160020</xdr:rowOff>
    </xdr:from>
    <xdr:to>
      <xdr:col>55</xdr:col>
      <xdr:colOff>88900</xdr:colOff>
      <xdr:row>108</xdr:row>
      <xdr:rowOff>160020</xdr:rowOff>
    </xdr:to>
    <xdr:cxnSp macro="">
      <xdr:nvCxnSpPr>
        <xdr:cNvPr id="392" name="直線コネクタ 391"/>
        <xdr:cNvCxnSpPr/>
      </xdr:nvCxnSpPr>
      <xdr:spPr>
        <a:xfrm>
          <a:off x="10388600" y="1867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1106</xdr:rowOff>
    </xdr:from>
    <xdr:ext cx="469744" cy="259045"/>
    <xdr:sp macro="" textlink="">
      <xdr:nvSpPr>
        <xdr:cNvPr id="393" name="【市民会館】&#10;一人当たり面積最大値テキスト"/>
        <xdr:cNvSpPr txBox="1"/>
      </xdr:nvSpPr>
      <xdr:spPr>
        <a:xfrm>
          <a:off x="10515600" y="1697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54429</xdr:rowOff>
    </xdr:from>
    <xdr:to>
      <xdr:col>55</xdr:col>
      <xdr:colOff>88900</xdr:colOff>
      <xdr:row>100</xdr:row>
      <xdr:rowOff>54429</xdr:rowOff>
    </xdr:to>
    <xdr:cxnSp macro="">
      <xdr:nvCxnSpPr>
        <xdr:cNvPr id="394" name="直線コネクタ 393"/>
        <xdr:cNvCxnSpPr/>
      </xdr:nvCxnSpPr>
      <xdr:spPr>
        <a:xfrm>
          <a:off x="10388600" y="1719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9633</xdr:rowOff>
    </xdr:from>
    <xdr:ext cx="469744" cy="259045"/>
    <xdr:sp macro="" textlink="">
      <xdr:nvSpPr>
        <xdr:cNvPr id="395" name="【市民会館】&#10;一人当たり面積平均値テキスト"/>
        <xdr:cNvSpPr txBox="1"/>
      </xdr:nvSpPr>
      <xdr:spPr>
        <a:xfrm>
          <a:off x="10515600" y="1818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158206</xdr:rowOff>
    </xdr:from>
    <xdr:to>
      <xdr:col>55</xdr:col>
      <xdr:colOff>50800</xdr:colOff>
      <xdr:row>107</xdr:row>
      <xdr:rowOff>88356</xdr:rowOff>
    </xdr:to>
    <xdr:sp macro="" textlink="">
      <xdr:nvSpPr>
        <xdr:cNvPr id="396" name="フローチャート: 判断 395"/>
        <xdr:cNvSpPr/>
      </xdr:nvSpPr>
      <xdr:spPr>
        <a:xfrm>
          <a:off x="10426700" y="1833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138612</xdr:rowOff>
    </xdr:from>
    <xdr:to>
      <xdr:col>50</xdr:col>
      <xdr:colOff>165100</xdr:colOff>
      <xdr:row>107</xdr:row>
      <xdr:rowOff>68762</xdr:rowOff>
    </xdr:to>
    <xdr:sp macro="" textlink="">
      <xdr:nvSpPr>
        <xdr:cNvPr id="397" name="フローチャート: 判断 396"/>
        <xdr:cNvSpPr/>
      </xdr:nvSpPr>
      <xdr:spPr>
        <a:xfrm>
          <a:off x="9588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62956</xdr:rowOff>
    </xdr:from>
    <xdr:to>
      <xdr:col>46</xdr:col>
      <xdr:colOff>38100</xdr:colOff>
      <xdr:row>107</xdr:row>
      <xdr:rowOff>164556</xdr:rowOff>
    </xdr:to>
    <xdr:sp macro="" textlink="">
      <xdr:nvSpPr>
        <xdr:cNvPr id="398" name="フローチャート: 判断 397"/>
        <xdr:cNvSpPr/>
      </xdr:nvSpPr>
      <xdr:spPr>
        <a:xfrm>
          <a:off x="8699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18324</xdr:rowOff>
    </xdr:from>
    <xdr:to>
      <xdr:col>55</xdr:col>
      <xdr:colOff>50800</xdr:colOff>
      <xdr:row>107</xdr:row>
      <xdr:rowOff>119924</xdr:rowOff>
    </xdr:to>
    <xdr:sp macro="" textlink="">
      <xdr:nvSpPr>
        <xdr:cNvPr id="404" name="楕円 403"/>
        <xdr:cNvSpPr/>
      </xdr:nvSpPr>
      <xdr:spPr>
        <a:xfrm>
          <a:off x="10426700" y="183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168201</xdr:rowOff>
    </xdr:from>
    <xdr:ext cx="469744" cy="259045"/>
    <xdr:sp macro="" textlink="">
      <xdr:nvSpPr>
        <xdr:cNvPr id="405" name="【市民会館】&#10;一人当たり面積該当値テキスト"/>
        <xdr:cNvSpPr txBox="1"/>
      </xdr:nvSpPr>
      <xdr:spPr>
        <a:xfrm>
          <a:off x="10515600" y="1834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21589</xdr:rowOff>
    </xdr:from>
    <xdr:to>
      <xdr:col>50</xdr:col>
      <xdr:colOff>165100</xdr:colOff>
      <xdr:row>107</xdr:row>
      <xdr:rowOff>123189</xdr:rowOff>
    </xdr:to>
    <xdr:sp macro="" textlink="">
      <xdr:nvSpPr>
        <xdr:cNvPr id="406" name="楕円 405"/>
        <xdr:cNvSpPr/>
      </xdr:nvSpPr>
      <xdr:spPr>
        <a:xfrm>
          <a:off x="9588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69124</xdr:rowOff>
    </xdr:from>
    <xdr:to>
      <xdr:col>55</xdr:col>
      <xdr:colOff>0</xdr:colOff>
      <xdr:row>107</xdr:row>
      <xdr:rowOff>72389</xdr:rowOff>
    </xdr:to>
    <xdr:cxnSp macro="">
      <xdr:nvCxnSpPr>
        <xdr:cNvPr id="407" name="直線コネクタ 406"/>
        <xdr:cNvCxnSpPr/>
      </xdr:nvCxnSpPr>
      <xdr:spPr>
        <a:xfrm flipV="1">
          <a:off x="9639300" y="1841427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24856</xdr:rowOff>
    </xdr:from>
    <xdr:to>
      <xdr:col>46</xdr:col>
      <xdr:colOff>38100</xdr:colOff>
      <xdr:row>107</xdr:row>
      <xdr:rowOff>126456</xdr:rowOff>
    </xdr:to>
    <xdr:sp macro="" textlink="">
      <xdr:nvSpPr>
        <xdr:cNvPr id="408" name="楕円 407"/>
        <xdr:cNvSpPr/>
      </xdr:nvSpPr>
      <xdr:spPr>
        <a:xfrm>
          <a:off x="8699500" y="1837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72389</xdr:rowOff>
    </xdr:from>
    <xdr:to>
      <xdr:col>50</xdr:col>
      <xdr:colOff>114300</xdr:colOff>
      <xdr:row>107</xdr:row>
      <xdr:rowOff>75656</xdr:rowOff>
    </xdr:to>
    <xdr:cxnSp macro="">
      <xdr:nvCxnSpPr>
        <xdr:cNvPr id="409" name="直線コネクタ 408"/>
        <xdr:cNvCxnSpPr/>
      </xdr:nvCxnSpPr>
      <xdr:spPr>
        <a:xfrm flipV="1">
          <a:off x="8750300" y="184175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85289</xdr:rowOff>
    </xdr:from>
    <xdr:ext cx="469744" cy="259045"/>
    <xdr:sp macro="" textlink="">
      <xdr:nvSpPr>
        <xdr:cNvPr id="410" name="n_1aveValue【市民会館】&#10;一人当たり面積"/>
        <xdr:cNvSpPr txBox="1"/>
      </xdr:nvSpPr>
      <xdr:spPr>
        <a:xfrm>
          <a:off x="93917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155683</xdr:rowOff>
    </xdr:from>
    <xdr:ext cx="469744" cy="259045"/>
    <xdr:sp macro="" textlink="">
      <xdr:nvSpPr>
        <xdr:cNvPr id="411" name="n_2aveValue【市民会館】&#10;一人当たり面積"/>
        <xdr:cNvSpPr txBox="1"/>
      </xdr:nvSpPr>
      <xdr:spPr>
        <a:xfrm>
          <a:off x="8515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114316</xdr:rowOff>
    </xdr:from>
    <xdr:ext cx="469744" cy="259045"/>
    <xdr:sp macro="" textlink="">
      <xdr:nvSpPr>
        <xdr:cNvPr id="412" name="n_1mainValue【市民会館】&#10;一人当たり面積"/>
        <xdr:cNvSpPr txBox="1"/>
      </xdr:nvSpPr>
      <xdr:spPr>
        <a:xfrm>
          <a:off x="93917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142983</xdr:rowOff>
    </xdr:from>
    <xdr:ext cx="469744" cy="259045"/>
    <xdr:sp macro="" textlink="">
      <xdr:nvSpPr>
        <xdr:cNvPr id="413" name="n_2mainValue【市民会館】&#10;一人当たり面積"/>
        <xdr:cNvSpPr txBox="1"/>
      </xdr:nvSpPr>
      <xdr:spPr>
        <a:xfrm>
          <a:off x="8515427" y="1814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5" name="テキスト ボックス 4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5" name="テキスト ボックス 4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107224</xdr:rowOff>
    </xdr:from>
    <xdr:to>
      <xdr:col>85</xdr:col>
      <xdr:colOff>126364</xdr:colOff>
      <xdr:row>41</xdr:row>
      <xdr:rowOff>79466</xdr:rowOff>
    </xdr:to>
    <xdr:cxnSp macro="">
      <xdr:nvCxnSpPr>
        <xdr:cNvPr id="439" name="直線コネクタ 438"/>
        <xdr:cNvCxnSpPr/>
      </xdr:nvCxnSpPr>
      <xdr:spPr>
        <a:xfrm flipV="1">
          <a:off x="16318864" y="5765074"/>
          <a:ext cx="0" cy="134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83293</xdr:rowOff>
    </xdr:from>
    <xdr:ext cx="405111" cy="259045"/>
    <xdr:sp macro="" textlink="">
      <xdr:nvSpPr>
        <xdr:cNvPr id="440" name="【一般廃棄物処理施設】&#10;有形固定資産減価償却率最小値テキスト"/>
        <xdr:cNvSpPr txBox="1"/>
      </xdr:nvSpPr>
      <xdr:spPr>
        <a:xfrm>
          <a:off x="16357600" y="711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79466</xdr:rowOff>
    </xdr:from>
    <xdr:to>
      <xdr:col>86</xdr:col>
      <xdr:colOff>25400</xdr:colOff>
      <xdr:row>41</xdr:row>
      <xdr:rowOff>79466</xdr:rowOff>
    </xdr:to>
    <xdr:cxnSp macro="">
      <xdr:nvCxnSpPr>
        <xdr:cNvPr id="441" name="直線コネクタ 440"/>
        <xdr:cNvCxnSpPr/>
      </xdr:nvCxnSpPr>
      <xdr:spPr>
        <a:xfrm>
          <a:off x="16230600" y="710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53901</xdr:rowOff>
    </xdr:from>
    <xdr:ext cx="405111" cy="259045"/>
    <xdr:sp macro="" textlink="">
      <xdr:nvSpPr>
        <xdr:cNvPr id="442" name="【一般廃棄物処理施設】&#10;有形固定資産減価償却率最大値テキスト"/>
        <xdr:cNvSpPr txBox="1"/>
      </xdr:nvSpPr>
      <xdr:spPr>
        <a:xfrm>
          <a:off x="16357600" y="554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107224</xdr:rowOff>
    </xdr:from>
    <xdr:to>
      <xdr:col>86</xdr:col>
      <xdr:colOff>25400</xdr:colOff>
      <xdr:row>33</xdr:row>
      <xdr:rowOff>107224</xdr:rowOff>
    </xdr:to>
    <xdr:cxnSp macro="">
      <xdr:nvCxnSpPr>
        <xdr:cNvPr id="443" name="直線コネクタ 442"/>
        <xdr:cNvCxnSpPr/>
      </xdr:nvCxnSpPr>
      <xdr:spPr>
        <a:xfrm>
          <a:off x="16230600" y="57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77305</xdr:rowOff>
    </xdr:from>
    <xdr:ext cx="405111" cy="259045"/>
    <xdr:sp macro="" textlink="">
      <xdr:nvSpPr>
        <xdr:cNvPr id="444" name="【一般廃棄物処理施設】&#10;有形固定資産減価償却率平均値テキスト"/>
        <xdr:cNvSpPr txBox="1"/>
      </xdr:nvSpPr>
      <xdr:spPr>
        <a:xfrm>
          <a:off x="16357600" y="6249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98878</xdr:rowOff>
    </xdr:from>
    <xdr:to>
      <xdr:col>85</xdr:col>
      <xdr:colOff>177800</xdr:colOff>
      <xdr:row>37</xdr:row>
      <xdr:rowOff>29028</xdr:rowOff>
    </xdr:to>
    <xdr:sp macro="" textlink="">
      <xdr:nvSpPr>
        <xdr:cNvPr id="445" name="フローチャート: 判断 444"/>
        <xdr:cNvSpPr/>
      </xdr:nvSpPr>
      <xdr:spPr>
        <a:xfrm>
          <a:off x="16268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95613</xdr:rowOff>
    </xdr:from>
    <xdr:to>
      <xdr:col>81</xdr:col>
      <xdr:colOff>101600</xdr:colOff>
      <xdr:row>37</xdr:row>
      <xdr:rowOff>25763</xdr:rowOff>
    </xdr:to>
    <xdr:sp macro="" textlink="">
      <xdr:nvSpPr>
        <xdr:cNvPr id="446" name="フローチャート: 判断 445"/>
        <xdr:cNvSpPr/>
      </xdr:nvSpPr>
      <xdr:spPr>
        <a:xfrm>
          <a:off x="15430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447" name="フローチャート: 判断 446"/>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8" name="テキスト ボックス 4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9" name="テキスト ボックス 4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0" name="テキスト ボックス 4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1" name="テキスト ボックス 4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2" name="テキスト ボックス 4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74386</xdr:rowOff>
    </xdr:from>
    <xdr:to>
      <xdr:col>85</xdr:col>
      <xdr:colOff>177800</xdr:colOff>
      <xdr:row>34</xdr:row>
      <xdr:rowOff>4536</xdr:rowOff>
    </xdr:to>
    <xdr:sp macro="" textlink="">
      <xdr:nvSpPr>
        <xdr:cNvPr id="453" name="楕円 452"/>
        <xdr:cNvSpPr/>
      </xdr:nvSpPr>
      <xdr:spPr>
        <a:xfrm>
          <a:off x="16268700" y="57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9452</xdr:rowOff>
    </xdr:from>
    <xdr:ext cx="405111" cy="259045"/>
    <xdr:sp macro="" textlink="">
      <xdr:nvSpPr>
        <xdr:cNvPr id="454" name="【一般廃棄物処理施設】&#10;有形固定資産減価償却率該当値テキスト"/>
        <xdr:cNvSpPr txBox="1"/>
      </xdr:nvSpPr>
      <xdr:spPr>
        <a:xfrm>
          <a:off x="16357600" y="5667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80917</xdr:rowOff>
    </xdr:from>
    <xdr:to>
      <xdr:col>81</xdr:col>
      <xdr:colOff>101600</xdr:colOff>
      <xdr:row>34</xdr:row>
      <xdr:rowOff>11067</xdr:rowOff>
    </xdr:to>
    <xdr:sp macro="" textlink="">
      <xdr:nvSpPr>
        <xdr:cNvPr id="455" name="楕円 454"/>
        <xdr:cNvSpPr/>
      </xdr:nvSpPr>
      <xdr:spPr>
        <a:xfrm>
          <a:off x="15430500" y="573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125186</xdr:rowOff>
    </xdr:from>
    <xdr:to>
      <xdr:col>85</xdr:col>
      <xdr:colOff>127000</xdr:colOff>
      <xdr:row>33</xdr:row>
      <xdr:rowOff>131717</xdr:rowOff>
    </xdr:to>
    <xdr:cxnSp macro="">
      <xdr:nvCxnSpPr>
        <xdr:cNvPr id="456" name="直線コネクタ 455"/>
        <xdr:cNvCxnSpPr/>
      </xdr:nvCxnSpPr>
      <xdr:spPr>
        <a:xfrm flipV="1">
          <a:off x="15481300" y="578303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16890</xdr:rowOff>
    </xdr:from>
    <xdr:ext cx="405111" cy="259045"/>
    <xdr:sp macro="" textlink="">
      <xdr:nvSpPr>
        <xdr:cNvPr id="457" name="n_1aveValue【一般廃棄物処理施設】&#10;有形固定資産減価償却率"/>
        <xdr:cNvSpPr txBox="1"/>
      </xdr:nvSpPr>
      <xdr:spPr>
        <a:xfrm>
          <a:off x="152660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458" name="n_2aveValue【一般廃棄物処理施設】&#10;有形固定資産減価償却率"/>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27594</xdr:rowOff>
    </xdr:from>
    <xdr:ext cx="405111" cy="259045"/>
    <xdr:sp macro="" textlink="">
      <xdr:nvSpPr>
        <xdr:cNvPr id="459" name="n_1mainValue【一般廃棄物処理施設】&#10;有形固定資産減価償却率"/>
        <xdr:cNvSpPr txBox="1"/>
      </xdr:nvSpPr>
      <xdr:spPr>
        <a:xfrm>
          <a:off x="15266044" y="5513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0" name="直線コネクタ 46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1" name="テキスト ボックス 47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2" name="直線コネクタ 47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3" name="テキスト ボックス 47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4" name="直線コネクタ 47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5" name="テキスト ボックス 47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6" name="直線コネクタ 47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7" name="テキスト ボックス 47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9" name="テキスト ボックス 47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77544</xdr:rowOff>
    </xdr:from>
    <xdr:to>
      <xdr:col>116</xdr:col>
      <xdr:colOff>62864</xdr:colOff>
      <xdr:row>41</xdr:row>
      <xdr:rowOff>100299</xdr:rowOff>
    </xdr:to>
    <xdr:cxnSp macro="">
      <xdr:nvCxnSpPr>
        <xdr:cNvPr id="481" name="直線コネクタ 480"/>
        <xdr:cNvCxnSpPr/>
      </xdr:nvCxnSpPr>
      <xdr:spPr>
        <a:xfrm flipV="1">
          <a:off x="22160864" y="5735394"/>
          <a:ext cx="0" cy="139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104126</xdr:rowOff>
    </xdr:from>
    <xdr:ext cx="469744" cy="259045"/>
    <xdr:sp macro="" textlink="">
      <xdr:nvSpPr>
        <xdr:cNvPr id="482" name="【一般廃棄物処理施設】&#10;一人当たり有形固定資産（償却資産）額最小値テキスト"/>
        <xdr:cNvSpPr txBox="1"/>
      </xdr:nvSpPr>
      <xdr:spPr>
        <a:xfrm>
          <a:off x="22199600" y="713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100299</xdr:rowOff>
    </xdr:from>
    <xdr:to>
      <xdr:col>116</xdr:col>
      <xdr:colOff>152400</xdr:colOff>
      <xdr:row>41</xdr:row>
      <xdr:rowOff>100299</xdr:rowOff>
    </xdr:to>
    <xdr:cxnSp macro="">
      <xdr:nvCxnSpPr>
        <xdr:cNvPr id="483" name="直線コネクタ 482"/>
        <xdr:cNvCxnSpPr/>
      </xdr:nvCxnSpPr>
      <xdr:spPr>
        <a:xfrm>
          <a:off x="22072600" y="712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24221</xdr:rowOff>
    </xdr:from>
    <xdr:ext cx="599010" cy="259045"/>
    <xdr:sp macro="" textlink="">
      <xdr:nvSpPr>
        <xdr:cNvPr id="484" name="【一般廃棄物処理施設】&#10;一人当たり有形固定資産（償却資産）額最大値テキスト"/>
        <xdr:cNvSpPr txBox="1"/>
      </xdr:nvSpPr>
      <xdr:spPr>
        <a:xfrm>
          <a:off x="22199600" y="551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77544</xdr:rowOff>
    </xdr:from>
    <xdr:to>
      <xdr:col>116</xdr:col>
      <xdr:colOff>152400</xdr:colOff>
      <xdr:row>33</xdr:row>
      <xdr:rowOff>77544</xdr:rowOff>
    </xdr:to>
    <xdr:cxnSp macro="">
      <xdr:nvCxnSpPr>
        <xdr:cNvPr id="485" name="直線コネクタ 484"/>
        <xdr:cNvCxnSpPr/>
      </xdr:nvCxnSpPr>
      <xdr:spPr>
        <a:xfrm>
          <a:off x="22072600" y="573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111841</xdr:rowOff>
    </xdr:from>
    <xdr:ext cx="599010" cy="259045"/>
    <xdr:sp macro="" textlink="">
      <xdr:nvSpPr>
        <xdr:cNvPr id="486" name="【一般廃棄物処理施設】&#10;一人当たり有形固定資産（償却資産）額平均値テキスト"/>
        <xdr:cNvSpPr txBox="1"/>
      </xdr:nvSpPr>
      <xdr:spPr>
        <a:xfrm>
          <a:off x="22199600" y="6455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88964</xdr:rowOff>
    </xdr:from>
    <xdr:to>
      <xdr:col>116</xdr:col>
      <xdr:colOff>114300</xdr:colOff>
      <xdr:row>39</xdr:row>
      <xdr:rowOff>19114</xdr:rowOff>
    </xdr:to>
    <xdr:sp macro="" textlink="">
      <xdr:nvSpPr>
        <xdr:cNvPr id="487" name="フローチャート: 判断 486"/>
        <xdr:cNvSpPr/>
      </xdr:nvSpPr>
      <xdr:spPr>
        <a:xfrm>
          <a:off x="22110700" y="66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121810</xdr:rowOff>
    </xdr:from>
    <xdr:to>
      <xdr:col>112</xdr:col>
      <xdr:colOff>38100</xdr:colOff>
      <xdr:row>39</xdr:row>
      <xdr:rowOff>51960</xdr:rowOff>
    </xdr:to>
    <xdr:sp macro="" textlink="">
      <xdr:nvSpPr>
        <xdr:cNvPr id="488" name="フローチャート: 判断 487"/>
        <xdr:cNvSpPr/>
      </xdr:nvSpPr>
      <xdr:spPr>
        <a:xfrm>
          <a:off x="21272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133825</xdr:rowOff>
    </xdr:from>
    <xdr:to>
      <xdr:col>107</xdr:col>
      <xdr:colOff>101600</xdr:colOff>
      <xdr:row>39</xdr:row>
      <xdr:rowOff>63975</xdr:rowOff>
    </xdr:to>
    <xdr:sp macro="" textlink="">
      <xdr:nvSpPr>
        <xdr:cNvPr id="489" name="フローチャート: 判断 488"/>
        <xdr:cNvSpPr/>
      </xdr:nvSpPr>
      <xdr:spPr>
        <a:xfrm>
          <a:off x="20383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86596</xdr:rowOff>
    </xdr:from>
    <xdr:to>
      <xdr:col>116</xdr:col>
      <xdr:colOff>114300</xdr:colOff>
      <xdr:row>40</xdr:row>
      <xdr:rowOff>16746</xdr:rowOff>
    </xdr:to>
    <xdr:sp macro="" textlink="">
      <xdr:nvSpPr>
        <xdr:cNvPr id="495" name="楕円 494"/>
        <xdr:cNvSpPr/>
      </xdr:nvSpPr>
      <xdr:spPr>
        <a:xfrm>
          <a:off x="22110700" y="677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65023</xdr:rowOff>
    </xdr:from>
    <xdr:ext cx="534377" cy="259045"/>
    <xdr:sp macro="" textlink="">
      <xdr:nvSpPr>
        <xdr:cNvPr id="496" name="【一般廃棄物処理施設】&#10;一人当たり有形固定資産（償却資産）額該当値テキスト"/>
        <xdr:cNvSpPr txBox="1"/>
      </xdr:nvSpPr>
      <xdr:spPr>
        <a:xfrm>
          <a:off x="22199600" y="675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99837</xdr:rowOff>
    </xdr:from>
    <xdr:to>
      <xdr:col>112</xdr:col>
      <xdr:colOff>38100</xdr:colOff>
      <xdr:row>40</xdr:row>
      <xdr:rowOff>29987</xdr:rowOff>
    </xdr:to>
    <xdr:sp macro="" textlink="">
      <xdr:nvSpPr>
        <xdr:cNvPr id="497" name="楕円 496"/>
        <xdr:cNvSpPr/>
      </xdr:nvSpPr>
      <xdr:spPr>
        <a:xfrm>
          <a:off x="21272500" y="678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137396</xdr:rowOff>
    </xdr:from>
    <xdr:to>
      <xdr:col>116</xdr:col>
      <xdr:colOff>63500</xdr:colOff>
      <xdr:row>39</xdr:row>
      <xdr:rowOff>150637</xdr:rowOff>
    </xdr:to>
    <xdr:cxnSp macro="">
      <xdr:nvCxnSpPr>
        <xdr:cNvPr id="498" name="直線コネクタ 497"/>
        <xdr:cNvCxnSpPr/>
      </xdr:nvCxnSpPr>
      <xdr:spPr>
        <a:xfrm flipV="1">
          <a:off x="21323300" y="6823946"/>
          <a:ext cx="838200" cy="1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68487</xdr:rowOff>
    </xdr:from>
    <xdr:ext cx="599010" cy="259045"/>
    <xdr:sp macro="" textlink="">
      <xdr:nvSpPr>
        <xdr:cNvPr id="499" name="n_1aveValue【一般廃棄物処理施設】&#10;一人当たり有形固定資産（償却資産）額"/>
        <xdr:cNvSpPr txBox="1"/>
      </xdr:nvSpPr>
      <xdr:spPr>
        <a:xfrm>
          <a:off x="21011095" y="641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80502</xdr:rowOff>
    </xdr:from>
    <xdr:ext cx="599010" cy="259045"/>
    <xdr:sp macro="" textlink="">
      <xdr:nvSpPr>
        <xdr:cNvPr id="500" name="n_2aveValue【一般廃棄物処理施設】&#10;一人当たり有形固定資産（償却資産）額"/>
        <xdr:cNvSpPr txBox="1"/>
      </xdr:nvSpPr>
      <xdr:spPr>
        <a:xfrm>
          <a:off x="20134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21114</xdr:rowOff>
    </xdr:from>
    <xdr:ext cx="534377" cy="259045"/>
    <xdr:sp macro="" textlink="">
      <xdr:nvSpPr>
        <xdr:cNvPr id="501" name="n_1mainValue【一般廃棄物処理施設】&#10;一人当たり有形固定資産（償却資産）額"/>
        <xdr:cNvSpPr txBox="1"/>
      </xdr:nvSpPr>
      <xdr:spPr>
        <a:xfrm>
          <a:off x="21043411" y="687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0" name="正方形/長方形 5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1" name="正方形/長方形 5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2" name="正方形/長方形 5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3" name="正方形/長方形 5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4" name="正方形/長方形 5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5" name="正方形/長方形 5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6" name="正方形/長方形 5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7" name="正方形/長方形 51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8" name="テキスト ボックス 52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9" name="直線コネクタ 52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0" name="テキスト ボックス 52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1" name="直線コネクタ 53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2" name="テキスト ボックス 53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3" name="直線コネクタ 5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4" name="テキスト ボックス 5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5" name="直線コネクタ 53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6" name="テキスト ボックス 53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7" name="直線コネクタ 53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8" name="テキスト ボックス 53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9" name="直線コネクタ 5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0" name="テキスト ボックス 5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87</xdr:row>
      <xdr:rowOff>28575</xdr:rowOff>
    </xdr:to>
    <xdr:cxnSp macro="">
      <xdr:nvCxnSpPr>
        <xdr:cNvPr id="542" name="直線コネクタ 541"/>
        <xdr:cNvCxnSpPr/>
      </xdr:nvCxnSpPr>
      <xdr:spPr>
        <a:xfrm flipV="1">
          <a:off x="16318864" y="134112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32402</xdr:rowOff>
    </xdr:from>
    <xdr:ext cx="405111" cy="259045"/>
    <xdr:sp macro="" textlink="">
      <xdr:nvSpPr>
        <xdr:cNvPr id="543" name="【消防施設】&#10;有形固定資産減価償却率最小値テキスト"/>
        <xdr:cNvSpPr txBox="1"/>
      </xdr:nvSpPr>
      <xdr:spPr>
        <a:xfrm>
          <a:off x="163576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28575</xdr:rowOff>
    </xdr:from>
    <xdr:to>
      <xdr:col>86</xdr:col>
      <xdr:colOff>25400</xdr:colOff>
      <xdr:row>87</xdr:row>
      <xdr:rowOff>28575</xdr:rowOff>
    </xdr:to>
    <xdr:cxnSp macro="">
      <xdr:nvCxnSpPr>
        <xdr:cNvPr id="544" name="直線コネクタ 543"/>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545" name="【消防施設】&#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46" name="直線コネクタ 545"/>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23513</xdr:rowOff>
    </xdr:from>
    <xdr:ext cx="405111" cy="259045"/>
    <xdr:sp macro="" textlink="">
      <xdr:nvSpPr>
        <xdr:cNvPr id="547" name="【消防施設】&#10;有形固定資産減価償却率平均値テキスト"/>
        <xdr:cNvSpPr txBox="1"/>
      </xdr:nvSpPr>
      <xdr:spPr>
        <a:xfrm>
          <a:off x="16357600" y="14082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548" name="フローチャート: 判断 547"/>
        <xdr:cNvSpPr/>
      </xdr:nvSpPr>
      <xdr:spPr>
        <a:xfrm>
          <a:off x="162687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50164</xdr:rowOff>
    </xdr:from>
    <xdr:to>
      <xdr:col>81</xdr:col>
      <xdr:colOff>101600</xdr:colOff>
      <xdr:row>82</xdr:row>
      <xdr:rowOff>151764</xdr:rowOff>
    </xdr:to>
    <xdr:sp macro="" textlink="">
      <xdr:nvSpPr>
        <xdr:cNvPr id="549" name="フローチャート: 判断 548"/>
        <xdr:cNvSpPr/>
      </xdr:nvSpPr>
      <xdr:spPr>
        <a:xfrm>
          <a:off x="154305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143511</xdr:rowOff>
    </xdr:from>
    <xdr:to>
      <xdr:col>76</xdr:col>
      <xdr:colOff>165100</xdr:colOff>
      <xdr:row>82</xdr:row>
      <xdr:rowOff>73661</xdr:rowOff>
    </xdr:to>
    <xdr:sp macro="" textlink="">
      <xdr:nvSpPr>
        <xdr:cNvPr id="550" name="フローチャート: 判断 549"/>
        <xdr:cNvSpPr/>
      </xdr:nvSpPr>
      <xdr:spPr>
        <a:xfrm>
          <a:off x="14541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1" name="テキスト ボックス 5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2" name="テキスト ボックス 5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3" name="テキスト ボックス 5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4" name="テキスト ボックス 5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5" name="テキスト ボックス 5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67311</xdr:rowOff>
    </xdr:from>
    <xdr:to>
      <xdr:col>85</xdr:col>
      <xdr:colOff>177800</xdr:colOff>
      <xdr:row>83</xdr:row>
      <xdr:rowOff>168911</xdr:rowOff>
    </xdr:to>
    <xdr:sp macro="" textlink="">
      <xdr:nvSpPr>
        <xdr:cNvPr id="556" name="楕円 555"/>
        <xdr:cNvSpPr/>
      </xdr:nvSpPr>
      <xdr:spPr>
        <a:xfrm>
          <a:off x="16268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45738</xdr:rowOff>
    </xdr:from>
    <xdr:ext cx="405111" cy="259045"/>
    <xdr:sp macro="" textlink="">
      <xdr:nvSpPr>
        <xdr:cNvPr id="557" name="【消防施設】&#10;有形固定資産減価償却率該当値テキスト"/>
        <xdr:cNvSpPr txBox="1"/>
      </xdr:nvSpPr>
      <xdr:spPr>
        <a:xfrm>
          <a:off x="16357600"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116839</xdr:rowOff>
    </xdr:from>
    <xdr:to>
      <xdr:col>81</xdr:col>
      <xdr:colOff>101600</xdr:colOff>
      <xdr:row>84</xdr:row>
      <xdr:rowOff>46989</xdr:rowOff>
    </xdr:to>
    <xdr:sp macro="" textlink="">
      <xdr:nvSpPr>
        <xdr:cNvPr id="558" name="楕円 557"/>
        <xdr:cNvSpPr/>
      </xdr:nvSpPr>
      <xdr:spPr>
        <a:xfrm>
          <a:off x="15430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118111</xdr:rowOff>
    </xdr:from>
    <xdr:to>
      <xdr:col>85</xdr:col>
      <xdr:colOff>127000</xdr:colOff>
      <xdr:row>83</xdr:row>
      <xdr:rowOff>167639</xdr:rowOff>
    </xdr:to>
    <xdr:cxnSp macro="">
      <xdr:nvCxnSpPr>
        <xdr:cNvPr id="559" name="直線コネクタ 558"/>
        <xdr:cNvCxnSpPr/>
      </xdr:nvCxnSpPr>
      <xdr:spPr>
        <a:xfrm flipV="1">
          <a:off x="15481300" y="1434846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168291</xdr:rowOff>
    </xdr:from>
    <xdr:ext cx="405111" cy="259045"/>
    <xdr:sp macro="" textlink="">
      <xdr:nvSpPr>
        <xdr:cNvPr id="560" name="n_1aveValue【消防施設】&#10;有形固定資産減価償却率"/>
        <xdr:cNvSpPr txBox="1"/>
      </xdr:nvSpPr>
      <xdr:spPr>
        <a:xfrm>
          <a:off x="152660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90188</xdr:rowOff>
    </xdr:from>
    <xdr:ext cx="405111" cy="259045"/>
    <xdr:sp macro="" textlink="">
      <xdr:nvSpPr>
        <xdr:cNvPr id="561" name="n_2aveValue【消防施設】&#10;有形固定資産減価償却率"/>
        <xdr:cNvSpPr txBox="1"/>
      </xdr:nvSpPr>
      <xdr:spPr>
        <a:xfrm>
          <a:off x="14389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38116</xdr:rowOff>
    </xdr:from>
    <xdr:ext cx="405111" cy="259045"/>
    <xdr:sp macro="" textlink="">
      <xdr:nvSpPr>
        <xdr:cNvPr id="562" name="n_1mainValue【消防施設】&#10;有形固定資産減価償却率"/>
        <xdr:cNvSpPr txBox="1"/>
      </xdr:nvSpPr>
      <xdr:spPr>
        <a:xfrm>
          <a:off x="152660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3" name="正方形/長方形 5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4" name="正方形/長方形 5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5" name="正方形/長方形 5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6" name="正方形/長方形 5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7" name="正方形/長方形 5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8" name="正方形/長方形 5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9" name="正方形/長方形 5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0" name="正方形/長方形 56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1" name="テキスト ボックス 57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2" name="直線コネクタ 57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3" name="直線コネクタ 57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4" name="テキスト ボックス 57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5" name="直線コネクタ 57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6" name="テキスト ボックス 57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7" name="直線コネクタ 57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8" name="テキスト ボックス 57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9" name="直線コネクタ 57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0" name="テキスト ボックス 57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1" name="直線コネクタ 5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2" name="テキスト ボックス 5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161544</xdr:rowOff>
    </xdr:from>
    <xdr:to>
      <xdr:col>116</xdr:col>
      <xdr:colOff>62864</xdr:colOff>
      <xdr:row>86</xdr:row>
      <xdr:rowOff>33528</xdr:rowOff>
    </xdr:to>
    <xdr:cxnSp macro="">
      <xdr:nvCxnSpPr>
        <xdr:cNvPr id="584" name="直線コネクタ 583"/>
        <xdr:cNvCxnSpPr/>
      </xdr:nvCxnSpPr>
      <xdr:spPr>
        <a:xfrm flipV="1">
          <a:off x="22160864" y="1353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585"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586" name="直線コネクタ 585"/>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108221</xdr:rowOff>
    </xdr:from>
    <xdr:ext cx="469744" cy="259045"/>
    <xdr:sp macro="" textlink="">
      <xdr:nvSpPr>
        <xdr:cNvPr id="587" name="【消防施設】&#10;一人当たり面積最大値テキスト"/>
        <xdr:cNvSpPr txBox="1"/>
      </xdr:nvSpPr>
      <xdr:spPr>
        <a:xfrm>
          <a:off x="22199600" y="1330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161544</xdr:rowOff>
    </xdr:from>
    <xdr:to>
      <xdr:col>116</xdr:col>
      <xdr:colOff>152400</xdr:colOff>
      <xdr:row>78</xdr:row>
      <xdr:rowOff>161544</xdr:rowOff>
    </xdr:to>
    <xdr:cxnSp macro="">
      <xdr:nvCxnSpPr>
        <xdr:cNvPr id="588" name="直線コネクタ 587"/>
        <xdr:cNvCxnSpPr/>
      </xdr:nvCxnSpPr>
      <xdr:spPr>
        <a:xfrm>
          <a:off x="22072600" y="1353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27449</xdr:rowOff>
    </xdr:from>
    <xdr:ext cx="469744" cy="259045"/>
    <xdr:sp macro="" textlink="">
      <xdr:nvSpPr>
        <xdr:cNvPr id="589" name="【消防施設】&#10;一人当たり面積平均値テキスト"/>
        <xdr:cNvSpPr txBox="1"/>
      </xdr:nvSpPr>
      <xdr:spPr>
        <a:xfrm>
          <a:off x="22199600" y="1442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49022</xdr:rowOff>
    </xdr:from>
    <xdr:to>
      <xdr:col>116</xdr:col>
      <xdr:colOff>114300</xdr:colOff>
      <xdr:row>84</xdr:row>
      <xdr:rowOff>150622</xdr:rowOff>
    </xdr:to>
    <xdr:sp macro="" textlink="">
      <xdr:nvSpPr>
        <xdr:cNvPr id="590" name="フローチャート: 判断 589"/>
        <xdr:cNvSpPr/>
      </xdr:nvSpPr>
      <xdr:spPr>
        <a:xfrm>
          <a:off x="22110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91" name="フローチャート: 判断 590"/>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106172</xdr:rowOff>
    </xdr:from>
    <xdr:to>
      <xdr:col>107</xdr:col>
      <xdr:colOff>101600</xdr:colOff>
      <xdr:row>85</xdr:row>
      <xdr:rowOff>36322</xdr:rowOff>
    </xdr:to>
    <xdr:sp macro="" textlink="">
      <xdr:nvSpPr>
        <xdr:cNvPr id="592" name="フローチャート: 判断 591"/>
        <xdr:cNvSpPr/>
      </xdr:nvSpPr>
      <xdr:spPr>
        <a:xfrm>
          <a:off x="20383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3" name="テキスト ボックス 5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4" name="テキスト ボックス 5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5" name="テキスト ボックス 5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6" name="テキスト ボックス 5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7" name="テキスト ボックス 5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98" name="楕円 597"/>
        <xdr:cNvSpPr/>
      </xdr:nvSpPr>
      <xdr:spPr>
        <a:xfrm>
          <a:off x="221107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23892</xdr:rowOff>
    </xdr:from>
    <xdr:ext cx="469744" cy="259045"/>
    <xdr:sp macro="" textlink="">
      <xdr:nvSpPr>
        <xdr:cNvPr id="599" name="【消防施設】&#10;一人当たり面積該当値テキスト"/>
        <xdr:cNvSpPr txBox="1"/>
      </xdr:nvSpPr>
      <xdr:spPr>
        <a:xfrm>
          <a:off x="22199600" y="1425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42163</xdr:rowOff>
    </xdr:from>
    <xdr:to>
      <xdr:col>112</xdr:col>
      <xdr:colOff>38100</xdr:colOff>
      <xdr:row>83</xdr:row>
      <xdr:rowOff>143763</xdr:rowOff>
    </xdr:to>
    <xdr:sp macro="" textlink="">
      <xdr:nvSpPr>
        <xdr:cNvPr id="600" name="楕円 599"/>
        <xdr:cNvSpPr/>
      </xdr:nvSpPr>
      <xdr:spPr>
        <a:xfrm>
          <a:off x="21272500" y="142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92963</xdr:rowOff>
    </xdr:from>
    <xdr:to>
      <xdr:col>116</xdr:col>
      <xdr:colOff>63500</xdr:colOff>
      <xdr:row>84</xdr:row>
      <xdr:rowOff>51815</xdr:rowOff>
    </xdr:to>
    <xdr:cxnSp macro="">
      <xdr:nvCxnSpPr>
        <xdr:cNvPr id="601" name="直線コネクタ 600"/>
        <xdr:cNvCxnSpPr/>
      </xdr:nvCxnSpPr>
      <xdr:spPr>
        <a:xfrm>
          <a:off x="21323300" y="14323313"/>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602" name="n_1aveValue【消防施設】&#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52849</xdr:rowOff>
    </xdr:from>
    <xdr:ext cx="469744" cy="259045"/>
    <xdr:sp macro="" textlink="">
      <xdr:nvSpPr>
        <xdr:cNvPr id="603" name="n_2aveValue【消防施設】&#10;一人当たり面積"/>
        <xdr:cNvSpPr txBox="1"/>
      </xdr:nvSpPr>
      <xdr:spPr>
        <a:xfrm>
          <a:off x="20199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160290</xdr:rowOff>
    </xdr:from>
    <xdr:ext cx="469744" cy="259045"/>
    <xdr:sp macro="" textlink="">
      <xdr:nvSpPr>
        <xdr:cNvPr id="604" name="n_1mainValue【消防施設】&#10;一人当たり面積"/>
        <xdr:cNvSpPr txBox="1"/>
      </xdr:nvSpPr>
      <xdr:spPr>
        <a:xfrm>
          <a:off x="21075727" y="1404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5" name="正方形/長方形 6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6" name="正方形/長方形 6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7" name="正方形/長方形 6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8" name="正方形/長方形 6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9" name="正方形/長方形 6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0" name="正方形/長方形 6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1" name="正方形/長方形 6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2" name="正方形/長方形 6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3" name="テキスト ボックス 6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4" name="直線コネクタ 6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15" name="テキスト ボックス 61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6" name="直線コネクタ 61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17" name="テキスト ボックス 61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8" name="直線コネクタ 61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9" name="テキスト ボックス 61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0" name="直線コネクタ 61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1" name="テキスト ボックス 62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2" name="直線コネクタ 62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3" name="テキスト ボックス 62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4" name="直線コネクタ 62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5" name="テキスト ボックス 62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6" name="直線コネクタ 6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7" name="テキスト ボックス 62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9525</xdr:rowOff>
    </xdr:from>
    <xdr:to>
      <xdr:col>85</xdr:col>
      <xdr:colOff>126364</xdr:colOff>
      <xdr:row>107</xdr:row>
      <xdr:rowOff>121920</xdr:rowOff>
    </xdr:to>
    <xdr:cxnSp macro="">
      <xdr:nvCxnSpPr>
        <xdr:cNvPr id="629" name="直線コネクタ 628"/>
        <xdr:cNvCxnSpPr/>
      </xdr:nvCxnSpPr>
      <xdr:spPr>
        <a:xfrm flipV="1">
          <a:off x="16318864" y="173259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630" name="【庁舎】&#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631" name="直線コネクタ 630"/>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127652</xdr:rowOff>
    </xdr:from>
    <xdr:ext cx="405111" cy="259045"/>
    <xdr:sp macro="" textlink="">
      <xdr:nvSpPr>
        <xdr:cNvPr id="632" name="【庁舎】&#10;有形固定資産減価償却率最大値テキスト"/>
        <xdr:cNvSpPr txBox="1"/>
      </xdr:nvSpPr>
      <xdr:spPr>
        <a:xfrm>
          <a:off x="163576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9525</xdr:rowOff>
    </xdr:from>
    <xdr:to>
      <xdr:col>86</xdr:col>
      <xdr:colOff>25400</xdr:colOff>
      <xdr:row>101</xdr:row>
      <xdr:rowOff>9525</xdr:rowOff>
    </xdr:to>
    <xdr:cxnSp macro="">
      <xdr:nvCxnSpPr>
        <xdr:cNvPr id="633" name="直線コネクタ 632"/>
        <xdr:cNvCxnSpPr/>
      </xdr:nvCxnSpPr>
      <xdr:spPr>
        <a:xfrm>
          <a:off x="16230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10177</xdr:rowOff>
    </xdr:from>
    <xdr:ext cx="405111" cy="259045"/>
    <xdr:sp macro="" textlink="">
      <xdr:nvSpPr>
        <xdr:cNvPr id="634" name="【庁舎】&#10;有形固定資産減価償却率平均値テキスト"/>
        <xdr:cNvSpPr txBox="1"/>
      </xdr:nvSpPr>
      <xdr:spPr>
        <a:xfrm>
          <a:off x="16357600" y="1766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635" name="フローチャート: 判断 634"/>
        <xdr:cNvSpPr/>
      </xdr:nvSpPr>
      <xdr:spPr>
        <a:xfrm>
          <a:off x="16268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636" name="フローチャート: 判断 635"/>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133986</xdr:rowOff>
    </xdr:from>
    <xdr:to>
      <xdr:col>76</xdr:col>
      <xdr:colOff>165100</xdr:colOff>
      <xdr:row>105</xdr:row>
      <xdr:rowOff>64136</xdr:rowOff>
    </xdr:to>
    <xdr:sp macro="" textlink="">
      <xdr:nvSpPr>
        <xdr:cNvPr id="637" name="フローチャート: 判断 636"/>
        <xdr:cNvSpPr/>
      </xdr:nvSpPr>
      <xdr:spPr>
        <a:xfrm>
          <a:off x="14541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8" name="テキスト ボックス 6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9" name="テキスト ボックス 6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0" name="テキスト ボックス 6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1" name="テキスト ボックス 6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2" name="テキスト ボックス 6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643" name="楕円 642"/>
        <xdr:cNvSpPr/>
      </xdr:nvSpPr>
      <xdr:spPr>
        <a:xfrm>
          <a:off x="162687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146702</xdr:rowOff>
    </xdr:from>
    <xdr:ext cx="405111" cy="259045"/>
    <xdr:sp macro="" textlink="">
      <xdr:nvSpPr>
        <xdr:cNvPr id="644" name="【庁舎】&#10;有形固定資産減価償却率該当値テキスト"/>
        <xdr:cNvSpPr txBox="1"/>
      </xdr:nvSpPr>
      <xdr:spPr>
        <a:xfrm>
          <a:off x="16357600" y="178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17780</xdr:rowOff>
    </xdr:from>
    <xdr:to>
      <xdr:col>81</xdr:col>
      <xdr:colOff>101600</xdr:colOff>
      <xdr:row>104</xdr:row>
      <xdr:rowOff>119380</xdr:rowOff>
    </xdr:to>
    <xdr:sp macro="" textlink="">
      <xdr:nvSpPr>
        <xdr:cNvPr id="645" name="楕円 644"/>
        <xdr:cNvSpPr/>
      </xdr:nvSpPr>
      <xdr:spPr>
        <a:xfrm>
          <a:off x="15430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47625</xdr:rowOff>
    </xdr:from>
    <xdr:to>
      <xdr:col>85</xdr:col>
      <xdr:colOff>127000</xdr:colOff>
      <xdr:row>104</xdr:row>
      <xdr:rowOff>68580</xdr:rowOff>
    </xdr:to>
    <xdr:cxnSp macro="">
      <xdr:nvCxnSpPr>
        <xdr:cNvPr id="646" name="直線コネクタ 645"/>
        <xdr:cNvCxnSpPr/>
      </xdr:nvCxnSpPr>
      <xdr:spPr>
        <a:xfrm flipV="1">
          <a:off x="15481300" y="1787842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647" name="楕円 646"/>
        <xdr:cNvSpPr/>
      </xdr:nvSpPr>
      <xdr:spPr>
        <a:xfrm>
          <a:off x="14541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68580</xdr:rowOff>
    </xdr:from>
    <xdr:to>
      <xdr:col>81</xdr:col>
      <xdr:colOff>50800</xdr:colOff>
      <xdr:row>104</xdr:row>
      <xdr:rowOff>106680</xdr:rowOff>
    </xdr:to>
    <xdr:cxnSp macro="">
      <xdr:nvCxnSpPr>
        <xdr:cNvPr id="648" name="直線コネクタ 647"/>
        <xdr:cNvCxnSpPr/>
      </xdr:nvCxnSpPr>
      <xdr:spPr>
        <a:xfrm flipV="1">
          <a:off x="14592300" y="17899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139082</xdr:rowOff>
    </xdr:from>
    <xdr:ext cx="405111" cy="259045"/>
    <xdr:sp macro="" textlink="">
      <xdr:nvSpPr>
        <xdr:cNvPr id="649" name="n_1aveValue【庁舎】&#10;有形固定資産減価償却率"/>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55263</xdr:rowOff>
    </xdr:from>
    <xdr:ext cx="405111" cy="259045"/>
    <xdr:sp macro="" textlink="">
      <xdr:nvSpPr>
        <xdr:cNvPr id="650" name="n_2aveValue【庁舎】&#10;有形固定資産減価償却率"/>
        <xdr:cNvSpPr txBox="1"/>
      </xdr:nvSpPr>
      <xdr:spPr>
        <a:xfrm>
          <a:off x="143897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135907</xdr:rowOff>
    </xdr:from>
    <xdr:ext cx="405111" cy="259045"/>
    <xdr:sp macro="" textlink="">
      <xdr:nvSpPr>
        <xdr:cNvPr id="651" name="n_1mainValue【庁舎】&#10;有形固定資産減価償却率"/>
        <xdr:cNvSpPr txBox="1"/>
      </xdr:nvSpPr>
      <xdr:spPr>
        <a:xfrm>
          <a:off x="15266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2557</xdr:rowOff>
    </xdr:from>
    <xdr:ext cx="405111" cy="259045"/>
    <xdr:sp macro="" textlink="">
      <xdr:nvSpPr>
        <xdr:cNvPr id="652" name="n_2mainValue【庁舎】&#10;有形固定資産減価償却率"/>
        <xdr:cNvSpPr txBox="1"/>
      </xdr:nvSpPr>
      <xdr:spPr>
        <a:xfrm>
          <a:off x="143897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3" name="正方形/長方形 6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4" name="正方形/長方形 6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5" name="正方形/長方形 6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6" name="正方形/長方形 6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7" name="正方形/長方形 6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8" name="正方形/長方形 6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9" name="正方形/長方形 6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0" name="正方形/長方形 6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1" name="テキスト ボックス 6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2" name="直線コネクタ 6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663" name="直線コネクタ 662"/>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664" name="テキスト ボックス 663"/>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65" name="直線コネクタ 664"/>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66" name="テキスト ボックス 665"/>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667" name="直線コネクタ 666"/>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668" name="テキスト ボックス 667"/>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9" name="直線コネクタ 6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0" name="テキスト ボックス 6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671" name="直線コネクタ 670"/>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672" name="テキスト ボックス 671"/>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73" name="直線コネクタ 672"/>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74" name="テキスト ボックス 673"/>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675" name="直線コネクタ 674"/>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676" name="テキスト ボックス 675"/>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7" name="直線コネクタ 6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8" name="テキスト ボックス 6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51912</xdr:rowOff>
    </xdr:from>
    <xdr:to>
      <xdr:col>116</xdr:col>
      <xdr:colOff>62864</xdr:colOff>
      <xdr:row>108</xdr:row>
      <xdr:rowOff>60483</xdr:rowOff>
    </xdr:to>
    <xdr:cxnSp macro="">
      <xdr:nvCxnSpPr>
        <xdr:cNvPr id="680" name="直線コネクタ 679"/>
        <xdr:cNvCxnSpPr/>
      </xdr:nvCxnSpPr>
      <xdr:spPr>
        <a:xfrm flipV="1">
          <a:off x="22160864" y="17196912"/>
          <a:ext cx="0" cy="138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64310</xdr:rowOff>
    </xdr:from>
    <xdr:ext cx="469744" cy="259045"/>
    <xdr:sp macro="" textlink="">
      <xdr:nvSpPr>
        <xdr:cNvPr id="681" name="【庁舎】&#10;一人当たり面積最小値テキスト"/>
        <xdr:cNvSpPr txBox="1"/>
      </xdr:nvSpPr>
      <xdr:spPr>
        <a:xfrm>
          <a:off x="22199600" y="1858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60483</xdr:rowOff>
    </xdr:from>
    <xdr:to>
      <xdr:col>116</xdr:col>
      <xdr:colOff>152400</xdr:colOff>
      <xdr:row>108</xdr:row>
      <xdr:rowOff>60483</xdr:rowOff>
    </xdr:to>
    <xdr:cxnSp macro="">
      <xdr:nvCxnSpPr>
        <xdr:cNvPr id="682" name="直線コネクタ 681"/>
        <xdr:cNvCxnSpPr/>
      </xdr:nvCxnSpPr>
      <xdr:spPr>
        <a:xfrm>
          <a:off x="22072600" y="1857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170039</xdr:rowOff>
    </xdr:from>
    <xdr:ext cx="469744" cy="259045"/>
    <xdr:sp macro="" textlink="">
      <xdr:nvSpPr>
        <xdr:cNvPr id="683" name="【庁舎】&#10;一人当たり面積最大値テキスト"/>
        <xdr:cNvSpPr txBox="1"/>
      </xdr:nvSpPr>
      <xdr:spPr>
        <a:xfrm>
          <a:off x="22199600" y="169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51912</xdr:rowOff>
    </xdr:from>
    <xdr:to>
      <xdr:col>116</xdr:col>
      <xdr:colOff>152400</xdr:colOff>
      <xdr:row>100</xdr:row>
      <xdr:rowOff>51912</xdr:rowOff>
    </xdr:to>
    <xdr:cxnSp macro="">
      <xdr:nvCxnSpPr>
        <xdr:cNvPr id="684" name="直線コネクタ 683"/>
        <xdr:cNvCxnSpPr/>
      </xdr:nvCxnSpPr>
      <xdr:spPr>
        <a:xfrm>
          <a:off x="22072600" y="1719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685" name="【庁舎】&#10;一人当たり面積平均値テキスト"/>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686" name="フローチャート: 判断 685"/>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146844</xdr:rowOff>
    </xdr:from>
    <xdr:to>
      <xdr:col>112</xdr:col>
      <xdr:colOff>38100</xdr:colOff>
      <xdr:row>106</xdr:row>
      <xdr:rowOff>76994</xdr:rowOff>
    </xdr:to>
    <xdr:sp macro="" textlink="">
      <xdr:nvSpPr>
        <xdr:cNvPr id="687" name="フローチャート: 判断 686"/>
        <xdr:cNvSpPr/>
      </xdr:nvSpPr>
      <xdr:spPr>
        <a:xfrm>
          <a:off x="21272500" y="181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41117</xdr:rowOff>
    </xdr:from>
    <xdr:to>
      <xdr:col>107</xdr:col>
      <xdr:colOff>101600</xdr:colOff>
      <xdr:row>106</xdr:row>
      <xdr:rowOff>142717</xdr:rowOff>
    </xdr:to>
    <xdr:sp macro="" textlink="">
      <xdr:nvSpPr>
        <xdr:cNvPr id="688" name="フローチャート: 判断 687"/>
        <xdr:cNvSpPr/>
      </xdr:nvSpPr>
      <xdr:spPr>
        <a:xfrm>
          <a:off x="20383500" y="182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9" name="テキスト ボックス 6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0" name="テキスト ボックス 6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1" name="テキスト ボックス 6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2" name="テキスト ボックス 6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3" name="テキスト ボックス 6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21113</xdr:rowOff>
    </xdr:from>
    <xdr:to>
      <xdr:col>116</xdr:col>
      <xdr:colOff>114300</xdr:colOff>
      <xdr:row>106</xdr:row>
      <xdr:rowOff>122713</xdr:rowOff>
    </xdr:to>
    <xdr:sp macro="" textlink="">
      <xdr:nvSpPr>
        <xdr:cNvPr id="694" name="楕円 693"/>
        <xdr:cNvSpPr/>
      </xdr:nvSpPr>
      <xdr:spPr>
        <a:xfrm>
          <a:off x="22110700" y="1819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170990</xdr:rowOff>
    </xdr:from>
    <xdr:ext cx="469744" cy="259045"/>
    <xdr:sp macro="" textlink="">
      <xdr:nvSpPr>
        <xdr:cNvPr id="695" name="【庁舎】&#10;一人当たり面積該当値テキスト"/>
        <xdr:cNvSpPr txBox="1"/>
      </xdr:nvSpPr>
      <xdr:spPr>
        <a:xfrm>
          <a:off x="22199600" y="1817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28257</xdr:rowOff>
    </xdr:from>
    <xdr:to>
      <xdr:col>112</xdr:col>
      <xdr:colOff>38100</xdr:colOff>
      <xdr:row>106</xdr:row>
      <xdr:rowOff>129857</xdr:rowOff>
    </xdr:to>
    <xdr:sp macro="" textlink="">
      <xdr:nvSpPr>
        <xdr:cNvPr id="696" name="楕円 695"/>
        <xdr:cNvSpPr/>
      </xdr:nvSpPr>
      <xdr:spPr>
        <a:xfrm>
          <a:off x="21272500" y="1820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71913</xdr:rowOff>
    </xdr:from>
    <xdr:to>
      <xdr:col>116</xdr:col>
      <xdr:colOff>63500</xdr:colOff>
      <xdr:row>106</xdr:row>
      <xdr:rowOff>79057</xdr:rowOff>
    </xdr:to>
    <xdr:cxnSp macro="">
      <xdr:nvCxnSpPr>
        <xdr:cNvPr id="697" name="直線コネクタ 696"/>
        <xdr:cNvCxnSpPr/>
      </xdr:nvCxnSpPr>
      <xdr:spPr>
        <a:xfrm flipV="1">
          <a:off x="21323300" y="18245613"/>
          <a:ext cx="8382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33973</xdr:rowOff>
    </xdr:from>
    <xdr:to>
      <xdr:col>107</xdr:col>
      <xdr:colOff>101600</xdr:colOff>
      <xdr:row>106</xdr:row>
      <xdr:rowOff>135573</xdr:rowOff>
    </xdr:to>
    <xdr:sp macro="" textlink="">
      <xdr:nvSpPr>
        <xdr:cNvPr id="698" name="楕円 697"/>
        <xdr:cNvSpPr/>
      </xdr:nvSpPr>
      <xdr:spPr>
        <a:xfrm>
          <a:off x="20383500" y="18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79057</xdr:rowOff>
    </xdr:from>
    <xdr:to>
      <xdr:col>111</xdr:col>
      <xdr:colOff>177800</xdr:colOff>
      <xdr:row>106</xdr:row>
      <xdr:rowOff>84773</xdr:rowOff>
    </xdr:to>
    <xdr:cxnSp macro="">
      <xdr:nvCxnSpPr>
        <xdr:cNvPr id="699" name="直線コネクタ 698"/>
        <xdr:cNvCxnSpPr/>
      </xdr:nvCxnSpPr>
      <xdr:spPr>
        <a:xfrm flipV="1">
          <a:off x="20434300" y="18252757"/>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93521</xdr:rowOff>
    </xdr:from>
    <xdr:ext cx="469744" cy="259045"/>
    <xdr:sp macro="" textlink="">
      <xdr:nvSpPr>
        <xdr:cNvPr id="700" name="n_1aveValue【庁舎】&#10;一人当たり面積"/>
        <xdr:cNvSpPr txBox="1"/>
      </xdr:nvSpPr>
      <xdr:spPr>
        <a:xfrm>
          <a:off x="21075727" y="179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133844</xdr:rowOff>
    </xdr:from>
    <xdr:ext cx="469744" cy="259045"/>
    <xdr:sp macro="" textlink="">
      <xdr:nvSpPr>
        <xdr:cNvPr id="701" name="n_2aveValue【庁舎】&#10;一人当たり面積"/>
        <xdr:cNvSpPr txBox="1"/>
      </xdr:nvSpPr>
      <xdr:spPr>
        <a:xfrm>
          <a:off x="20199427" y="1830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120984</xdr:rowOff>
    </xdr:from>
    <xdr:ext cx="469744" cy="259045"/>
    <xdr:sp macro="" textlink="">
      <xdr:nvSpPr>
        <xdr:cNvPr id="702" name="n_1mainValue【庁舎】&#10;一人当たり面積"/>
        <xdr:cNvSpPr txBox="1"/>
      </xdr:nvSpPr>
      <xdr:spPr>
        <a:xfrm>
          <a:off x="21075727" y="1829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152100</xdr:rowOff>
    </xdr:from>
    <xdr:ext cx="469744" cy="259045"/>
    <xdr:sp macro="" textlink="">
      <xdr:nvSpPr>
        <xdr:cNvPr id="703" name="n_2mainValue【庁舎】&#10;一人当たり面積"/>
        <xdr:cNvSpPr txBox="1"/>
      </xdr:nvSpPr>
      <xdr:spPr>
        <a:xfrm>
          <a:off x="20199427" y="1798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4" name="正方形/長方形 7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5" name="正方形/長方形 7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6" name="テキスト ボックス 7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類似団体平均と比べて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有形固定資産減価償却比率が高いのは「体育館・プール」と「福祉施設」</a:t>
          </a:r>
          <a:r>
            <a:rPr kumimoji="1" lang="ja-JP" altLang="en-US" sz="1100">
              <a:solidFill>
                <a:schemeClr val="dk1"/>
              </a:solidFill>
              <a:effectLst/>
              <a:latin typeface="+mn-lt"/>
              <a:ea typeface="+mn-ea"/>
              <a:cs typeface="+mn-cs"/>
            </a:rPr>
            <a:t>，「一般廃棄物処理施設」，</a:t>
          </a:r>
          <a:r>
            <a:rPr kumimoji="1" lang="ja-JP" altLang="ja-JP" sz="1100">
              <a:solidFill>
                <a:schemeClr val="dk1"/>
              </a:solidFill>
              <a:effectLst/>
              <a:latin typeface="+mn-lt"/>
              <a:ea typeface="+mn-ea"/>
              <a:cs typeface="+mn-cs"/>
            </a:rPr>
            <a:t>低いのは「市民会館」となっている。</a:t>
          </a:r>
          <a:endParaRPr lang="ja-JP" altLang="ja-JP" sz="1400">
            <a:effectLst/>
          </a:endParaRPr>
        </a:p>
        <a:p>
          <a:r>
            <a:rPr kumimoji="1" lang="ja-JP" altLang="ja-JP" sz="1100">
              <a:solidFill>
                <a:schemeClr val="dk1"/>
              </a:solidFill>
              <a:effectLst/>
              <a:latin typeface="+mn-lt"/>
              <a:ea typeface="+mn-ea"/>
              <a:cs typeface="+mn-cs"/>
            </a:rPr>
            <a:t>　「体育館・プール」については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建設から</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年経過していることから比率が高くなっているが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一部施設（旧学校施設）は活用方法が決まっていないため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有効な活用方法も含めて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今後の維持管理について引き続き検討する必要がある。</a:t>
          </a:r>
          <a:endParaRPr lang="ja-JP" altLang="ja-JP" sz="1400">
            <a:effectLst/>
          </a:endParaRPr>
        </a:p>
        <a:p>
          <a:r>
            <a:rPr kumimoji="1" lang="ja-JP" altLang="ja-JP" sz="1100">
              <a:solidFill>
                <a:schemeClr val="dk1"/>
              </a:solidFill>
              <a:effectLst/>
              <a:latin typeface="+mn-lt"/>
              <a:ea typeface="+mn-ea"/>
              <a:cs typeface="+mn-cs"/>
            </a:rPr>
            <a:t>　「福祉施設」については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町有施設は２施設（救護施設と隣保館）あるが、いずれも建設から相当の年数が経っており、かなり老朽化が進んでいることから、現有施設の継続利用の有無も含めて、今後の利用方針を検討する必要が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一般廃棄物処理施設」については，近隣市町とで構成する一部事務組合の所有施設となる。建設から相当の年数が経ち老朽化が進んでいることから，組合において新施設の建設に向けた事務を進めているところである。</a:t>
          </a:r>
          <a:endParaRPr lang="ja-JP" altLang="ja-JP" sz="1400">
            <a:effectLst/>
          </a:endParaRPr>
        </a:p>
        <a:p>
          <a:r>
            <a:rPr kumimoji="1" lang="ja-JP" altLang="ja-JP" sz="1100">
              <a:solidFill>
                <a:schemeClr val="dk1"/>
              </a:solidFill>
              <a:effectLst/>
              <a:latin typeface="+mn-lt"/>
              <a:ea typeface="+mn-ea"/>
              <a:cs typeface="+mn-cs"/>
            </a:rPr>
            <a:t>　「市民会館」については、文化センターが築</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年と比較的新しいため、類似団体と比較して比率が低くなっているが、屋根や空調等の一部設備については故障が発生したり、補修が必要となってきているため、平成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年度に長寿命化計画を作成したうえで、計画に基づいて効果的に補修や更新を行っていくことで、全体の費用を抑えながら、現有施設をできるだけ長く使用していくこととしている。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岡山県矢掛町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14,443
14,164
90.62
9,480,877
9,058,884
366,619
4,720,698
9,439,913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企業誘致の推進や積極的な定住施策、観光施策等により定住人口や交流人口を増やし、税収増加を図っているが、少子高齢化による人口減少や全国平均を上回る高齢化率（平成</a:t>
          </a:r>
          <a:r>
            <a:rPr kumimoji="1" lang="en-US" altLang="ja-JP" sz="1300" baseline="0">
              <a:solidFill>
                <a:schemeClr val="dk1"/>
              </a:solidFill>
              <a:effectLst/>
              <a:latin typeface="+mn-lt"/>
              <a:ea typeface="+mn-ea"/>
              <a:cs typeface="+mn-cs"/>
            </a:rPr>
            <a:t>30</a:t>
          </a:r>
          <a:r>
            <a:rPr kumimoji="1" lang="ja-JP" altLang="ja-JP" sz="1300" baseline="0">
              <a:solidFill>
                <a:schemeClr val="dk1"/>
              </a:solidFill>
              <a:effectLst/>
              <a:latin typeface="+mn-lt"/>
              <a:ea typeface="+mn-ea"/>
              <a:cs typeface="+mn-cs"/>
            </a:rPr>
            <a:t>年</a:t>
          </a:r>
          <a:r>
            <a:rPr kumimoji="1" lang="en-US" altLang="ja-JP" sz="1300" baseline="0">
              <a:solidFill>
                <a:schemeClr val="dk1"/>
              </a:solidFill>
              <a:effectLst/>
              <a:latin typeface="+mn-lt"/>
              <a:ea typeface="+mn-ea"/>
              <a:cs typeface="+mn-cs"/>
            </a:rPr>
            <a:t>12</a:t>
          </a:r>
          <a:r>
            <a:rPr kumimoji="1" lang="ja-JP" altLang="ja-JP" sz="1300" baseline="0">
              <a:solidFill>
                <a:schemeClr val="dk1"/>
              </a:solidFill>
              <a:effectLst/>
              <a:latin typeface="+mn-lt"/>
              <a:ea typeface="+mn-ea"/>
              <a:cs typeface="+mn-cs"/>
            </a:rPr>
            <a:t>月末　</a:t>
          </a:r>
          <a:r>
            <a:rPr kumimoji="1" lang="en-US" altLang="ja-JP" sz="1300" baseline="0">
              <a:solidFill>
                <a:schemeClr val="dk1"/>
              </a:solidFill>
              <a:effectLst/>
              <a:latin typeface="+mn-lt"/>
              <a:ea typeface="+mn-ea"/>
              <a:cs typeface="+mn-cs"/>
            </a:rPr>
            <a:t>37.65</a:t>
          </a:r>
          <a:r>
            <a:rPr kumimoji="1" lang="ja-JP" altLang="ja-JP" sz="1300" baseline="0">
              <a:solidFill>
                <a:schemeClr val="dk1"/>
              </a:solidFill>
              <a:effectLst/>
              <a:latin typeface="+mn-lt"/>
              <a:ea typeface="+mn-ea"/>
              <a:cs typeface="+mn-cs"/>
            </a:rPr>
            <a:t>％）等により財政基盤が弱く、類似団体平均を下回っており、地方交付税に依存した財政運営となっている。</a:t>
          </a:r>
          <a:endParaRPr lang="ja-JP" altLang="ja-JP" sz="1300">
            <a:effectLst/>
          </a:endParaRPr>
        </a:p>
        <a:p>
          <a:r>
            <a:rPr kumimoji="1" lang="ja-JP" altLang="ja-JP" sz="1300" baseline="0">
              <a:solidFill>
                <a:schemeClr val="dk1"/>
              </a:solidFill>
              <a:effectLst/>
              <a:latin typeface="+mn-lt"/>
              <a:ea typeface="+mn-ea"/>
              <a:cs typeface="+mn-cs"/>
            </a:rPr>
            <a:t>　平成</a:t>
          </a:r>
          <a:r>
            <a:rPr kumimoji="1" lang="en-US" altLang="ja-JP" sz="1300" baseline="0">
              <a:solidFill>
                <a:schemeClr val="dk1"/>
              </a:solidFill>
              <a:effectLst/>
              <a:latin typeface="+mn-lt"/>
              <a:ea typeface="+mn-ea"/>
              <a:cs typeface="+mn-cs"/>
            </a:rPr>
            <a:t>27</a:t>
          </a:r>
          <a:r>
            <a:rPr kumimoji="1" lang="ja-JP" altLang="ja-JP" sz="1300" baseline="0">
              <a:solidFill>
                <a:schemeClr val="dk1"/>
              </a:solidFill>
              <a:effectLst/>
              <a:latin typeface="+mn-lt"/>
              <a:ea typeface="+mn-ea"/>
              <a:cs typeface="+mn-cs"/>
            </a:rPr>
            <a:t>年度に個人住民税にかかる特殊要因があり単年度の財政力指数が大きく上がったことにより、３ヵ年平均の本数値も</a:t>
          </a:r>
          <a:r>
            <a:rPr kumimoji="1" lang="ja-JP" altLang="en-US" sz="1300" baseline="0">
              <a:solidFill>
                <a:schemeClr val="dk1"/>
              </a:solidFill>
              <a:effectLst/>
              <a:latin typeface="+mn-lt"/>
              <a:ea typeface="+mn-ea"/>
              <a:cs typeface="+mn-cs"/>
            </a:rPr>
            <a:t>同</a:t>
          </a:r>
          <a:r>
            <a:rPr kumimoji="1" lang="ja-JP" altLang="ja-JP" sz="1300" baseline="0">
              <a:solidFill>
                <a:schemeClr val="dk1"/>
              </a:solidFill>
              <a:effectLst/>
              <a:latin typeface="+mn-lt"/>
              <a:ea typeface="+mn-ea"/>
              <a:cs typeface="+mn-cs"/>
            </a:rPr>
            <a:t>年度から改善している。</a:t>
          </a:r>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125413</xdr:rowOff>
    </xdr:from>
    <xdr:to>
      <xdr:col>23</xdr:col>
      <xdr:colOff>133350</xdr:colOff>
      <xdr:row>43</xdr:row>
      <xdr:rowOff>125413</xdr:rowOff>
    </xdr:to>
    <xdr:cxnSp macro="">
      <xdr:nvCxnSpPr>
        <xdr:cNvPr id="72" name="直線コネクタ 71"/>
        <xdr:cNvCxnSpPr/>
      </xdr:nvCxnSpPr>
      <xdr:spPr>
        <a:xfrm>
          <a:off x="4114800" y="74977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10706</xdr:rowOff>
    </xdr:from>
    <xdr:ext cx="762000" cy="259045"/>
    <xdr:sp macro="" textlink="">
      <xdr:nvSpPr>
        <xdr:cNvPr id="73" name="財政力平均値テキスト"/>
        <xdr:cNvSpPr txBox="1"/>
      </xdr:nvSpPr>
      <xdr:spPr>
        <a:xfrm>
          <a:off x="5041900" y="721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125413</xdr:rowOff>
    </xdr:from>
    <xdr:to>
      <xdr:col>19</xdr:col>
      <xdr:colOff>133350</xdr:colOff>
      <xdr:row>43</xdr:row>
      <xdr:rowOff>135467</xdr:rowOff>
    </xdr:to>
    <xdr:cxnSp macro="">
      <xdr:nvCxnSpPr>
        <xdr:cNvPr id="75" name="直線コネクタ 74"/>
        <xdr:cNvCxnSpPr/>
      </xdr:nvCxnSpPr>
      <xdr:spPr>
        <a:xfrm flipV="1">
          <a:off x="3225800" y="749776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7" name="テキスト ボックス 76"/>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155575</xdr:rowOff>
    </xdr:to>
    <xdr:cxnSp macro="">
      <xdr:nvCxnSpPr>
        <xdr:cNvPr id="78" name="直線コネクタ 77"/>
        <xdr:cNvCxnSpPr/>
      </xdr:nvCxnSpPr>
      <xdr:spPr>
        <a:xfrm flipV="1">
          <a:off x="2336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80" name="テキスト ボックス 79"/>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145521</xdr:rowOff>
    </xdr:from>
    <xdr:to>
      <xdr:col>11</xdr:col>
      <xdr:colOff>31750</xdr:colOff>
      <xdr:row>43</xdr:row>
      <xdr:rowOff>155575</xdr:rowOff>
    </xdr:to>
    <xdr:cxnSp macro="">
      <xdr:nvCxnSpPr>
        <xdr:cNvPr id="81" name="直線コネクタ 80"/>
        <xdr:cNvCxnSpPr/>
      </xdr:nvCxnSpPr>
      <xdr:spPr>
        <a:xfrm>
          <a:off x="1447800" y="751787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165629</xdr:rowOff>
    </xdr:from>
    <xdr:to>
      <xdr:col>11</xdr:col>
      <xdr:colOff>82550</xdr:colOff>
      <xdr:row>43</xdr:row>
      <xdr:rowOff>95779</xdr:rowOff>
    </xdr:to>
    <xdr:sp macro="" textlink="">
      <xdr:nvSpPr>
        <xdr:cNvPr id="82" name="フローチャート: 判断 81"/>
        <xdr:cNvSpPr/>
      </xdr:nvSpPr>
      <xdr:spPr>
        <a:xfrm>
          <a:off x="2286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105956</xdr:rowOff>
    </xdr:from>
    <xdr:ext cx="762000" cy="259045"/>
    <xdr:sp macro="" textlink="">
      <xdr:nvSpPr>
        <xdr:cNvPr id="83" name="テキスト ボックス 82"/>
        <xdr:cNvSpPr txBox="1"/>
      </xdr:nvSpPr>
      <xdr:spPr>
        <a:xfrm>
          <a:off x="1955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74613</xdr:rowOff>
    </xdr:from>
    <xdr:to>
      <xdr:col>23</xdr:col>
      <xdr:colOff>184150</xdr:colOff>
      <xdr:row>44</xdr:row>
      <xdr:rowOff>4763</xdr:rowOff>
    </xdr:to>
    <xdr:sp macro="" textlink="">
      <xdr:nvSpPr>
        <xdr:cNvPr id="91" name="楕円 90"/>
        <xdr:cNvSpPr/>
      </xdr:nvSpPr>
      <xdr:spPr>
        <a:xfrm>
          <a:off x="49022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46690</xdr:rowOff>
    </xdr:from>
    <xdr:ext cx="762000" cy="259045"/>
    <xdr:sp macro="" textlink="">
      <xdr:nvSpPr>
        <xdr:cNvPr id="92" name="財政力該当値テキスト"/>
        <xdr:cNvSpPr txBox="1"/>
      </xdr:nvSpPr>
      <xdr:spPr>
        <a:xfrm>
          <a:off x="5041900" y="741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74613</xdr:rowOff>
    </xdr:from>
    <xdr:to>
      <xdr:col>19</xdr:col>
      <xdr:colOff>184150</xdr:colOff>
      <xdr:row>44</xdr:row>
      <xdr:rowOff>4763</xdr:rowOff>
    </xdr:to>
    <xdr:sp macro="" textlink="">
      <xdr:nvSpPr>
        <xdr:cNvPr id="93" name="楕円 92"/>
        <xdr:cNvSpPr/>
      </xdr:nvSpPr>
      <xdr:spPr>
        <a:xfrm>
          <a:off x="4064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160990</xdr:rowOff>
    </xdr:from>
    <xdr:ext cx="736600" cy="259045"/>
    <xdr:sp macro="" textlink="">
      <xdr:nvSpPr>
        <xdr:cNvPr id="94" name="テキスト ボックス 93"/>
        <xdr:cNvSpPr txBox="1"/>
      </xdr:nvSpPr>
      <xdr:spPr>
        <a:xfrm>
          <a:off x="3733800" y="75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5" name="楕円 94"/>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6" name="テキスト ボックス 95"/>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7" name="楕円 96"/>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8" name="テキスト ボックス 97"/>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94721</xdr:rowOff>
    </xdr:from>
    <xdr:to>
      <xdr:col>7</xdr:col>
      <xdr:colOff>31750</xdr:colOff>
      <xdr:row>44</xdr:row>
      <xdr:rowOff>24871</xdr:rowOff>
    </xdr:to>
    <xdr:sp macro="" textlink="">
      <xdr:nvSpPr>
        <xdr:cNvPr id="99" name="楕円 98"/>
        <xdr:cNvSpPr/>
      </xdr:nvSpPr>
      <xdr:spPr>
        <a:xfrm>
          <a:off x="13970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9648</xdr:rowOff>
    </xdr:from>
    <xdr:ext cx="762000" cy="259045"/>
    <xdr:sp macro="" textlink="">
      <xdr:nvSpPr>
        <xdr:cNvPr id="100" name="テキスト ボックス 99"/>
        <xdr:cNvSpPr txBox="1"/>
      </xdr:nvSpPr>
      <xdr:spPr>
        <a:xfrm>
          <a:off x="1066800" y="75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経常収支比率は前年度から</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％悪化し、</a:t>
          </a:r>
          <a:r>
            <a:rPr kumimoji="1" lang="en-US" altLang="ja-JP" sz="1100">
              <a:solidFill>
                <a:schemeClr val="dk1"/>
              </a:solidFill>
              <a:effectLst/>
              <a:latin typeface="+mn-lt"/>
              <a:ea typeface="+mn-ea"/>
              <a:cs typeface="+mn-cs"/>
            </a:rPr>
            <a:t>89.3</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これは</a:t>
          </a:r>
          <a:r>
            <a:rPr kumimoji="1" lang="ja-JP" altLang="en-US" sz="1100">
              <a:solidFill>
                <a:schemeClr val="dk1"/>
              </a:solidFill>
              <a:effectLst/>
              <a:latin typeface="+mn-lt"/>
              <a:ea typeface="+mn-ea"/>
              <a:cs typeface="+mn-cs"/>
            </a:rPr>
            <a:t>主に、扶助費（経常経費充当一般財源額が前年度比</a:t>
          </a:r>
          <a:r>
            <a:rPr kumimoji="1" lang="en-US" altLang="ja-JP" sz="1100">
              <a:solidFill>
                <a:schemeClr val="dk1"/>
              </a:solidFill>
              <a:effectLst/>
              <a:latin typeface="+mn-lt"/>
              <a:ea typeface="+mn-ea"/>
              <a:cs typeface="+mn-cs"/>
            </a:rPr>
            <a:t>18.0%</a:t>
          </a:r>
          <a:r>
            <a:rPr kumimoji="1" lang="ja-JP" altLang="en-US" sz="1100">
              <a:solidFill>
                <a:schemeClr val="dk1"/>
              </a:solidFill>
              <a:effectLst/>
              <a:latin typeface="+mn-lt"/>
              <a:ea typeface="+mn-ea"/>
              <a:cs typeface="+mn-cs"/>
            </a:rPr>
            <a:t>増）、公債費（同</a:t>
          </a:r>
          <a:r>
            <a:rPr kumimoji="1" lang="en-US" altLang="ja-JP" sz="1100">
              <a:solidFill>
                <a:schemeClr val="dk1"/>
              </a:solidFill>
              <a:effectLst/>
              <a:latin typeface="+mn-lt"/>
              <a:ea typeface="+mn-ea"/>
              <a:cs typeface="+mn-cs"/>
            </a:rPr>
            <a:t>10.9%</a:t>
          </a:r>
          <a:r>
            <a:rPr kumimoji="1" lang="ja-JP" altLang="en-US" sz="1100">
              <a:solidFill>
                <a:schemeClr val="dk1"/>
              </a:solidFill>
              <a:effectLst/>
              <a:latin typeface="+mn-lt"/>
              <a:ea typeface="+mn-ea"/>
              <a:cs typeface="+mn-cs"/>
            </a:rPr>
            <a:t>増）、繰出金（同</a:t>
          </a:r>
          <a:r>
            <a:rPr kumimoji="1" lang="en-US" altLang="ja-JP" sz="1100">
              <a:solidFill>
                <a:schemeClr val="dk1"/>
              </a:solidFill>
              <a:effectLst/>
              <a:latin typeface="+mn-lt"/>
              <a:ea typeface="+mn-ea"/>
              <a:cs typeface="+mn-cs"/>
            </a:rPr>
            <a:t>3.8%</a:t>
          </a:r>
          <a:r>
            <a:rPr kumimoji="1" lang="ja-JP" altLang="en-US" sz="1100">
              <a:solidFill>
                <a:schemeClr val="dk1"/>
              </a:solidFill>
              <a:effectLst/>
              <a:latin typeface="+mn-lt"/>
              <a:ea typeface="+mn-ea"/>
              <a:cs typeface="+mn-cs"/>
            </a:rPr>
            <a:t>増）が年々増加していることによるもので、この増加傾向は今後も続く見込みとなっている。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地方債の償還については減債基金への積み立てを行っているほか、将来の財政運営に備えた計画的な財政調整基金への積み立てを行っていることから、経常収支比率が悪化してもすぐに財政運営が立ち行かなくなることはないが、今後経常一般財源の大幅な増は見込みにくいことから、経常的な物件費や補助費等の節減を行っていくとともに、計画的な繰上償還で公債費の抑制を図っていきたい。</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31327</xdr:rowOff>
    </xdr:from>
    <xdr:to>
      <xdr:col>23</xdr:col>
      <xdr:colOff>133350</xdr:colOff>
      <xdr:row>64</xdr:row>
      <xdr:rowOff>168063</xdr:rowOff>
    </xdr:to>
    <xdr:cxnSp macro="">
      <xdr:nvCxnSpPr>
        <xdr:cNvPr id="135" name="直線コネクタ 134"/>
        <xdr:cNvCxnSpPr/>
      </xdr:nvCxnSpPr>
      <xdr:spPr>
        <a:xfrm>
          <a:off x="4114800" y="11004127"/>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13140</xdr:rowOff>
    </xdr:from>
    <xdr:ext cx="762000" cy="259045"/>
    <xdr:sp macro="" textlink="">
      <xdr:nvSpPr>
        <xdr:cNvPr id="136" name="財政構造の弾力性平均値テキスト"/>
        <xdr:cNvSpPr txBox="1"/>
      </xdr:nvSpPr>
      <xdr:spPr>
        <a:xfrm>
          <a:off x="5041900" y="1081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157056</xdr:rowOff>
    </xdr:from>
    <xdr:to>
      <xdr:col>19</xdr:col>
      <xdr:colOff>133350</xdr:colOff>
      <xdr:row>64</xdr:row>
      <xdr:rowOff>31327</xdr:rowOff>
    </xdr:to>
    <xdr:cxnSp macro="">
      <xdr:nvCxnSpPr>
        <xdr:cNvPr id="138" name="直線コネクタ 137"/>
        <xdr:cNvCxnSpPr/>
      </xdr:nvCxnSpPr>
      <xdr:spPr>
        <a:xfrm>
          <a:off x="3225800" y="10786956"/>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19914</xdr:rowOff>
    </xdr:from>
    <xdr:ext cx="736600" cy="259045"/>
    <xdr:sp macro="" textlink="">
      <xdr:nvSpPr>
        <xdr:cNvPr id="140" name="テキスト ボックス 139"/>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157056</xdr:rowOff>
    </xdr:from>
    <xdr:to>
      <xdr:col>15</xdr:col>
      <xdr:colOff>82550</xdr:colOff>
      <xdr:row>63</xdr:row>
      <xdr:rowOff>9737</xdr:rowOff>
    </xdr:to>
    <xdr:cxnSp macro="">
      <xdr:nvCxnSpPr>
        <xdr:cNvPr id="141" name="直線コネクタ 140"/>
        <xdr:cNvCxnSpPr/>
      </xdr:nvCxnSpPr>
      <xdr:spPr>
        <a:xfrm flipV="1">
          <a:off x="2336800" y="107869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3" name="テキスト ボックス 142"/>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9737</xdr:rowOff>
    </xdr:from>
    <xdr:to>
      <xdr:col>11</xdr:col>
      <xdr:colOff>31750</xdr:colOff>
      <xdr:row>63</xdr:row>
      <xdr:rowOff>17780</xdr:rowOff>
    </xdr:to>
    <xdr:cxnSp macro="">
      <xdr:nvCxnSpPr>
        <xdr:cNvPr id="144" name="直線コネクタ 143"/>
        <xdr:cNvCxnSpPr/>
      </xdr:nvCxnSpPr>
      <xdr:spPr>
        <a:xfrm flipV="1">
          <a:off x="1447800" y="108110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154517</xdr:rowOff>
    </xdr:from>
    <xdr:to>
      <xdr:col>11</xdr:col>
      <xdr:colOff>82550</xdr:colOff>
      <xdr:row>63</xdr:row>
      <xdr:rowOff>84667</xdr:rowOff>
    </xdr:to>
    <xdr:sp macro="" textlink="">
      <xdr:nvSpPr>
        <xdr:cNvPr id="145" name="フローチャート: 判断 144"/>
        <xdr:cNvSpPr/>
      </xdr:nvSpPr>
      <xdr:spPr>
        <a:xfrm>
          <a:off x="2286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69444</xdr:rowOff>
    </xdr:from>
    <xdr:ext cx="762000" cy="259045"/>
    <xdr:sp macro="" textlink="">
      <xdr:nvSpPr>
        <xdr:cNvPr id="146" name="テキスト ボックス 145"/>
        <xdr:cNvSpPr txBox="1"/>
      </xdr:nvSpPr>
      <xdr:spPr>
        <a:xfrm>
          <a:off x="1955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7" name="フローチャート: 判断 146"/>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54627</xdr:rowOff>
    </xdr:from>
    <xdr:ext cx="762000" cy="259045"/>
    <xdr:sp macro="" textlink="">
      <xdr:nvSpPr>
        <xdr:cNvPr id="148" name="テキスト ボックス 147"/>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117263</xdr:rowOff>
    </xdr:from>
    <xdr:to>
      <xdr:col>23</xdr:col>
      <xdr:colOff>184150</xdr:colOff>
      <xdr:row>65</xdr:row>
      <xdr:rowOff>47413</xdr:rowOff>
    </xdr:to>
    <xdr:sp macro="" textlink="">
      <xdr:nvSpPr>
        <xdr:cNvPr id="154" name="楕円 153"/>
        <xdr:cNvSpPr/>
      </xdr:nvSpPr>
      <xdr:spPr>
        <a:xfrm>
          <a:off x="49022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89340</xdr:rowOff>
    </xdr:from>
    <xdr:ext cx="762000" cy="259045"/>
    <xdr:sp macro="" textlink="">
      <xdr:nvSpPr>
        <xdr:cNvPr id="155" name="財政構造の弾力性該当値テキスト"/>
        <xdr:cNvSpPr txBox="1"/>
      </xdr:nvSpPr>
      <xdr:spPr>
        <a:xfrm>
          <a:off x="5041900" y="110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151977</xdr:rowOff>
    </xdr:from>
    <xdr:to>
      <xdr:col>19</xdr:col>
      <xdr:colOff>184150</xdr:colOff>
      <xdr:row>64</xdr:row>
      <xdr:rowOff>82127</xdr:rowOff>
    </xdr:to>
    <xdr:sp macro="" textlink="">
      <xdr:nvSpPr>
        <xdr:cNvPr id="156" name="楕円 155"/>
        <xdr:cNvSpPr/>
      </xdr:nvSpPr>
      <xdr:spPr>
        <a:xfrm>
          <a:off x="4064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66904</xdr:rowOff>
    </xdr:from>
    <xdr:ext cx="736600" cy="259045"/>
    <xdr:sp macro="" textlink="">
      <xdr:nvSpPr>
        <xdr:cNvPr id="157" name="テキスト ボックス 156"/>
        <xdr:cNvSpPr txBox="1"/>
      </xdr:nvSpPr>
      <xdr:spPr>
        <a:xfrm>
          <a:off x="3733800" y="1103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106256</xdr:rowOff>
    </xdr:from>
    <xdr:to>
      <xdr:col>15</xdr:col>
      <xdr:colOff>133350</xdr:colOff>
      <xdr:row>63</xdr:row>
      <xdr:rowOff>36406</xdr:rowOff>
    </xdr:to>
    <xdr:sp macro="" textlink="">
      <xdr:nvSpPr>
        <xdr:cNvPr id="158" name="楕円 157"/>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21183</xdr:rowOff>
    </xdr:from>
    <xdr:ext cx="762000" cy="259045"/>
    <xdr:sp macro="" textlink="">
      <xdr:nvSpPr>
        <xdr:cNvPr id="159" name="テキスト ボックス 158"/>
        <xdr:cNvSpPr txBox="1"/>
      </xdr:nvSpPr>
      <xdr:spPr>
        <a:xfrm>
          <a:off x="2844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130387</xdr:rowOff>
    </xdr:from>
    <xdr:to>
      <xdr:col>11</xdr:col>
      <xdr:colOff>82550</xdr:colOff>
      <xdr:row>63</xdr:row>
      <xdr:rowOff>60537</xdr:rowOff>
    </xdr:to>
    <xdr:sp macro="" textlink="">
      <xdr:nvSpPr>
        <xdr:cNvPr id="160" name="楕円 159"/>
        <xdr:cNvSpPr/>
      </xdr:nvSpPr>
      <xdr:spPr>
        <a:xfrm>
          <a:off x="2286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70714</xdr:rowOff>
    </xdr:from>
    <xdr:ext cx="762000" cy="259045"/>
    <xdr:sp macro="" textlink="">
      <xdr:nvSpPr>
        <xdr:cNvPr id="161" name="テキスト ボックス 160"/>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62" name="楕円 161"/>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53357</xdr:rowOff>
    </xdr:from>
    <xdr:ext cx="762000" cy="259045"/>
    <xdr:sp macro="" textlink="">
      <xdr:nvSpPr>
        <xdr:cNvPr id="163" name="テキスト ボックス 162"/>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[145,484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年度の人件費・物件費等決算額は前年度から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増と微増だったが、人口が減少したことにより、人口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人当たりの額は約</a:t>
          </a:r>
          <a:r>
            <a:rPr kumimoji="1" lang="en-US" altLang="ja-JP" sz="1300">
              <a:latin typeface="ＭＳ Ｐゴシック" panose="020B0600070205080204" pitchFamily="50" charset="-128"/>
              <a:ea typeface="ＭＳ Ｐゴシック" panose="020B0600070205080204" pitchFamily="50" charset="-128"/>
            </a:rPr>
            <a:t>2,700</a:t>
          </a:r>
          <a:r>
            <a:rPr kumimoji="1" lang="ja-JP" altLang="en-US" sz="1300">
              <a:latin typeface="ＭＳ Ｐゴシック" panose="020B0600070205080204" pitchFamily="50" charset="-128"/>
              <a:ea typeface="ＭＳ Ｐゴシック" panose="020B0600070205080204" pitchFamily="50" charset="-128"/>
            </a:rPr>
            <a:t>円の増となっている。人口減少社会の中で矢掛町では定住人口・交流人口の増加を大きく打ち出し、定住施策や少子化対策のほか、特に観光施策に力を入れている。特にソフト事業に重点を置き各種施策を実施していることにより、賑わい創出のための委託費が増えているが、国県の補助制度を有効に活用することで一般財源の支出を抑える一方で、指定管理者制度の活用など事務の合理化を進め、経費削減に努めてい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85232</xdr:rowOff>
    </xdr:from>
    <xdr:to>
      <xdr:col>23</xdr:col>
      <xdr:colOff>133350</xdr:colOff>
      <xdr:row>81</xdr:row>
      <xdr:rowOff>96138</xdr:rowOff>
    </xdr:to>
    <xdr:cxnSp macro="">
      <xdr:nvCxnSpPr>
        <xdr:cNvPr id="198" name="直線コネクタ 197"/>
        <xdr:cNvCxnSpPr/>
      </xdr:nvCxnSpPr>
      <xdr:spPr>
        <a:xfrm>
          <a:off x="4114800" y="13972682"/>
          <a:ext cx="838200" cy="1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133822</xdr:rowOff>
    </xdr:from>
    <xdr:ext cx="762000" cy="259045"/>
    <xdr:sp macro="" textlink="">
      <xdr:nvSpPr>
        <xdr:cNvPr id="199" name="人件費・物件費等の状況平均値テキスト"/>
        <xdr:cNvSpPr txBox="1"/>
      </xdr:nvSpPr>
      <xdr:spPr>
        <a:xfrm>
          <a:off x="5041900" y="14021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70086</xdr:rowOff>
    </xdr:from>
    <xdr:to>
      <xdr:col>19</xdr:col>
      <xdr:colOff>133350</xdr:colOff>
      <xdr:row>81</xdr:row>
      <xdr:rowOff>85232</xdr:rowOff>
    </xdr:to>
    <xdr:cxnSp macro="">
      <xdr:nvCxnSpPr>
        <xdr:cNvPr id="201" name="直線コネクタ 200"/>
        <xdr:cNvCxnSpPr/>
      </xdr:nvCxnSpPr>
      <xdr:spPr>
        <a:xfrm>
          <a:off x="3225800" y="13957536"/>
          <a:ext cx="889000" cy="1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72441</xdr:rowOff>
    </xdr:from>
    <xdr:ext cx="736600" cy="259045"/>
    <xdr:sp macro="" textlink="">
      <xdr:nvSpPr>
        <xdr:cNvPr id="203" name="テキスト ボックス 202"/>
        <xdr:cNvSpPr txBox="1"/>
      </xdr:nvSpPr>
      <xdr:spPr>
        <a:xfrm>
          <a:off x="3733800" y="1413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37824</xdr:rowOff>
    </xdr:from>
    <xdr:to>
      <xdr:col>15</xdr:col>
      <xdr:colOff>82550</xdr:colOff>
      <xdr:row>81</xdr:row>
      <xdr:rowOff>70086</xdr:rowOff>
    </xdr:to>
    <xdr:cxnSp macro="">
      <xdr:nvCxnSpPr>
        <xdr:cNvPr id="204" name="直線コネクタ 203"/>
        <xdr:cNvCxnSpPr/>
      </xdr:nvCxnSpPr>
      <xdr:spPr>
        <a:xfrm>
          <a:off x="2336800" y="13925274"/>
          <a:ext cx="889000" cy="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79250</xdr:rowOff>
    </xdr:from>
    <xdr:ext cx="762000" cy="259045"/>
    <xdr:sp macro="" textlink="">
      <xdr:nvSpPr>
        <xdr:cNvPr id="206" name="テキスト ボックス 205"/>
        <xdr:cNvSpPr txBox="1"/>
      </xdr:nvSpPr>
      <xdr:spPr>
        <a:xfrm>
          <a:off x="2844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126</xdr:rowOff>
    </xdr:from>
    <xdr:to>
      <xdr:col>11</xdr:col>
      <xdr:colOff>31750</xdr:colOff>
      <xdr:row>81</xdr:row>
      <xdr:rowOff>37824</xdr:rowOff>
    </xdr:to>
    <xdr:cxnSp macro="">
      <xdr:nvCxnSpPr>
        <xdr:cNvPr id="207" name="直線コネクタ 206"/>
        <xdr:cNvCxnSpPr/>
      </xdr:nvCxnSpPr>
      <xdr:spPr>
        <a:xfrm>
          <a:off x="1447800" y="13887576"/>
          <a:ext cx="889000" cy="3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26701</xdr:rowOff>
    </xdr:from>
    <xdr:to>
      <xdr:col>11</xdr:col>
      <xdr:colOff>82550</xdr:colOff>
      <xdr:row>83</xdr:row>
      <xdr:rowOff>128301</xdr:rowOff>
    </xdr:to>
    <xdr:sp macro="" textlink="">
      <xdr:nvSpPr>
        <xdr:cNvPr id="208" name="フローチャート: 判断 207"/>
        <xdr:cNvSpPr/>
      </xdr:nvSpPr>
      <xdr:spPr>
        <a:xfrm>
          <a:off x="2286000" y="1425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113078</xdr:rowOff>
    </xdr:from>
    <xdr:ext cx="762000" cy="259045"/>
    <xdr:sp macro="" textlink="">
      <xdr:nvSpPr>
        <xdr:cNvPr id="209" name="テキスト ボックス 208"/>
        <xdr:cNvSpPr txBox="1"/>
      </xdr:nvSpPr>
      <xdr:spPr>
        <a:xfrm>
          <a:off x="1955800" y="14343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132846</xdr:rowOff>
    </xdr:from>
    <xdr:to>
      <xdr:col>7</xdr:col>
      <xdr:colOff>31750</xdr:colOff>
      <xdr:row>82</xdr:row>
      <xdr:rowOff>62996</xdr:rowOff>
    </xdr:to>
    <xdr:sp macro="" textlink="">
      <xdr:nvSpPr>
        <xdr:cNvPr id="210" name="フローチャート: 判断 209"/>
        <xdr:cNvSpPr/>
      </xdr:nvSpPr>
      <xdr:spPr>
        <a:xfrm>
          <a:off x="1397000" y="1402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47773</xdr:rowOff>
    </xdr:from>
    <xdr:ext cx="762000" cy="259045"/>
    <xdr:sp macro="" textlink="">
      <xdr:nvSpPr>
        <xdr:cNvPr id="211" name="テキスト ボックス 210"/>
        <xdr:cNvSpPr txBox="1"/>
      </xdr:nvSpPr>
      <xdr:spPr>
        <a:xfrm>
          <a:off x="1066800" y="1410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45338</xdr:rowOff>
    </xdr:from>
    <xdr:to>
      <xdr:col>23</xdr:col>
      <xdr:colOff>184150</xdr:colOff>
      <xdr:row>81</xdr:row>
      <xdr:rowOff>146938</xdr:rowOff>
    </xdr:to>
    <xdr:sp macro="" textlink="">
      <xdr:nvSpPr>
        <xdr:cNvPr id="217" name="楕円 216"/>
        <xdr:cNvSpPr/>
      </xdr:nvSpPr>
      <xdr:spPr>
        <a:xfrm>
          <a:off x="4902200" y="1393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61865</xdr:rowOff>
    </xdr:from>
    <xdr:ext cx="762000" cy="259045"/>
    <xdr:sp macro="" textlink="">
      <xdr:nvSpPr>
        <xdr:cNvPr id="218" name="人件費・物件費等の状況該当値テキスト"/>
        <xdr:cNvSpPr txBox="1"/>
      </xdr:nvSpPr>
      <xdr:spPr>
        <a:xfrm>
          <a:off x="5041900" y="1377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34432</xdr:rowOff>
    </xdr:from>
    <xdr:to>
      <xdr:col>19</xdr:col>
      <xdr:colOff>184150</xdr:colOff>
      <xdr:row>81</xdr:row>
      <xdr:rowOff>136032</xdr:rowOff>
    </xdr:to>
    <xdr:sp macro="" textlink="">
      <xdr:nvSpPr>
        <xdr:cNvPr id="219" name="楕円 218"/>
        <xdr:cNvSpPr/>
      </xdr:nvSpPr>
      <xdr:spPr>
        <a:xfrm>
          <a:off x="4064000" y="1392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146209</xdr:rowOff>
    </xdr:from>
    <xdr:ext cx="736600" cy="259045"/>
    <xdr:sp macro="" textlink="">
      <xdr:nvSpPr>
        <xdr:cNvPr id="220" name="テキスト ボックス 219"/>
        <xdr:cNvSpPr txBox="1"/>
      </xdr:nvSpPr>
      <xdr:spPr>
        <a:xfrm>
          <a:off x="3733800" y="13690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19286</xdr:rowOff>
    </xdr:from>
    <xdr:to>
      <xdr:col>15</xdr:col>
      <xdr:colOff>133350</xdr:colOff>
      <xdr:row>81</xdr:row>
      <xdr:rowOff>120886</xdr:rowOff>
    </xdr:to>
    <xdr:sp macro="" textlink="">
      <xdr:nvSpPr>
        <xdr:cNvPr id="221" name="楕円 220"/>
        <xdr:cNvSpPr/>
      </xdr:nvSpPr>
      <xdr:spPr>
        <a:xfrm>
          <a:off x="3175000" y="1390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131063</xdr:rowOff>
    </xdr:from>
    <xdr:ext cx="762000" cy="259045"/>
    <xdr:sp macro="" textlink="">
      <xdr:nvSpPr>
        <xdr:cNvPr id="222" name="テキスト ボックス 221"/>
        <xdr:cNvSpPr txBox="1"/>
      </xdr:nvSpPr>
      <xdr:spPr>
        <a:xfrm>
          <a:off x="2844800" y="1367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158474</xdr:rowOff>
    </xdr:from>
    <xdr:to>
      <xdr:col>11</xdr:col>
      <xdr:colOff>82550</xdr:colOff>
      <xdr:row>81</xdr:row>
      <xdr:rowOff>88624</xdr:rowOff>
    </xdr:to>
    <xdr:sp macro="" textlink="">
      <xdr:nvSpPr>
        <xdr:cNvPr id="223" name="楕円 222"/>
        <xdr:cNvSpPr/>
      </xdr:nvSpPr>
      <xdr:spPr>
        <a:xfrm>
          <a:off x="2286000" y="1387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98801</xdr:rowOff>
    </xdr:from>
    <xdr:ext cx="762000" cy="259045"/>
    <xdr:sp macro="" textlink="">
      <xdr:nvSpPr>
        <xdr:cNvPr id="224" name="テキスト ボックス 223"/>
        <xdr:cNvSpPr txBox="1"/>
      </xdr:nvSpPr>
      <xdr:spPr>
        <a:xfrm>
          <a:off x="1955800" y="1364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120776</xdr:rowOff>
    </xdr:from>
    <xdr:to>
      <xdr:col>7</xdr:col>
      <xdr:colOff>31750</xdr:colOff>
      <xdr:row>81</xdr:row>
      <xdr:rowOff>50926</xdr:rowOff>
    </xdr:to>
    <xdr:sp macro="" textlink="">
      <xdr:nvSpPr>
        <xdr:cNvPr id="225" name="楕円 224"/>
        <xdr:cNvSpPr/>
      </xdr:nvSpPr>
      <xdr:spPr>
        <a:xfrm>
          <a:off x="1397000" y="1383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61103</xdr:rowOff>
    </xdr:from>
    <xdr:ext cx="762000" cy="259045"/>
    <xdr:sp macro="" textlink="">
      <xdr:nvSpPr>
        <xdr:cNvPr id="226" name="テキスト ボックス 225"/>
        <xdr:cNvSpPr txBox="1"/>
      </xdr:nvSpPr>
      <xdr:spPr>
        <a:xfrm>
          <a:off x="1066800" y="1360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年度以降、数字が徐々に上昇していたが、平成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年度は前年度から横ばいとなっている。これらについては、一般行政職員の構成人数が少ない中で、異動に伴い変動しているものであり、特に大きな要因はない。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数値については、当該資料作成時点において平成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年調査結果が未公表のため、前年度数値を引用している。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5" name="直線コネクタ 254"/>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6"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7" name="直線コネクタ 256"/>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8"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9" name="直線コネクタ 258"/>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37395</xdr:rowOff>
    </xdr:from>
    <xdr:to>
      <xdr:col>81</xdr:col>
      <xdr:colOff>44450</xdr:colOff>
      <xdr:row>87</xdr:row>
      <xdr:rowOff>37395</xdr:rowOff>
    </xdr:to>
    <xdr:cxnSp macro="">
      <xdr:nvCxnSpPr>
        <xdr:cNvPr id="260" name="直線コネクタ 259"/>
        <xdr:cNvCxnSpPr/>
      </xdr:nvCxnSpPr>
      <xdr:spPr>
        <a:xfrm>
          <a:off x="16179800" y="1495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64505</xdr:rowOff>
    </xdr:from>
    <xdr:ext cx="762000" cy="259045"/>
    <xdr:sp macro="" textlink="">
      <xdr:nvSpPr>
        <xdr:cNvPr id="261" name="給与水準   （国との比較）平均値テキスト"/>
        <xdr:cNvSpPr txBox="1"/>
      </xdr:nvSpPr>
      <xdr:spPr>
        <a:xfrm>
          <a:off x="17106900" y="1446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2" name="フローチャート: 判断 261"/>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128411</xdr:rowOff>
    </xdr:from>
    <xdr:to>
      <xdr:col>77</xdr:col>
      <xdr:colOff>44450</xdr:colOff>
      <xdr:row>87</xdr:row>
      <xdr:rowOff>37395</xdr:rowOff>
    </xdr:to>
    <xdr:cxnSp macro="">
      <xdr:nvCxnSpPr>
        <xdr:cNvPr id="263" name="直線コネクタ 262"/>
        <xdr:cNvCxnSpPr/>
      </xdr:nvCxnSpPr>
      <xdr:spPr>
        <a:xfrm>
          <a:off x="15290800" y="1487311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74789</xdr:rowOff>
    </xdr:from>
    <xdr:to>
      <xdr:col>72</xdr:col>
      <xdr:colOff>203200</xdr:colOff>
      <xdr:row>86</xdr:row>
      <xdr:rowOff>128411</xdr:rowOff>
    </xdr:to>
    <xdr:cxnSp macro="">
      <xdr:nvCxnSpPr>
        <xdr:cNvPr id="266" name="直線コネクタ 265"/>
        <xdr:cNvCxnSpPr/>
      </xdr:nvCxnSpPr>
      <xdr:spPr>
        <a:xfrm>
          <a:off x="14401800" y="148194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8" name="テキスト ボックス 267"/>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125589</xdr:rowOff>
    </xdr:from>
    <xdr:to>
      <xdr:col>68</xdr:col>
      <xdr:colOff>152400</xdr:colOff>
      <xdr:row>86</xdr:row>
      <xdr:rowOff>74789</xdr:rowOff>
    </xdr:to>
    <xdr:cxnSp macro="">
      <xdr:nvCxnSpPr>
        <xdr:cNvPr id="269" name="直線コネクタ 268"/>
        <xdr:cNvCxnSpPr/>
      </xdr:nvCxnSpPr>
      <xdr:spPr>
        <a:xfrm>
          <a:off x="13512800" y="1469883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70" name="フローチャート: 判断 269"/>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71" name="テキスト ボックス 270"/>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158045</xdr:rowOff>
    </xdr:from>
    <xdr:to>
      <xdr:col>81</xdr:col>
      <xdr:colOff>95250</xdr:colOff>
      <xdr:row>87</xdr:row>
      <xdr:rowOff>88195</xdr:rowOff>
    </xdr:to>
    <xdr:sp macro="" textlink="">
      <xdr:nvSpPr>
        <xdr:cNvPr id="279" name="楕円 278"/>
        <xdr:cNvSpPr/>
      </xdr:nvSpPr>
      <xdr:spPr>
        <a:xfrm>
          <a:off x="169672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130122</xdr:rowOff>
    </xdr:from>
    <xdr:ext cx="762000" cy="259045"/>
    <xdr:sp macro="" textlink="">
      <xdr:nvSpPr>
        <xdr:cNvPr id="280" name="給与水準   （国との比較）該当値テキスト"/>
        <xdr:cNvSpPr txBox="1"/>
      </xdr:nvSpPr>
      <xdr:spPr>
        <a:xfrm>
          <a:off x="17106900" y="1487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158045</xdr:rowOff>
    </xdr:from>
    <xdr:to>
      <xdr:col>77</xdr:col>
      <xdr:colOff>95250</xdr:colOff>
      <xdr:row>87</xdr:row>
      <xdr:rowOff>88195</xdr:rowOff>
    </xdr:to>
    <xdr:sp macro="" textlink="">
      <xdr:nvSpPr>
        <xdr:cNvPr id="281" name="楕円 280"/>
        <xdr:cNvSpPr/>
      </xdr:nvSpPr>
      <xdr:spPr>
        <a:xfrm>
          <a:off x="16129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72972</xdr:rowOff>
    </xdr:from>
    <xdr:ext cx="736600" cy="259045"/>
    <xdr:sp macro="" textlink="">
      <xdr:nvSpPr>
        <xdr:cNvPr id="282" name="テキスト ボックス 281"/>
        <xdr:cNvSpPr txBox="1"/>
      </xdr:nvSpPr>
      <xdr:spPr>
        <a:xfrm>
          <a:off x="15798800" y="1498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77611</xdr:rowOff>
    </xdr:from>
    <xdr:to>
      <xdr:col>73</xdr:col>
      <xdr:colOff>44450</xdr:colOff>
      <xdr:row>87</xdr:row>
      <xdr:rowOff>7761</xdr:rowOff>
    </xdr:to>
    <xdr:sp macro="" textlink="">
      <xdr:nvSpPr>
        <xdr:cNvPr id="283" name="楕円 282"/>
        <xdr:cNvSpPr/>
      </xdr:nvSpPr>
      <xdr:spPr>
        <a:xfrm>
          <a:off x="15240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163988</xdr:rowOff>
    </xdr:from>
    <xdr:ext cx="762000" cy="259045"/>
    <xdr:sp macro="" textlink="">
      <xdr:nvSpPr>
        <xdr:cNvPr id="284" name="テキスト ボックス 283"/>
        <xdr:cNvSpPr txBox="1"/>
      </xdr:nvSpPr>
      <xdr:spPr>
        <a:xfrm>
          <a:off x="14909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23989</xdr:rowOff>
    </xdr:from>
    <xdr:to>
      <xdr:col>68</xdr:col>
      <xdr:colOff>203200</xdr:colOff>
      <xdr:row>86</xdr:row>
      <xdr:rowOff>125589</xdr:rowOff>
    </xdr:to>
    <xdr:sp macro="" textlink="">
      <xdr:nvSpPr>
        <xdr:cNvPr id="285" name="楕円 284"/>
        <xdr:cNvSpPr/>
      </xdr:nvSpPr>
      <xdr:spPr>
        <a:xfrm>
          <a:off x="14351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86" name="テキスト ボックス 285"/>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87" name="楕円 286"/>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88" name="テキスト ボックス 287"/>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矢掛町は類似団体内で人口千人当たり職員数が平均より</a:t>
          </a:r>
          <a:r>
            <a:rPr kumimoji="1" lang="en-US" altLang="ja-JP" sz="1300">
              <a:latin typeface="ＭＳ Ｐゴシック" panose="020B0600070205080204" pitchFamily="50" charset="-128"/>
              <a:ea typeface="ＭＳ Ｐゴシック" panose="020B0600070205080204" pitchFamily="50" charset="-128"/>
            </a:rPr>
            <a:t>3.26</a:t>
          </a:r>
          <a:r>
            <a:rPr kumimoji="1" lang="ja-JP" altLang="en-US" sz="1300">
              <a:latin typeface="ＭＳ Ｐゴシック" panose="020B0600070205080204" pitchFamily="50" charset="-128"/>
              <a:ea typeface="ＭＳ Ｐゴシック" panose="020B0600070205080204" pitchFamily="50" charset="-128"/>
            </a:rPr>
            <a:t>人少ない</a:t>
          </a:r>
          <a:r>
            <a:rPr kumimoji="1" lang="en-US" altLang="ja-JP" sz="1300">
              <a:latin typeface="ＭＳ Ｐゴシック" panose="020B0600070205080204" pitchFamily="50" charset="-128"/>
              <a:ea typeface="ＭＳ Ｐゴシック" panose="020B0600070205080204" pitchFamily="50" charset="-128"/>
            </a:rPr>
            <a:t>7.06</a:t>
          </a:r>
          <a:r>
            <a:rPr kumimoji="1" lang="ja-JP" altLang="en-US" sz="1300">
              <a:latin typeface="ＭＳ Ｐゴシック" panose="020B0600070205080204" pitchFamily="50" charset="-128"/>
              <a:ea typeface="ＭＳ Ｐゴシック" panose="020B0600070205080204" pitchFamily="50" charset="-128"/>
            </a:rPr>
            <a:t>人となっており、平成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年度とほぼ同程度の差となっている。</a:t>
          </a:r>
        </a:p>
        <a:p>
          <a:r>
            <a:rPr kumimoji="1" lang="ja-JP" altLang="en-US" sz="1300">
              <a:latin typeface="ＭＳ Ｐゴシック" panose="020B0600070205080204" pitchFamily="50" charset="-128"/>
              <a:ea typeface="ＭＳ Ｐゴシック" panose="020B0600070205080204" pitchFamily="50" charset="-128"/>
            </a:rPr>
            <a:t>　市町村における行政サービスは、今後もさらに多様化していくことが見込まれることから、介護職や保育職等の専門職の確保を優先し、財政運営を考慮しながら採用を進めていく必要がある。</a:t>
          </a:r>
        </a:p>
        <a:p>
          <a:r>
            <a:rPr kumimoji="1" lang="ja-JP" altLang="en-US" sz="1300">
              <a:latin typeface="ＭＳ Ｐゴシック" panose="020B0600070205080204" pitchFamily="50" charset="-128"/>
              <a:ea typeface="ＭＳ Ｐゴシック" panose="020B0600070205080204" pitchFamily="50" charset="-128"/>
            </a:rPr>
            <a:t>　それと同時に、定年退職者の再雇用制度等の活用による世代交代の円滑化やＩＴの効果的な活用、業務の民間委託等の推進により、職員負担の軽減を図り、住民サービスの向上を図っていく。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8" name="直線コネクタ 317"/>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9" name="定員管理の状況最小値テキスト"/>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0" name="直線コネクタ 319"/>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1" name="定員管理の状況最大値テキスト"/>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2" name="直線コネクタ 321"/>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33570</xdr:rowOff>
    </xdr:from>
    <xdr:to>
      <xdr:col>81</xdr:col>
      <xdr:colOff>44450</xdr:colOff>
      <xdr:row>59</xdr:row>
      <xdr:rowOff>40809</xdr:rowOff>
    </xdr:to>
    <xdr:cxnSp macro="">
      <xdr:nvCxnSpPr>
        <xdr:cNvPr id="323" name="直線コネクタ 322"/>
        <xdr:cNvCxnSpPr/>
      </xdr:nvCxnSpPr>
      <xdr:spPr>
        <a:xfrm>
          <a:off x="16179800" y="10149120"/>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52849</xdr:rowOff>
    </xdr:from>
    <xdr:ext cx="762000" cy="259045"/>
    <xdr:sp macro="" textlink="">
      <xdr:nvSpPr>
        <xdr:cNvPr id="324" name="定員管理の状況平均値テキスト"/>
        <xdr:cNvSpPr txBox="1"/>
      </xdr:nvSpPr>
      <xdr:spPr>
        <a:xfrm>
          <a:off x="17106900" y="10339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5" name="フローチャート: 判断 324"/>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33570</xdr:rowOff>
    </xdr:from>
    <xdr:to>
      <xdr:col>77</xdr:col>
      <xdr:colOff>44450</xdr:colOff>
      <xdr:row>59</xdr:row>
      <xdr:rowOff>44027</xdr:rowOff>
    </xdr:to>
    <xdr:cxnSp macro="">
      <xdr:nvCxnSpPr>
        <xdr:cNvPr id="326" name="直線コネクタ 325"/>
        <xdr:cNvCxnSpPr/>
      </xdr:nvCxnSpPr>
      <xdr:spPr>
        <a:xfrm flipV="1">
          <a:off x="15290800" y="10149120"/>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7" name="フローチャート: 判断 326"/>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156693</xdr:rowOff>
    </xdr:from>
    <xdr:ext cx="736600" cy="259045"/>
    <xdr:sp macro="" textlink="">
      <xdr:nvSpPr>
        <xdr:cNvPr id="328" name="テキスト ボックス 327"/>
        <xdr:cNvSpPr txBox="1"/>
      </xdr:nvSpPr>
      <xdr:spPr>
        <a:xfrm>
          <a:off x="15798800" y="10443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36788</xdr:rowOff>
    </xdr:from>
    <xdr:to>
      <xdr:col>72</xdr:col>
      <xdr:colOff>203200</xdr:colOff>
      <xdr:row>59</xdr:row>
      <xdr:rowOff>44027</xdr:rowOff>
    </xdr:to>
    <xdr:cxnSp macro="">
      <xdr:nvCxnSpPr>
        <xdr:cNvPr id="329" name="直線コネクタ 328"/>
        <xdr:cNvCxnSpPr/>
      </xdr:nvCxnSpPr>
      <xdr:spPr>
        <a:xfrm>
          <a:off x="14401800" y="1015233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0" name="フローチャート: 判断 329"/>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125323</xdr:rowOff>
    </xdr:from>
    <xdr:ext cx="762000" cy="259045"/>
    <xdr:sp macro="" textlink="">
      <xdr:nvSpPr>
        <xdr:cNvPr id="331" name="テキスト ボックス 330"/>
        <xdr:cNvSpPr txBox="1"/>
      </xdr:nvSpPr>
      <xdr:spPr>
        <a:xfrm>
          <a:off x="14909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9441</xdr:rowOff>
    </xdr:from>
    <xdr:to>
      <xdr:col>68</xdr:col>
      <xdr:colOff>152400</xdr:colOff>
      <xdr:row>59</xdr:row>
      <xdr:rowOff>36788</xdr:rowOff>
    </xdr:to>
    <xdr:cxnSp macro="">
      <xdr:nvCxnSpPr>
        <xdr:cNvPr id="332" name="直線コネクタ 331"/>
        <xdr:cNvCxnSpPr/>
      </xdr:nvCxnSpPr>
      <xdr:spPr>
        <a:xfrm>
          <a:off x="13512800" y="10124991"/>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109051</xdr:rowOff>
    </xdr:from>
    <xdr:to>
      <xdr:col>68</xdr:col>
      <xdr:colOff>203200</xdr:colOff>
      <xdr:row>60</xdr:row>
      <xdr:rowOff>39201</xdr:rowOff>
    </xdr:to>
    <xdr:sp macro="" textlink="">
      <xdr:nvSpPr>
        <xdr:cNvPr id="333" name="フローチャート: 判断 332"/>
        <xdr:cNvSpPr/>
      </xdr:nvSpPr>
      <xdr:spPr>
        <a:xfrm>
          <a:off x="14351000" y="1022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23978</xdr:rowOff>
    </xdr:from>
    <xdr:ext cx="762000" cy="259045"/>
    <xdr:sp macro="" textlink="">
      <xdr:nvSpPr>
        <xdr:cNvPr id="334" name="テキスト ボックス 333"/>
        <xdr:cNvSpPr txBox="1"/>
      </xdr:nvSpPr>
      <xdr:spPr>
        <a:xfrm>
          <a:off x="14020800" y="1031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113877</xdr:rowOff>
    </xdr:from>
    <xdr:to>
      <xdr:col>64</xdr:col>
      <xdr:colOff>152400</xdr:colOff>
      <xdr:row>60</xdr:row>
      <xdr:rowOff>44027</xdr:rowOff>
    </xdr:to>
    <xdr:sp macro="" textlink="">
      <xdr:nvSpPr>
        <xdr:cNvPr id="335" name="フローチャート: 判断 334"/>
        <xdr:cNvSpPr/>
      </xdr:nvSpPr>
      <xdr:spPr>
        <a:xfrm>
          <a:off x="13462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28804</xdr:rowOff>
    </xdr:from>
    <xdr:ext cx="762000" cy="259045"/>
    <xdr:sp macro="" textlink="">
      <xdr:nvSpPr>
        <xdr:cNvPr id="336" name="テキスト ボックス 335"/>
        <xdr:cNvSpPr txBox="1"/>
      </xdr:nvSpPr>
      <xdr:spPr>
        <a:xfrm>
          <a:off x="131318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161459</xdr:rowOff>
    </xdr:from>
    <xdr:to>
      <xdr:col>81</xdr:col>
      <xdr:colOff>95250</xdr:colOff>
      <xdr:row>59</xdr:row>
      <xdr:rowOff>91609</xdr:rowOff>
    </xdr:to>
    <xdr:sp macro="" textlink="">
      <xdr:nvSpPr>
        <xdr:cNvPr id="342" name="楕円 341"/>
        <xdr:cNvSpPr/>
      </xdr:nvSpPr>
      <xdr:spPr>
        <a:xfrm>
          <a:off x="16967200" y="1010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82736</xdr:rowOff>
    </xdr:from>
    <xdr:ext cx="762000" cy="259045"/>
    <xdr:sp macro="" textlink="">
      <xdr:nvSpPr>
        <xdr:cNvPr id="343" name="定員管理の状況該当値テキスト"/>
        <xdr:cNvSpPr txBox="1"/>
      </xdr:nvSpPr>
      <xdr:spPr>
        <a:xfrm>
          <a:off x="17106900" y="1002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154220</xdr:rowOff>
    </xdr:from>
    <xdr:to>
      <xdr:col>77</xdr:col>
      <xdr:colOff>95250</xdr:colOff>
      <xdr:row>59</xdr:row>
      <xdr:rowOff>84370</xdr:rowOff>
    </xdr:to>
    <xdr:sp macro="" textlink="">
      <xdr:nvSpPr>
        <xdr:cNvPr id="344" name="楕円 343"/>
        <xdr:cNvSpPr/>
      </xdr:nvSpPr>
      <xdr:spPr>
        <a:xfrm>
          <a:off x="16129000" y="1009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94547</xdr:rowOff>
    </xdr:from>
    <xdr:ext cx="736600" cy="259045"/>
    <xdr:sp macro="" textlink="">
      <xdr:nvSpPr>
        <xdr:cNvPr id="345" name="テキスト ボックス 344"/>
        <xdr:cNvSpPr txBox="1"/>
      </xdr:nvSpPr>
      <xdr:spPr>
        <a:xfrm>
          <a:off x="15798800" y="986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164677</xdr:rowOff>
    </xdr:from>
    <xdr:to>
      <xdr:col>73</xdr:col>
      <xdr:colOff>44450</xdr:colOff>
      <xdr:row>59</xdr:row>
      <xdr:rowOff>94827</xdr:rowOff>
    </xdr:to>
    <xdr:sp macro="" textlink="">
      <xdr:nvSpPr>
        <xdr:cNvPr id="346" name="楕円 345"/>
        <xdr:cNvSpPr/>
      </xdr:nvSpPr>
      <xdr:spPr>
        <a:xfrm>
          <a:off x="15240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105004</xdr:rowOff>
    </xdr:from>
    <xdr:ext cx="762000" cy="259045"/>
    <xdr:sp macro="" textlink="">
      <xdr:nvSpPr>
        <xdr:cNvPr id="347" name="テキスト ボックス 346"/>
        <xdr:cNvSpPr txBox="1"/>
      </xdr:nvSpPr>
      <xdr:spPr>
        <a:xfrm>
          <a:off x="14909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157438</xdr:rowOff>
    </xdr:from>
    <xdr:to>
      <xdr:col>68</xdr:col>
      <xdr:colOff>203200</xdr:colOff>
      <xdr:row>59</xdr:row>
      <xdr:rowOff>87588</xdr:rowOff>
    </xdr:to>
    <xdr:sp macro="" textlink="">
      <xdr:nvSpPr>
        <xdr:cNvPr id="348" name="楕円 347"/>
        <xdr:cNvSpPr/>
      </xdr:nvSpPr>
      <xdr:spPr>
        <a:xfrm>
          <a:off x="14351000" y="1010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97765</xdr:rowOff>
    </xdr:from>
    <xdr:ext cx="762000" cy="259045"/>
    <xdr:sp macro="" textlink="">
      <xdr:nvSpPr>
        <xdr:cNvPr id="349" name="テキスト ボックス 348"/>
        <xdr:cNvSpPr txBox="1"/>
      </xdr:nvSpPr>
      <xdr:spPr>
        <a:xfrm>
          <a:off x="14020800" y="987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130091</xdr:rowOff>
    </xdr:from>
    <xdr:to>
      <xdr:col>64</xdr:col>
      <xdr:colOff>152400</xdr:colOff>
      <xdr:row>59</xdr:row>
      <xdr:rowOff>60241</xdr:rowOff>
    </xdr:to>
    <xdr:sp macro="" textlink="">
      <xdr:nvSpPr>
        <xdr:cNvPr id="350" name="楕円 349"/>
        <xdr:cNvSpPr/>
      </xdr:nvSpPr>
      <xdr:spPr>
        <a:xfrm>
          <a:off x="13462000" y="1007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70418</xdr:rowOff>
    </xdr:from>
    <xdr:ext cx="762000" cy="259045"/>
    <xdr:sp macro="" textlink="">
      <xdr:nvSpPr>
        <xdr:cNvPr id="351" name="テキスト ボックス 350"/>
        <xdr:cNvSpPr txBox="1"/>
      </xdr:nvSpPr>
      <xdr:spPr>
        <a:xfrm>
          <a:off x="13131800" y="984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元利償還金の額は増加しているものの、後年度の交付税措置割合の大きい地方債を活用していることや、長期保有していた金利の高い地方債の償還が順次終了していることから、実質公債費比率は年々減少してい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増となった。</a:t>
          </a:r>
        </a:p>
        <a:p>
          <a:r>
            <a:rPr kumimoji="1" lang="ja-JP" altLang="en-US" sz="1300">
              <a:latin typeface="ＭＳ Ｐゴシック" panose="020B0600070205080204" pitchFamily="50" charset="-128"/>
              <a:ea typeface="ＭＳ Ｐゴシック" panose="020B0600070205080204" pitchFamily="50" charset="-128"/>
            </a:rPr>
            <a:t>　近年積極的に活用している過疎対策事業債の元金償還が順次始まっていることから増に転じたものだが、今後も公債費は伸び続ける見込みであり、繰上償還制度を活用する等、計画的な公債費対策を実施しながら、比率の改善に努めていく。</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81" name="直線コネクタ 380"/>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2"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3" name="直線コネクタ 382"/>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4" name="公債費負担の状況最大値テキスト"/>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5" name="直線コネクタ 384"/>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150989</xdr:rowOff>
    </xdr:from>
    <xdr:to>
      <xdr:col>81</xdr:col>
      <xdr:colOff>44450</xdr:colOff>
      <xdr:row>40</xdr:row>
      <xdr:rowOff>19755</xdr:rowOff>
    </xdr:to>
    <xdr:cxnSp macro="">
      <xdr:nvCxnSpPr>
        <xdr:cNvPr id="386" name="直線コネクタ 385"/>
        <xdr:cNvCxnSpPr/>
      </xdr:nvCxnSpPr>
      <xdr:spPr>
        <a:xfrm>
          <a:off x="16179800" y="683753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61682</xdr:rowOff>
    </xdr:from>
    <xdr:ext cx="762000" cy="259045"/>
    <xdr:sp macro="" textlink="">
      <xdr:nvSpPr>
        <xdr:cNvPr id="387" name="公債費負担の状況平均値テキスト"/>
        <xdr:cNvSpPr txBox="1"/>
      </xdr:nvSpPr>
      <xdr:spPr>
        <a:xfrm>
          <a:off x="17106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88" name="フローチャート: 判断 387"/>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150989</xdr:rowOff>
    </xdr:from>
    <xdr:to>
      <xdr:col>77</xdr:col>
      <xdr:colOff>44450</xdr:colOff>
      <xdr:row>40</xdr:row>
      <xdr:rowOff>46567</xdr:rowOff>
    </xdr:to>
    <xdr:cxnSp macro="">
      <xdr:nvCxnSpPr>
        <xdr:cNvPr id="389" name="直線コネクタ 388"/>
        <xdr:cNvCxnSpPr/>
      </xdr:nvCxnSpPr>
      <xdr:spPr>
        <a:xfrm flipV="1">
          <a:off x="15290800" y="6837539"/>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90" name="フローチャート: 判断 389"/>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17938</xdr:rowOff>
    </xdr:from>
    <xdr:ext cx="736600" cy="259045"/>
    <xdr:sp macro="" textlink="">
      <xdr:nvSpPr>
        <xdr:cNvPr id="391" name="テキスト ボックス 390"/>
        <xdr:cNvSpPr txBox="1"/>
      </xdr:nvSpPr>
      <xdr:spPr>
        <a:xfrm>
          <a:off x="15798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40</xdr:row>
      <xdr:rowOff>127000</xdr:rowOff>
    </xdr:to>
    <xdr:cxnSp macro="">
      <xdr:nvCxnSpPr>
        <xdr:cNvPr id="392" name="直線コネクタ 391"/>
        <xdr:cNvCxnSpPr/>
      </xdr:nvCxnSpPr>
      <xdr:spPr>
        <a:xfrm flipV="1">
          <a:off x="14401800" y="69045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3" name="フローチャート: 判断 392"/>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394" name="テキスト ボックス 393"/>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103011</xdr:rowOff>
    </xdr:to>
    <xdr:cxnSp macro="">
      <xdr:nvCxnSpPr>
        <xdr:cNvPr id="395" name="直線コネクタ 394"/>
        <xdr:cNvCxnSpPr/>
      </xdr:nvCxnSpPr>
      <xdr:spPr>
        <a:xfrm flipV="1">
          <a:off x="13512800" y="698500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11995</xdr:rowOff>
    </xdr:from>
    <xdr:to>
      <xdr:col>68</xdr:col>
      <xdr:colOff>203200</xdr:colOff>
      <xdr:row>41</xdr:row>
      <xdr:rowOff>113595</xdr:rowOff>
    </xdr:to>
    <xdr:sp macro="" textlink="">
      <xdr:nvSpPr>
        <xdr:cNvPr id="396" name="フローチャート: 判断 395"/>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98372</xdr:rowOff>
    </xdr:from>
    <xdr:ext cx="762000" cy="259045"/>
    <xdr:sp macro="" textlink="">
      <xdr:nvSpPr>
        <xdr:cNvPr id="397" name="テキスト ボックス 396"/>
        <xdr:cNvSpPr txBox="1"/>
      </xdr:nvSpPr>
      <xdr:spPr>
        <a:xfrm>
          <a:off x="14020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119239</xdr:rowOff>
    </xdr:from>
    <xdr:to>
      <xdr:col>64</xdr:col>
      <xdr:colOff>152400</xdr:colOff>
      <xdr:row>42</xdr:row>
      <xdr:rowOff>49389</xdr:rowOff>
    </xdr:to>
    <xdr:sp macro="" textlink="">
      <xdr:nvSpPr>
        <xdr:cNvPr id="398" name="フローチャート: 判断 397"/>
        <xdr:cNvSpPr/>
      </xdr:nvSpPr>
      <xdr:spPr>
        <a:xfrm>
          <a:off x="13462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34166</xdr:rowOff>
    </xdr:from>
    <xdr:ext cx="762000" cy="259045"/>
    <xdr:sp macro="" textlink="">
      <xdr:nvSpPr>
        <xdr:cNvPr id="399" name="テキスト ボックス 398"/>
        <xdr:cNvSpPr txBox="1"/>
      </xdr:nvSpPr>
      <xdr:spPr>
        <a:xfrm>
          <a:off x="13131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140405</xdr:rowOff>
    </xdr:from>
    <xdr:to>
      <xdr:col>81</xdr:col>
      <xdr:colOff>95250</xdr:colOff>
      <xdr:row>40</xdr:row>
      <xdr:rowOff>70555</xdr:rowOff>
    </xdr:to>
    <xdr:sp macro="" textlink="">
      <xdr:nvSpPr>
        <xdr:cNvPr id="405" name="楕円 404"/>
        <xdr:cNvSpPr/>
      </xdr:nvSpPr>
      <xdr:spPr>
        <a:xfrm>
          <a:off x="169672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156932</xdr:rowOff>
    </xdr:from>
    <xdr:ext cx="762000" cy="259045"/>
    <xdr:sp macro="" textlink="">
      <xdr:nvSpPr>
        <xdr:cNvPr id="406" name="公債費負担の状況該当値テキスト"/>
        <xdr:cNvSpPr txBox="1"/>
      </xdr:nvSpPr>
      <xdr:spPr>
        <a:xfrm>
          <a:off x="17106900" y="66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100189</xdr:rowOff>
    </xdr:from>
    <xdr:to>
      <xdr:col>77</xdr:col>
      <xdr:colOff>95250</xdr:colOff>
      <xdr:row>40</xdr:row>
      <xdr:rowOff>30339</xdr:rowOff>
    </xdr:to>
    <xdr:sp macro="" textlink="">
      <xdr:nvSpPr>
        <xdr:cNvPr id="407" name="楕円 406"/>
        <xdr:cNvSpPr/>
      </xdr:nvSpPr>
      <xdr:spPr>
        <a:xfrm>
          <a:off x="16129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40516</xdr:rowOff>
    </xdr:from>
    <xdr:ext cx="736600" cy="259045"/>
    <xdr:sp macro="" textlink="">
      <xdr:nvSpPr>
        <xdr:cNvPr id="408" name="テキスト ボックス 407"/>
        <xdr:cNvSpPr txBox="1"/>
      </xdr:nvSpPr>
      <xdr:spPr>
        <a:xfrm>
          <a:off x="15798800" y="655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09" name="楕円 408"/>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410" name="テキスト ボックス 409"/>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11" name="楕円 410"/>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12" name="テキスト ボックス 411"/>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52211</xdr:rowOff>
    </xdr:from>
    <xdr:to>
      <xdr:col>64</xdr:col>
      <xdr:colOff>152400</xdr:colOff>
      <xdr:row>41</xdr:row>
      <xdr:rowOff>153811</xdr:rowOff>
    </xdr:to>
    <xdr:sp macro="" textlink="">
      <xdr:nvSpPr>
        <xdr:cNvPr id="413" name="楕円 412"/>
        <xdr:cNvSpPr/>
      </xdr:nvSpPr>
      <xdr:spPr>
        <a:xfrm>
          <a:off x="13462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163988</xdr:rowOff>
    </xdr:from>
    <xdr:ext cx="762000" cy="259045"/>
    <xdr:sp macro="" textlink="">
      <xdr:nvSpPr>
        <xdr:cNvPr id="414" name="テキスト ボックス 413"/>
        <xdr:cNvSpPr txBox="1"/>
      </xdr:nvSpPr>
      <xdr:spPr>
        <a:xfrm>
          <a:off x="13131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比率なしで、類似団体平均を大きく下回っている。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その主な要因としては、財政調整基金や減債基金等への積み立てにより、将来負担を上回る基金残高となっていることが挙げられる。</a:t>
          </a:r>
        </a:p>
        <a:p>
          <a:r>
            <a:rPr kumimoji="1" lang="ja-JP" altLang="en-US" sz="1300">
              <a:latin typeface="ＭＳ Ｐゴシック" panose="020B0600070205080204" pitchFamily="50" charset="-128"/>
              <a:ea typeface="ＭＳ Ｐゴシック" panose="020B0600070205080204" pitchFamily="50" charset="-128"/>
            </a:rPr>
            <a:t>　平成２２年度の過疎地域指定に伴い、過疎対策事業債が発行可能となり、その積極的な活用による事業展開の結果公債費が増加しているが、同時に、後年度の負担とならないよう減債基金への積み立てを行っている。</a:t>
          </a:r>
        </a:p>
        <a:p>
          <a:r>
            <a:rPr kumimoji="1" lang="ja-JP" altLang="en-US" sz="1300">
              <a:latin typeface="ＭＳ Ｐゴシック" panose="020B0600070205080204" pitchFamily="50" charset="-128"/>
              <a:ea typeface="ＭＳ Ｐゴシック" panose="020B0600070205080204" pitchFamily="50" charset="-128"/>
            </a:rPr>
            <a:t>　今後も事業の必要性をよく分析したうえで、全体的な地方債の発行をコントロールすることで財政の健全化に努めていく。</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1" name="直線コネクタ 440"/>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2" name="将来負担の状況最小値テキスト"/>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3" name="直線コネクタ 442"/>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117213</xdr:rowOff>
    </xdr:from>
    <xdr:ext cx="762000" cy="259045"/>
    <xdr:sp macro="" textlink="">
      <xdr:nvSpPr>
        <xdr:cNvPr id="446" name="将来負担の状況平均値テキスト"/>
        <xdr:cNvSpPr txBox="1"/>
      </xdr:nvSpPr>
      <xdr:spPr>
        <a:xfrm>
          <a:off x="17106900" y="2688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47" name="フローチャート: 判断 446"/>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48" name="フローチャート: 判断 447"/>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49" name="テキスト ボックス 448"/>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23520</xdr:rowOff>
    </xdr:from>
    <xdr:to>
      <xdr:col>73</xdr:col>
      <xdr:colOff>44450</xdr:colOff>
      <xdr:row>15</xdr:row>
      <xdr:rowOff>125120</xdr:rowOff>
    </xdr:to>
    <xdr:sp macro="" textlink="">
      <xdr:nvSpPr>
        <xdr:cNvPr id="450" name="フローチャート: 判断 449"/>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51" name="テキスト ボックス 450"/>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46076</xdr:rowOff>
    </xdr:from>
    <xdr:to>
      <xdr:col>68</xdr:col>
      <xdr:colOff>203200</xdr:colOff>
      <xdr:row>16</xdr:row>
      <xdr:rowOff>147676</xdr:rowOff>
    </xdr:to>
    <xdr:sp macro="" textlink="">
      <xdr:nvSpPr>
        <xdr:cNvPr id="452" name="フローチャート: 判断 451"/>
        <xdr:cNvSpPr/>
      </xdr:nvSpPr>
      <xdr:spPr>
        <a:xfrm>
          <a:off x="14351000" y="278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157853</xdr:rowOff>
    </xdr:from>
    <xdr:ext cx="762000" cy="259045"/>
    <xdr:sp macro="" textlink="">
      <xdr:nvSpPr>
        <xdr:cNvPr id="453" name="テキスト ボックス 452"/>
        <xdr:cNvSpPr txBox="1"/>
      </xdr:nvSpPr>
      <xdr:spPr>
        <a:xfrm>
          <a:off x="14020800" y="25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84684</xdr:rowOff>
    </xdr:from>
    <xdr:to>
      <xdr:col>64</xdr:col>
      <xdr:colOff>152400</xdr:colOff>
      <xdr:row>17</xdr:row>
      <xdr:rowOff>14834</xdr:rowOff>
    </xdr:to>
    <xdr:sp macro="" textlink="">
      <xdr:nvSpPr>
        <xdr:cNvPr id="454" name="フローチャート: 判断 453"/>
        <xdr:cNvSpPr/>
      </xdr:nvSpPr>
      <xdr:spPr>
        <a:xfrm>
          <a:off x="13462000" y="282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25011</xdr:rowOff>
    </xdr:from>
    <xdr:ext cx="762000" cy="259045"/>
    <xdr:sp macro="" textlink="">
      <xdr:nvSpPr>
        <xdr:cNvPr id="455" name="テキスト ボックス 454"/>
        <xdr:cNvSpPr txBox="1"/>
      </xdr:nvSpPr>
      <xdr:spPr>
        <a:xfrm>
          <a:off x="13131800" y="259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岡山県矢掛町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14,443
14,164
90.62
9,480,877
9,058,884
366,619
4,720,698
9,439,913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職員手当の見直し等を行うことで人件費の抑制に努めたことと、団塊の世代の大量退職により職員の平均年齢が下がり、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人当たりの給与費が減少した結果、類似団体や岡山県の平均と比較して経常収支比率に占める人件費の割合はかなり低くなっている。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54610</xdr:rowOff>
    </xdr:from>
    <xdr:to>
      <xdr:col>24</xdr:col>
      <xdr:colOff>25400</xdr:colOff>
      <xdr:row>33</xdr:row>
      <xdr:rowOff>85090</xdr:rowOff>
    </xdr:to>
    <xdr:cxnSp macro="">
      <xdr:nvCxnSpPr>
        <xdr:cNvPr id="66" name="直線コネクタ 65"/>
        <xdr:cNvCxnSpPr/>
      </xdr:nvCxnSpPr>
      <xdr:spPr>
        <a:xfrm flipV="1">
          <a:off x="3987800" y="57124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69850</xdr:rowOff>
    </xdr:from>
    <xdr:to>
      <xdr:col>19</xdr:col>
      <xdr:colOff>187325</xdr:colOff>
      <xdr:row>33</xdr:row>
      <xdr:rowOff>85090</xdr:rowOff>
    </xdr:to>
    <xdr:cxnSp macro="">
      <xdr:nvCxnSpPr>
        <xdr:cNvPr id="69" name="直線コネクタ 68"/>
        <xdr:cNvCxnSpPr/>
      </xdr:nvCxnSpPr>
      <xdr:spPr>
        <a:xfrm>
          <a:off x="3098800" y="5727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63517</xdr:rowOff>
    </xdr:from>
    <xdr:ext cx="736600" cy="259045"/>
    <xdr:sp macro="" textlink="">
      <xdr:nvSpPr>
        <xdr:cNvPr id="71" name="テキスト ボックス 70"/>
        <xdr:cNvSpPr txBox="1"/>
      </xdr:nvSpPr>
      <xdr:spPr>
        <a:xfrm>
          <a:off x="3606800" y="623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69850</xdr:rowOff>
    </xdr:from>
    <xdr:to>
      <xdr:col>15</xdr:col>
      <xdr:colOff>98425</xdr:colOff>
      <xdr:row>33</xdr:row>
      <xdr:rowOff>77470</xdr:rowOff>
    </xdr:to>
    <xdr:cxnSp macro="">
      <xdr:nvCxnSpPr>
        <xdr:cNvPr id="72" name="直線コネクタ 71"/>
        <xdr:cNvCxnSpPr/>
      </xdr:nvCxnSpPr>
      <xdr:spPr>
        <a:xfrm flipV="1">
          <a:off x="2209800" y="5727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46990</xdr:rowOff>
    </xdr:from>
    <xdr:to>
      <xdr:col>11</xdr:col>
      <xdr:colOff>9525</xdr:colOff>
      <xdr:row>33</xdr:row>
      <xdr:rowOff>77470</xdr:rowOff>
    </xdr:to>
    <xdr:cxnSp macro="">
      <xdr:nvCxnSpPr>
        <xdr:cNvPr id="75" name="直線コネクタ 74"/>
        <xdr:cNvCxnSpPr/>
      </xdr:nvCxnSpPr>
      <xdr:spPr>
        <a:xfrm>
          <a:off x="1320800" y="5704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71137</xdr:rowOff>
    </xdr:from>
    <xdr:ext cx="762000" cy="259045"/>
    <xdr:sp macro="" textlink="">
      <xdr:nvSpPr>
        <xdr:cNvPr id="77" name="テキスト ボックス 76"/>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3810</xdr:rowOff>
    </xdr:from>
    <xdr:to>
      <xdr:col>24</xdr:col>
      <xdr:colOff>76200</xdr:colOff>
      <xdr:row>33</xdr:row>
      <xdr:rowOff>105410</xdr:rowOff>
    </xdr:to>
    <xdr:sp macro="" textlink="">
      <xdr:nvSpPr>
        <xdr:cNvPr id="85" name="楕円 84"/>
        <xdr:cNvSpPr/>
      </xdr:nvSpPr>
      <xdr:spPr>
        <a:xfrm>
          <a:off x="47752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83837</xdr:rowOff>
    </xdr:from>
    <xdr:ext cx="762000" cy="259045"/>
    <xdr:sp macro="" textlink="">
      <xdr:nvSpPr>
        <xdr:cNvPr id="86" name="人件費該当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34290</xdr:rowOff>
    </xdr:from>
    <xdr:to>
      <xdr:col>20</xdr:col>
      <xdr:colOff>38100</xdr:colOff>
      <xdr:row>33</xdr:row>
      <xdr:rowOff>135890</xdr:rowOff>
    </xdr:to>
    <xdr:sp macro="" textlink="">
      <xdr:nvSpPr>
        <xdr:cNvPr id="87" name="楕円 86"/>
        <xdr:cNvSpPr/>
      </xdr:nvSpPr>
      <xdr:spPr>
        <a:xfrm>
          <a:off x="3937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146067</xdr:rowOff>
    </xdr:from>
    <xdr:ext cx="736600" cy="259045"/>
    <xdr:sp macro="" textlink="">
      <xdr:nvSpPr>
        <xdr:cNvPr id="88" name="テキスト ボックス 87"/>
        <xdr:cNvSpPr txBox="1"/>
      </xdr:nvSpPr>
      <xdr:spPr>
        <a:xfrm>
          <a:off x="3606800" y="546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19050</xdr:rowOff>
    </xdr:from>
    <xdr:to>
      <xdr:col>15</xdr:col>
      <xdr:colOff>149225</xdr:colOff>
      <xdr:row>33</xdr:row>
      <xdr:rowOff>120650</xdr:rowOff>
    </xdr:to>
    <xdr:sp macro="" textlink="">
      <xdr:nvSpPr>
        <xdr:cNvPr id="89" name="楕円 88"/>
        <xdr:cNvSpPr/>
      </xdr:nvSpPr>
      <xdr:spPr>
        <a:xfrm>
          <a:off x="3048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130827</xdr:rowOff>
    </xdr:from>
    <xdr:ext cx="762000" cy="259045"/>
    <xdr:sp macro="" textlink="">
      <xdr:nvSpPr>
        <xdr:cNvPr id="90" name="テキスト ボックス 89"/>
        <xdr:cNvSpPr txBox="1"/>
      </xdr:nvSpPr>
      <xdr:spPr>
        <a:xfrm>
          <a:off x="2717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26670</xdr:rowOff>
    </xdr:from>
    <xdr:to>
      <xdr:col>11</xdr:col>
      <xdr:colOff>60325</xdr:colOff>
      <xdr:row>33</xdr:row>
      <xdr:rowOff>128270</xdr:rowOff>
    </xdr:to>
    <xdr:sp macro="" textlink="">
      <xdr:nvSpPr>
        <xdr:cNvPr id="91" name="楕円 90"/>
        <xdr:cNvSpPr/>
      </xdr:nvSpPr>
      <xdr:spPr>
        <a:xfrm>
          <a:off x="2159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138447</xdr:rowOff>
    </xdr:from>
    <xdr:ext cx="762000" cy="259045"/>
    <xdr:sp macro="" textlink="">
      <xdr:nvSpPr>
        <xdr:cNvPr id="92" name="テキスト ボックス 91"/>
        <xdr:cNvSpPr txBox="1"/>
      </xdr:nvSpPr>
      <xdr:spPr>
        <a:xfrm>
          <a:off x="1828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167640</xdr:rowOff>
    </xdr:from>
    <xdr:to>
      <xdr:col>6</xdr:col>
      <xdr:colOff>171450</xdr:colOff>
      <xdr:row>33</xdr:row>
      <xdr:rowOff>97790</xdr:rowOff>
    </xdr:to>
    <xdr:sp macro="" textlink="">
      <xdr:nvSpPr>
        <xdr:cNvPr id="93" name="楕円 92"/>
        <xdr:cNvSpPr/>
      </xdr:nvSpPr>
      <xdr:spPr>
        <a:xfrm>
          <a:off x="1270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107967</xdr:rowOff>
    </xdr:from>
    <xdr:ext cx="762000" cy="259045"/>
    <xdr:sp macro="" textlink="">
      <xdr:nvSpPr>
        <xdr:cNvPr id="94" name="テキスト ボックス 93"/>
        <xdr:cNvSpPr txBox="1"/>
      </xdr:nvSpPr>
      <xdr:spPr>
        <a:xfrm>
          <a:off x="939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正職員の採用を抑制し嘱託・臨時職員を積極的に活用しているため、類似団体と比べて人件費の比率が低い一方で、物件費の比率はやや高めとなっている。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34471</xdr:rowOff>
    </xdr:from>
    <xdr:to>
      <xdr:col>82</xdr:col>
      <xdr:colOff>107950</xdr:colOff>
      <xdr:row>17</xdr:row>
      <xdr:rowOff>37193</xdr:rowOff>
    </xdr:to>
    <xdr:cxnSp macro="">
      <xdr:nvCxnSpPr>
        <xdr:cNvPr id="129" name="直線コネクタ 128"/>
        <xdr:cNvCxnSpPr/>
      </xdr:nvCxnSpPr>
      <xdr:spPr>
        <a:xfrm>
          <a:off x="15671800" y="2777671"/>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138991</xdr:rowOff>
    </xdr:from>
    <xdr:ext cx="762000" cy="259045"/>
    <xdr:sp macro="" textlink="">
      <xdr:nvSpPr>
        <xdr:cNvPr id="130" name="物件費平均値テキスト"/>
        <xdr:cNvSpPr txBox="1"/>
      </xdr:nvSpPr>
      <xdr:spPr>
        <a:xfrm>
          <a:off x="16598900" y="253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162379</xdr:rowOff>
    </xdr:from>
    <xdr:to>
      <xdr:col>78</xdr:col>
      <xdr:colOff>69850</xdr:colOff>
      <xdr:row>16</xdr:row>
      <xdr:rowOff>34471</xdr:rowOff>
    </xdr:to>
    <xdr:cxnSp macro="">
      <xdr:nvCxnSpPr>
        <xdr:cNvPr id="132" name="直線コネクタ 131"/>
        <xdr:cNvCxnSpPr/>
      </xdr:nvCxnSpPr>
      <xdr:spPr>
        <a:xfrm>
          <a:off x="14782800" y="2734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118836</xdr:rowOff>
    </xdr:from>
    <xdr:to>
      <xdr:col>73</xdr:col>
      <xdr:colOff>180975</xdr:colOff>
      <xdr:row>15</xdr:row>
      <xdr:rowOff>162379</xdr:rowOff>
    </xdr:to>
    <xdr:cxnSp macro="">
      <xdr:nvCxnSpPr>
        <xdr:cNvPr id="135" name="直線コネクタ 134"/>
        <xdr:cNvCxnSpPr/>
      </xdr:nvCxnSpPr>
      <xdr:spPr>
        <a:xfrm>
          <a:off x="13893800" y="26905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37" name="テキスト ボックス 136"/>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118836</xdr:rowOff>
    </xdr:from>
    <xdr:to>
      <xdr:col>69</xdr:col>
      <xdr:colOff>92075</xdr:colOff>
      <xdr:row>15</xdr:row>
      <xdr:rowOff>140607</xdr:rowOff>
    </xdr:to>
    <xdr:cxnSp macro="">
      <xdr:nvCxnSpPr>
        <xdr:cNvPr id="138" name="直線コネクタ 137"/>
        <xdr:cNvCxnSpPr/>
      </xdr:nvCxnSpPr>
      <xdr:spPr>
        <a:xfrm flipV="1">
          <a:off x="13004800" y="2690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130629</xdr:rowOff>
    </xdr:from>
    <xdr:to>
      <xdr:col>69</xdr:col>
      <xdr:colOff>142875</xdr:colOff>
      <xdr:row>15</xdr:row>
      <xdr:rowOff>60779</xdr:rowOff>
    </xdr:to>
    <xdr:sp macro="" textlink="">
      <xdr:nvSpPr>
        <xdr:cNvPr id="139" name="フローチャート: 判断 138"/>
        <xdr:cNvSpPr/>
      </xdr:nvSpPr>
      <xdr:spPr>
        <a:xfrm>
          <a:off x="13843000" y="253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70956</xdr:rowOff>
    </xdr:from>
    <xdr:ext cx="762000" cy="259045"/>
    <xdr:sp macro="" textlink="">
      <xdr:nvSpPr>
        <xdr:cNvPr id="140" name="テキスト ボックス 139"/>
        <xdr:cNvSpPr txBox="1"/>
      </xdr:nvSpPr>
      <xdr:spPr>
        <a:xfrm>
          <a:off x="13512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42" name="テキスト ボックス 141"/>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48" name="楕円 147"/>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129920</xdr:rowOff>
    </xdr:from>
    <xdr:ext cx="762000" cy="259045"/>
    <xdr:sp macro="" textlink="">
      <xdr:nvSpPr>
        <xdr:cNvPr id="149" name="物件費該当値テキスト"/>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155121</xdr:rowOff>
    </xdr:from>
    <xdr:to>
      <xdr:col>78</xdr:col>
      <xdr:colOff>120650</xdr:colOff>
      <xdr:row>16</xdr:row>
      <xdr:rowOff>85271</xdr:rowOff>
    </xdr:to>
    <xdr:sp macro="" textlink="">
      <xdr:nvSpPr>
        <xdr:cNvPr id="150" name="楕円 149"/>
        <xdr:cNvSpPr/>
      </xdr:nvSpPr>
      <xdr:spPr>
        <a:xfrm>
          <a:off x="15621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70048</xdr:rowOff>
    </xdr:from>
    <xdr:ext cx="736600" cy="259045"/>
    <xdr:sp macro="" textlink="">
      <xdr:nvSpPr>
        <xdr:cNvPr id="151" name="テキスト ボックス 150"/>
        <xdr:cNvSpPr txBox="1"/>
      </xdr:nvSpPr>
      <xdr:spPr>
        <a:xfrm>
          <a:off x="15290800" y="281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111579</xdr:rowOff>
    </xdr:from>
    <xdr:to>
      <xdr:col>74</xdr:col>
      <xdr:colOff>31750</xdr:colOff>
      <xdr:row>16</xdr:row>
      <xdr:rowOff>41729</xdr:rowOff>
    </xdr:to>
    <xdr:sp macro="" textlink="">
      <xdr:nvSpPr>
        <xdr:cNvPr id="152" name="楕円 151"/>
        <xdr:cNvSpPr/>
      </xdr:nvSpPr>
      <xdr:spPr>
        <a:xfrm>
          <a:off x="14732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26506</xdr:rowOff>
    </xdr:from>
    <xdr:ext cx="762000" cy="259045"/>
    <xdr:sp macro="" textlink="">
      <xdr:nvSpPr>
        <xdr:cNvPr id="153" name="テキスト ボックス 152"/>
        <xdr:cNvSpPr txBox="1"/>
      </xdr:nvSpPr>
      <xdr:spPr>
        <a:xfrm>
          <a:off x="14401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4" name="楕円 153"/>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154413</xdr:rowOff>
    </xdr:from>
    <xdr:ext cx="762000" cy="259045"/>
    <xdr:sp macro="" textlink="">
      <xdr:nvSpPr>
        <xdr:cNvPr id="155" name="テキスト ボックス 154"/>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56" name="楕円 155"/>
        <xdr:cNvSpPr/>
      </xdr:nvSpPr>
      <xdr:spPr>
        <a:xfrm>
          <a:off x="12954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4734</xdr:rowOff>
    </xdr:from>
    <xdr:ext cx="762000" cy="259045"/>
    <xdr:sp macro="" textlink="">
      <xdr:nvSpPr>
        <xdr:cNvPr id="157" name="テキスト ボックス 156"/>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扶助費は臨時福祉給付金が減（△</a:t>
          </a:r>
          <a:r>
            <a:rPr kumimoji="1" lang="en-US" altLang="ja-JP" sz="1300">
              <a:latin typeface="ＭＳ Ｐゴシック" panose="020B0600070205080204" pitchFamily="50" charset="-128"/>
              <a:ea typeface="ＭＳ Ｐゴシック" panose="020B0600070205080204" pitchFamily="50" charset="-128"/>
            </a:rPr>
            <a:t>28,782</a:t>
          </a:r>
          <a:r>
            <a:rPr kumimoji="1" lang="ja-JP" altLang="en-US" sz="1300">
              <a:latin typeface="ＭＳ Ｐゴシック" panose="020B0600070205080204" pitchFamily="50" charset="-128"/>
              <a:ea typeface="ＭＳ Ｐゴシック" panose="020B0600070205080204" pitchFamily="50" charset="-128"/>
            </a:rPr>
            <a:t>千円）となったものの、障害者、障害児の福祉サービス費が年々増加していることに加え、保育士の給与（嘱託給）の増等による保育園関係経費増（</a:t>
          </a:r>
          <a:r>
            <a:rPr kumimoji="1" lang="en-US" altLang="ja-JP" sz="1300">
              <a:latin typeface="ＭＳ Ｐゴシック" panose="020B0600070205080204" pitchFamily="50" charset="-128"/>
              <a:ea typeface="ＭＳ Ｐゴシック" panose="020B0600070205080204" pitchFamily="50" charset="-128"/>
            </a:rPr>
            <a:t>+17,484</a:t>
          </a:r>
          <a:r>
            <a:rPr kumimoji="1" lang="ja-JP" altLang="en-US" sz="1300">
              <a:latin typeface="ＭＳ Ｐゴシック" panose="020B0600070205080204" pitchFamily="50" charset="-128"/>
              <a:ea typeface="ＭＳ Ｐゴシック" panose="020B0600070205080204" pitchFamily="50" charset="-128"/>
            </a:rPr>
            <a:t>千円）などにより、前年度から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ポイント増となっている。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57</xdr:row>
      <xdr:rowOff>37193</xdr:rowOff>
    </xdr:to>
    <xdr:cxnSp macro="">
      <xdr:nvCxnSpPr>
        <xdr:cNvPr id="192" name="直線コネクタ 191"/>
        <xdr:cNvCxnSpPr/>
      </xdr:nvCxnSpPr>
      <xdr:spPr>
        <a:xfrm>
          <a:off x="3987800" y="96465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133549</xdr:rowOff>
    </xdr:from>
    <xdr:ext cx="762000" cy="259045"/>
    <xdr:sp macro="" textlink="">
      <xdr:nvSpPr>
        <xdr:cNvPr id="193" name="扶助費平均値テキスト"/>
        <xdr:cNvSpPr txBox="1"/>
      </xdr:nvSpPr>
      <xdr:spPr>
        <a:xfrm>
          <a:off x="4914900" y="9391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56</xdr:row>
      <xdr:rowOff>45357</xdr:rowOff>
    </xdr:to>
    <xdr:cxnSp macro="">
      <xdr:nvCxnSpPr>
        <xdr:cNvPr id="195" name="直線コネクタ 194"/>
        <xdr:cNvCxnSpPr/>
      </xdr:nvCxnSpPr>
      <xdr:spPr>
        <a:xfrm>
          <a:off x="3098800" y="9515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197" name="テキスト ボックス 196"/>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55</xdr:row>
      <xdr:rowOff>151493</xdr:rowOff>
    </xdr:to>
    <xdr:cxnSp macro="">
      <xdr:nvCxnSpPr>
        <xdr:cNvPr id="198" name="直線コネクタ 197"/>
        <xdr:cNvCxnSpPr/>
      </xdr:nvCxnSpPr>
      <xdr:spPr>
        <a:xfrm flipV="1">
          <a:off x="2209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151493</xdr:rowOff>
    </xdr:to>
    <xdr:cxnSp macro="">
      <xdr:nvCxnSpPr>
        <xdr:cNvPr id="201" name="直線コネクタ 200"/>
        <xdr:cNvCxnSpPr/>
      </xdr:nvCxnSpPr>
      <xdr:spPr>
        <a:xfrm>
          <a:off x="1320800" y="94832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202" name="フローチャート: 判断 201"/>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03" name="テキスト ボックス 202"/>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04" name="フローチャート: 判断 203"/>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05" name="テキスト ボックス 204"/>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157843</xdr:rowOff>
    </xdr:from>
    <xdr:to>
      <xdr:col>24</xdr:col>
      <xdr:colOff>76200</xdr:colOff>
      <xdr:row>57</xdr:row>
      <xdr:rowOff>87993</xdr:rowOff>
    </xdr:to>
    <xdr:sp macro="" textlink="">
      <xdr:nvSpPr>
        <xdr:cNvPr id="211" name="楕円 210"/>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129920</xdr:rowOff>
    </xdr:from>
    <xdr:ext cx="762000" cy="259045"/>
    <xdr:sp macro="" textlink="">
      <xdr:nvSpPr>
        <xdr:cNvPr id="212"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13" name="楕円 212"/>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214" name="テキスト ボックス 213"/>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5" name="楕円 214"/>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6" name="テキスト ボックス 215"/>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7" name="楕円 216"/>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15620</xdr:rowOff>
    </xdr:from>
    <xdr:ext cx="762000" cy="259045"/>
    <xdr:sp macro="" textlink="">
      <xdr:nvSpPr>
        <xdr:cNvPr id="218" name="テキスト ボックス 217"/>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9" name="楕円 218"/>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220" name="テキスト ボックス 219"/>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類似団体平均より</a:t>
          </a:r>
          <a:r>
            <a:rPr kumimoji="1" lang="en-US" altLang="ja-JP" sz="1200">
              <a:latin typeface="ＭＳ Ｐゴシック" panose="020B0600070205080204" pitchFamily="50" charset="-128"/>
              <a:ea typeface="ＭＳ Ｐゴシック" panose="020B0600070205080204" pitchFamily="50" charset="-128"/>
            </a:rPr>
            <a:t>8.8</a:t>
          </a:r>
          <a:r>
            <a:rPr kumimoji="1" lang="ja-JP" altLang="en-US" sz="1200">
              <a:latin typeface="ＭＳ Ｐゴシック" panose="020B0600070205080204" pitchFamily="50" charset="-128"/>
              <a:ea typeface="ＭＳ Ｐゴシック" panose="020B0600070205080204" pitchFamily="50" charset="-128"/>
            </a:rPr>
            <a:t>ポイント高い</a:t>
          </a:r>
          <a:r>
            <a:rPr kumimoji="1" lang="en-US" altLang="ja-JP" sz="1200">
              <a:latin typeface="ＭＳ Ｐゴシック" panose="020B0600070205080204" pitchFamily="50" charset="-128"/>
              <a:ea typeface="ＭＳ Ｐゴシック" panose="020B0600070205080204" pitchFamily="50" charset="-128"/>
            </a:rPr>
            <a:t>24.2</a:t>
          </a:r>
          <a:r>
            <a:rPr kumimoji="1" lang="ja-JP" altLang="en-US" sz="1200">
              <a:latin typeface="ＭＳ Ｐゴシック" panose="020B0600070205080204" pitchFamily="50" charset="-128"/>
              <a:ea typeface="ＭＳ Ｐゴシック" panose="020B0600070205080204" pitchFamily="50" charset="-128"/>
            </a:rPr>
            <a:t>％となっているが、要因は非法適公営企業への繰出金が多額に上ることによる。</a:t>
          </a:r>
        </a:p>
        <a:p>
          <a:r>
            <a:rPr kumimoji="1" lang="ja-JP" altLang="en-US" sz="1200">
              <a:latin typeface="ＭＳ Ｐゴシック" panose="020B0600070205080204" pitchFamily="50" charset="-128"/>
              <a:ea typeface="ＭＳ Ｐゴシック" panose="020B0600070205080204" pitchFamily="50" charset="-128"/>
            </a:rPr>
            <a:t>　特に、矢掛町は下水道の整備を推進する中で、多額の設備投資を行っており、そのために発行した地方債の償還のための繰出金の支出が大きく数字を押し上げている。繰出金については今後も当分の間は高い状態で推移することが見込まれるが、使用料とのバランスも考慮しながら、基準に則った繰出金の執行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xdr:rowOff>
    </xdr:from>
    <xdr:to>
      <xdr:col>82</xdr:col>
      <xdr:colOff>107950</xdr:colOff>
      <xdr:row>59</xdr:row>
      <xdr:rowOff>46990</xdr:rowOff>
    </xdr:to>
    <xdr:cxnSp macro="">
      <xdr:nvCxnSpPr>
        <xdr:cNvPr id="253" name="直線コネクタ 252"/>
        <xdr:cNvCxnSpPr/>
      </xdr:nvCxnSpPr>
      <xdr:spPr>
        <a:xfrm>
          <a:off x="15671800" y="10116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27957</xdr:rowOff>
    </xdr:from>
    <xdr:ext cx="762000" cy="259045"/>
    <xdr:sp macro="" textlink="">
      <xdr:nvSpPr>
        <xdr:cNvPr id="254" name="その他平均値テキスト"/>
        <xdr:cNvSpPr txBox="1"/>
      </xdr:nvSpPr>
      <xdr:spPr>
        <a:xfrm>
          <a:off x="16598900" y="928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96520</xdr:rowOff>
    </xdr:from>
    <xdr:to>
      <xdr:col>78</xdr:col>
      <xdr:colOff>69850</xdr:colOff>
      <xdr:row>59</xdr:row>
      <xdr:rowOff>1270</xdr:rowOff>
    </xdr:to>
    <xdr:cxnSp macro="">
      <xdr:nvCxnSpPr>
        <xdr:cNvPr id="256" name="直線コネクタ 255"/>
        <xdr:cNvCxnSpPr/>
      </xdr:nvCxnSpPr>
      <xdr:spPr>
        <a:xfrm>
          <a:off x="14782800" y="10040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58" name="テキスト ボックス 257"/>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96520</xdr:rowOff>
    </xdr:from>
    <xdr:to>
      <xdr:col>73</xdr:col>
      <xdr:colOff>180975</xdr:colOff>
      <xdr:row>58</xdr:row>
      <xdr:rowOff>111760</xdr:rowOff>
    </xdr:to>
    <xdr:cxnSp macro="">
      <xdr:nvCxnSpPr>
        <xdr:cNvPr id="259" name="直線コネクタ 258"/>
        <xdr:cNvCxnSpPr/>
      </xdr:nvCxnSpPr>
      <xdr:spPr>
        <a:xfrm flipV="1">
          <a:off x="13893800" y="1004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60" name="フローチャート: 判断 259"/>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62247</xdr:rowOff>
    </xdr:from>
    <xdr:ext cx="762000" cy="259045"/>
    <xdr:sp macro="" textlink="">
      <xdr:nvSpPr>
        <xdr:cNvPr id="261" name="テキスト ボックス 260"/>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35560</xdr:rowOff>
    </xdr:from>
    <xdr:to>
      <xdr:col>69</xdr:col>
      <xdr:colOff>92075</xdr:colOff>
      <xdr:row>58</xdr:row>
      <xdr:rowOff>111760</xdr:rowOff>
    </xdr:to>
    <xdr:cxnSp macro="">
      <xdr:nvCxnSpPr>
        <xdr:cNvPr id="262" name="直線コネクタ 261"/>
        <xdr:cNvCxnSpPr/>
      </xdr:nvCxnSpPr>
      <xdr:spPr>
        <a:xfrm>
          <a:off x="13004800" y="9979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167640</xdr:rowOff>
    </xdr:from>
    <xdr:to>
      <xdr:col>69</xdr:col>
      <xdr:colOff>142875</xdr:colOff>
      <xdr:row>55</xdr:row>
      <xdr:rowOff>97790</xdr:rowOff>
    </xdr:to>
    <xdr:sp macro="" textlink="">
      <xdr:nvSpPr>
        <xdr:cNvPr id="263" name="フローチャート: 判断 262"/>
        <xdr:cNvSpPr/>
      </xdr:nvSpPr>
      <xdr:spPr>
        <a:xfrm>
          <a:off x="13843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64" name="テキスト ボックス 263"/>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144780</xdr:rowOff>
    </xdr:from>
    <xdr:to>
      <xdr:col>65</xdr:col>
      <xdr:colOff>53975</xdr:colOff>
      <xdr:row>55</xdr:row>
      <xdr:rowOff>74930</xdr:rowOff>
    </xdr:to>
    <xdr:sp macro="" textlink="">
      <xdr:nvSpPr>
        <xdr:cNvPr id="265" name="フローチャート: 判断 264"/>
        <xdr:cNvSpPr/>
      </xdr:nvSpPr>
      <xdr:spPr>
        <a:xfrm>
          <a:off x="12954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85107</xdr:rowOff>
    </xdr:from>
    <xdr:ext cx="762000" cy="259045"/>
    <xdr:sp macro="" textlink="">
      <xdr:nvSpPr>
        <xdr:cNvPr id="266" name="テキスト ボックス 265"/>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167640</xdr:rowOff>
    </xdr:from>
    <xdr:to>
      <xdr:col>82</xdr:col>
      <xdr:colOff>158750</xdr:colOff>
      <xdr:row>59</xdr:row>
      <xdr:rowOff>97790</xdr:rowOff>
    </xdr:to>
    <xdr:sp macro="" textlink="">
      <xdr:nvSpPr>
        <xdr:cNvPr id="272" name="楕円 271"/>
        <xdr:cNvSpPr/>
      </xdr:nvSpPr>
      <xdr:spPr>
        <a:xfrm>
          <a:off x="16459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139717</xdr:rowOff>
    </xdr:from>
    <xdr:ext cx="762000" cy="259045"/>
    <xdr:sp macro="" textlink="">
      <xdr:nvSpPr>
        <xdr:cNvPr id="273" name="その他該当値テキスト"/>
        <xdr:cNvSpPr txBox="1"/>
      </xdr:nvSpPr>
      <xdr:spPr>
        <a:xfrm>
          <a:off x="16598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74" name="楕円 273"/>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75" name="テキスト ボックス 274"/>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45720</xdr:rowOff>
    </xdr:from>
    <xdr:to>
      <xdr:col>74</xdr:col>
      <xdr:colOff>31750</xdr:colOff>
      <xdr:row>58</xdr:row>
      <xdr:rowOff>147320</xdr:rowOff>
    </xdr:to>
    <xdr:sp macro="" textlink="">
      <xdr:nvSpPr>
        <xdr:cNvPr id="276" name="楕円 275"/>
        <xdr:cNvSpPr/>
      </xdr:nvSpPr>
      <xdr:spPr>
        <a:xfrm>
          <a:off x="14732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132097</xdr:rowOff>
    </xdr:from>
    <xdr:ext cx="762000" cy="259045"/>
    <xdr:sp macro="" textlink="">
      <xdr:nvSpPr>
        <xdr:cNvPr id="277" name="テキスト ボックス 276"/>
        <xdr:cNvSpPr txBox="1"/>
      </xdr:nvSpPr>
      <xdr:spPr>
        <a:xfrm>
          <a:off x="14401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60960</xdr:rowOff>
    </xdr:from>
    <xdr:to>
      <xdr:col>69</xdr:col>
      <xdr:colOff>142875</xdr:colOff>
      <xdr:row>58</xdr:row>
      <xdr:rowOff>162560</xdr:rowOff>
    </xdr:to>
    <xdr:sp macro="" textlink="">
      <xdr:nvSpPr>
        <xdr:cNvPr id="278" name="楕円 277"/>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147337</xdr:rowOff>
    </xdr:from>
    <xdr:ext cx="762000" cy="259045"/>
    <xdr:sp macro="" textlink="">
      <xdr:nvSpPr>
        <xdr:cNvPr id="279" name="テキスト ボックス 278"/>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80" name="楕円 279"/>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71137</xdr:rowOff>
    </xdr:from>
    <xdr:ext cx="762000" cy="259045"/>
    <xdr:sp macro="" textlink="">
      <xdr:nvSpPr>
        <xdr:cNvPr id="281" name="テキスト ボックス 280"/>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一部事務組合への負担金や公営企業に対する繰出金が多額なことから、類似団体に比べて比率が高い状態で推移していたが、平成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年度は特に一部事務組合負担金が大きく減となったことから、前年度から</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ポイント減となり、類似団体と比べても</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ポイント低くなっている。今後賑わい創出のため積極的な施策を展開する中で支出増が見込まれるが、費用対効果を見極め、適切・効果的に補助事業を執行していく必要がある。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10" name="直線コネクタ 309"/>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11" name="補助費等最小値テキスト"/>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12" name="直線コネクタ 311"/>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3"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4" name="直線コネクタ 313"/>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95976</xdr:rowOff>
    </xdr:from>
    <xdr:to>
      <xdr:col>82</xdr:col>
      <xdr:colOff>107950</xdr:colOff>
      <xdr:row>38</xdr:row>
      <xdr:rowOff>74749</xdr:rowOff>
    </xdr:to>
    <xdr:cxnSp macro="">
      <xdr:nvCxnSpPr>
        <xdr:cNvPr id="315" name="直線コネクタ 314"/>
        <xdr:cNvCxnSpPr/>
      </xdr:nvCxnSpPr>
      <xdr:spPr>
        <a:xfrm flipV="1">
          <a:off x="15671800" y="6439626"/>
          <a:ext cx="8382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89099</xdr:rowOff>
    </xdr:from>
    <xdr:ext cx="762000" cy="259045"/>
    <xdr:sp macro="" textlink="">
      <xdr:nvSpPr>
        <xdr:cNvPr id="316" name="補助費等平均値テキスト"/>
        <xdr:cNvSpPr txBox="1"/>
      </xdr:nvSpPr>
      <xdr:spPr>
        <a:xfrm>
          <a:off x="16598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フローチャート: 判断 316"/>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74749</xdr:rowOff>
    </xdr:from>
    <xdr:to>
      <xdr:col>78</xdr:col>
      <xdr:colOff>69850</xdr:colOff>
      <xdr:row>38</xdr:row>
      <xdr:rowOff>87812</xdr:rowOff>
    </xdr:to>
    <xdr:cxnSp macro="">
      <xdr:nvCxnSpPr>
        <xdr:cNvPr id="318" name="直線コネクタ 317"/>
        <xdr:cNvCxnSpPr/>
      </xdr:nvCxnSpPr>
      <xdr:spPr>
        <a:xfrm flipV="1">
          <a:off x="14782800" y="65898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9" name="フローチャート: 判断 318"/>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37754</xdr:rowOff>
    </xdr:from>
    <xdr:ext cx="736600" cy="259045"/>
    <xdr:sp macro="" textlink="">
      <xdr:nvSpPr>
        <xdr:cNvPr id="320" name="テキスト ボックス 319"/>
        <xdr:cNvSpPr txBox="1"/>
      </xdr:nvSpPr>
      <xdr:spPr>
        <a:xfrm>
          <a:off x="15290800" y="620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81280</xdr:rowOff>
    </xdr:from>
    <xdr:to>
      <xdr:col>73</xdr:col>
      <xdr:colOff>180975</xdr:colOff>
      <xdr:row>38</xdr:row>
      <xdr:rowOff>87812</xdr:rowOff>
    </xdr:to>
    <xdr:cxnSp macro="">
      <xdr:nvCxnSpPr>
        <xdr:cNvPr id="321" name="直線コネクタ 320"/>
        <xdr:cNvCxnSpPr/>
      </xdr:nvCxnSpPr>
      <xdr:spPr>
        <a:xfrm>
          <a:off x="13893800" y="65963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22" name="フローチャート: 判断 321"/>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44285</xdr:rowOff>
    </xdr:from>
    <xdr:ext cx="762000" cy="259045"/>
    <xdr:sp macro="" textlink="">
      <xdr:nvSpPr>
        <xdr:cNvPr id="323" name="テキスト ボックス 322"/>
        <xdr:cNvSpPr txBox="1"/>
      </xdr:nvSpPr>
      <xdr:spPr>
        <a:xfrm>
          <a:off x="14401800" y="62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81280</xdr:rowOff>
    </xdr:from>
    <xdr:to>
      <xdr:col>69</xdr:col>
      <xdr:colOff>92075</xdr:colOff>
      <xdr:row>39</xdr:row>
      <xdr:rowOff>33927</xdr:rowOff>
    </xdr:to>
    <xdr:cxnSp macro="">
      <xdr:nvCxnSpPr>
        <xdr:cNvPr id="324" name="直線コネクタ 323"/>
        <xdr:cNvCxnSpPr/>
      </xdr:nvCxnSpPr>
      <xdr:spPr>
        <a:xfrm flipV="1">
          <a:off x="13004800" y="659638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23949</xdr:rowOff>
    </xdr:from>
    <xdr:to>
      <xdr:col>69</xdr:col>
      <xdr:colOff>142875</xdr:colOff>
      <xdr:row>38</xdr:row>
      <xdr:rowOff>125549</xdr:rowOff>
    </xdr:to>
    <xdr:sp macro="" textlink="">
      <xdr:nvSpPr>
        <xdr:cNvPr id="325" name="フローチャート: 判断 324"/>
        <xdr:cNvSpPr/>
      </xdr:nvSpPr>
      <xdr:spPr>
        <a:xfrm>
          <a:off x="13843000" y="653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135726</xdr:rowOff>
    </xdr:from>
    <xdr:ext cx="762000" cy="259045"/>
    <xdr:sp macro="" textlink="">
      <xdr:nvSpPr>
        <xdr:cNvPr id="326" name="テキスト ボックス 325"/>
        <xdr:cNvSpPr txBox="1"/>
      </xdr:nvSpPr>
      <xdr:spPr>
        <a:xfrm>
          <a:off x="13512800" y="630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27" name="フローチャート: 判断 326"/>
        <xdr:cNvSpPr/>
      </xdr:nvSpPr>
      <xdr:spPr>
        <a:xfrm>
          <a:off x="12954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142257</xdr:rowOff>
    </xdr:from>
    <xdr:ext cx="762000" cy="259045"/>
    <xdr:sp macro="" textlink="">
      <xdr:nvSpPr>
        <xdr:cNvPr id="328" name="テキスト ボックス 327"/>
        <xdr:cNvSpPr txBox="1"/>
      </xdr:nvSpPr>
      <xdr:spPr>
        <a:xfrm>
          <a:off x="12623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45176</xdr:rowOff>
    </xdr:from>
    <xdr:to>
      <xdr:col>82</xdr:col>
      <xdr:colOff>158750</xdr:colOff>
      <xdr:row>37</xdr:row>
      <xdr:rowOff>146776</xdr:rowOff>
    </xdr:to>
    <xdr:sp macro="" textlink="">
      <xdr:nvSpPr>
        <xdr:cNvPr id="334" name="楕円 333"/>
        <xdr:cNvSpPr/>
      </xdr:nvSpPr>
      <xdr:spPr>
        <a:xfrm>
          <a:off x="164592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61703</xdr:rowOff>
    </xdr:from>
    <xdr:ext cx="762000" cy="259045"/>
    <xdr:sp macro="" textlink="">
      <xdr:nvSpPr>
        <xdr:cNvPr id="335" name="補助費等該当値テキスト"/>
        <xdr:cNvSpPr txBox="1"/>
      </xdr:nvSpPr>
      <xdr:spPr>
        <a:xfrm>
          <a:off x="16598900" y="623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23949</xdr:rowOff>
    </xdr:from>
    <xdr:to>
      <xdr:col>78</xdr:col>
      <xdr:colOff>120650</xdr:colOff>
      <xdr:row>38</xdr:row>
      <xdr:rowOff>125549</xdr:rowOff>
    </xdr:to>
    <xdr:sp macro="" textlink="">
      <xdr:nvSpPr>
        <xdr:cNvPr id="336" name="楕円 335"/>
        <xdr:cNvSpPr/>
      </xdr:nvSpPr>
      <xdr:spPr>
        <a:xfrm>
          <a:off x="15621000" y="65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110326</xdr:rowOff>
    </xdr:from>
    <xdr:ext cx="736600" cy="259045"/>
    <xdr:sp macro="" textlink="">
      <xdr:nvSpPr>
        <xdr:cNvPr id="337" name="テキスト ボックス 336"/>
        <xdr:cNvSpPr txBox="1"/>
      </xdr:nvSpPr>
      <xdr:spPr>
        <a:xfrm>
          <a:off x="15290800" y="6625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37012</xdr:rowOff>
    </xdr:from>
    <xdr:to>
      <xdr:col>74</xdr:col>
      <xdr:colOff>31750</xdr:colOff>
      <xdr:row>38</xdr:row>
      <xdr:rowOff>138612</xdr:rowOff>
    </xdr:to>
    <xdr:sp macro="" textlink="">
      <xdr:nvSpPr>
        <xdr:cNvPr id="338" name="楕円 337"/>
        <xdr:cNvSpPr/>
      </xdr:nvSpPr>
      <xdr:spPr>
        <a:xfrm>
          <a:off x="14732000" y="65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123389</xdr:rowOff>
    </xdr:from>
    <xdr:ext cx="762000" cy="259045"/>
    <xdr:sp macro="" textlink="">
      <xdr:nvSpPr>
        <xdr:cNvPr id="339" name="テキスト ボックス 338"/>
        <xdr:cNvSpPr txBox="1"/>
      </xdr:nvSpPr>
      <xdr:spPr>
        <a:xfrm>
          <a:off x="14401800" y="663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40" name="楕円 339"/>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41" name="テキスト ボックス 340"/>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154577</xdr:rowOff>
    </xdr:from>
    <xdr:to>
      <xdr:col>65</xdr:col>
      <xdr:colOff>53975</xdr:colOff>
      <xdr:row>39</xdr:row>
      <xdr:rowOff>84727</xdr:rowOff>
    </xdr:to>
    <xdr:sp macro="" textlink="">
      <xdr:nvSpPr>
        <xdr:cNvPr id="342" name="楕円 341"/>
        <xdr:cNvSpPr/>
      </xdr:nvSpPr>
      <xdr:spPr>
        <a:xfrm>
          <a:off x="12954000" y="66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69504</xdr:rowOff>
    </xdr:from>
    <xdr:ext cx="762000" cy="259045"/>
    <xdr:sp macro="" textlink="">
      <xdr:nvSpPr>
        <xdr:cNvPr id="343" name="テキスト ボックス 342"/>
        <xdr:cNvSpPr txBox="1"/>
      </xdr:nvSpPr>
      <xdr:spPr>
        <a:xfrm>
          <a:off x="12623800" y="675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公債費については、近年の発行額の増に伴い、償還元金は増えているものの、低金利の影響から利払いが抑えれており、経常収支比率に占める公債費の割合は前年度から</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13.4</a:t>
          </a:r>
          <a:r>
            <a:rPr kumimoji="1" lang="ja-JP" altLang="en-US" sz="1200">
              <a:latin typeface="ＭＳ Ｐゴシック" panose="020B0600070205080204" pitchFamily="50" charset="-128"/>
              <a:ea typeface="ＭＳ Ｐゴシック" panose="020B0600070205080204" pitchFamily="50" charset="-128"/>
            </a:rPr>
            <a:t>％となっている。</a:t>
          </a:r>
        </a:p>
        <a:p>
          <a:r>
            <a:rPr kumimoji="1" lang="ja-JP" altLang="en-US" sz="1200">
              <a:latin typeface="ＭＳ Ｐゴシック" panose="020B0600070205080204" pitchFamily="50" charset="-128"/>
              <a:ea typeface="ＭＳ Ｐゴシック" panose="020B0600070205080204" pitchFamily="50" charset="-128"/>
            </a:rPr>
            <a:t>　これまでにも、利率の高い地方債については任意繰上償還を行う等、後年度の公債費負担の軽減に努めてきたが、今後もしばらくの間は償還元金が増えていく見込みであることから、引き続き計画的な公債費対策に取り組んでいく。</a:t>
          </a: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8" name="直線コネクタ 367"/>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9"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0" name="直線コネクタ 369"/>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71" name="公債費最大値テキスト"/>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72" name="直線コネクタ 371"/>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113285</xdr:rowOff>
    </xdr:from>
    <xdr:to>
      <xdr:col>24</xdr:col>
      <xdr:colOff>25400</xdr:colOff>
      <xdr:row>76</xdr:row>
      <xdr:rowOff>168148</xdr:rowOff>
    </xdr:to>
    <xdr:cxnSp macro="">
      <xdr:nvCxnSpPr>
        <xdr:cNvPr id="373" name="直線コネクタ 372"/>
        <xdr:cNvCxnSpPr/>
      </xdr:nvCxnSpPr>
      <xdr:spPr>
        <a:xfrm>
          <a:off x="3987800" y="13143485"/>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32275</xdr:rowOff>
    </xdr:from>
    <xdr:ext cx="762000" cy="259045"/>
    <xdr:sp macro="" textlink="">
      <xdr:nvSpPr>
        <xdr:cNvPr id="374" name="公債費平均値テキスト"/>
        <xdr:cNvSpPr txBox="1"/>
      </xdr:nvSpPr>
      <xdr:spPr>
        <a:xfrm>
          <a:off x="4914900" y="13233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5" name="フローチャート: 判断 374"/>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90424</xdr:rowOff>
    </xdr:from>
    <xdr:to>
      <xdr:col>19</xdr:col>
      <xdr:colOff>187325</xdr:colOff>
      <xdr:row>76</xdr:row>
      <xdr:rowOff>113285</xdr:rowOff>
    </xdr:to>
    <xdr:cxnSp macro="">
      <xdr:nvCxnSpPr>
        <xdr:cNvPr id="376" name="直線コネクタ 375"/>
        <xdr:cNvCxnSpPr/>
      </xdr:nvCxnSpPr>
      <xdr:spPr>
        <a:xfrm>
          <a:off x="3098800" y="131206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7" name="フローチャート: 判断 376"/>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78" name="テキスト ボックス 377"/>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90424</xdr:rowOff>
    </xdr:from>
    <xdr:to>
      <xdr:col>15</xdr:col>
      <xdr:colOff>98425</xdr:colOff>
      <xdr:row>76</xdr:row>
      <xdr:rowOff>94996</xdr:rowOff>
    </xdr:to>
    <xdr:cxnSp macro="">
      <xdr:nvCxnSpPr>
        <xdr:cNvPr id="379" name="直線コネクタ 378"/>
        <xdr:cNvCxnSpPr/>
      </xdr:nvCxnSpPr>
      <xdr:spPr>
        <a:xfrm flipV="1">
          <a:off x="2209800" y="13120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0" name="フローチャート: 判断 379"/>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1" name="テキスト ボックス 380"/>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94996</xdr:rowOff>
    </xdr:from>
    <xdr:to>
      <xdr:col>11</xdr:col>
      <xdr:colOff>9525</xdr:colOff>
      <xdr:row>76</xdr:row>
      <xdr:rowOff>94996</xdr:rowOff>
    </xdr:to>
    <xdr:cxnSp macro="">
      <xdr:nvCxnSpPr>
        <xdr:cNvPr id="382" name="直線コネクタ 381"/>
        <xdr:cNvCxnSpPr/>
      </xdr:nvCxnSpPr>
      <xdr:spPr>
        <a:xfrm>
          <a:off x="1320800" y="13125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3" name="フローチャート: 判断 382"/>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84" name="テキスト ボックス 383"/>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85" name="フローチャート: 判断 384"/>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86" name="テキスト ボックス 385"/>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117348</xdr:rowOff>
    </xdr:from>
    <xdr:to>
      <xdr:col>24</xdr:col>
      <xdr:colOff>76200</xdr:colOff>
      <xdr:row>77</xdr:row>
      <xdr:rowOff>47498</xdr:rowOff>
    </xdr:to>
    <xdr:sp macro="" textlink="">
      <xdr:nvSpPr>
        <xdr:cNvPr id="392" name="楕円 391"/>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133875</xdr:rowOff>
    </xdr:from>
    <xdr:ext cx="762000" cy="259045"/>
    <xdr:sp macro="" textlink="">
      <xdr:nvSpPr>
        <xdr:cNvPr id="393" name="公債費該当値テキスト"/>
        <xdr:cNvSpPr txBox="1"/>
      </xdr:nvSpPr>
      <xdr:spPr>
        <a:xfrm>
          <a:off x="4914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62485</xdr:rowOff>
    </xdr:from>
    <xdr:to>
      <xdr:col>20</xdr:col>
      <xdr:colOff>38100</xdr:colOff>
      <xdr:row>76</xdr:row>
      <xdr:rowOff>164085</xdr:rowOff>
    </xdr:to>
    <xdr:sp macro="" textlink="">
      <xdr:nvSpPr>
        <xdr:cNvPr id="394" name="楕円 393"/>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2811</xdr:rowOff>
    </xdr:from>
    <xdr:ext cx="736600" cy="259045"/>
    <xdr:sp macro="" textlink="">
      <xdr:nvSpPr>
        <xdr:cNvPr id="395" name="テキスト ボックス 394"/>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39624</xdr:rowOff>
    </xdr:from>
    <xdr:to>
      <xdr:col>15</xdr:col>
      <xdr:colOff>149225</xdr:colOff>
      <xdr:row>76</xdr:row>
      <xdr:rowOff>141224</xdr:rowOff>
    </xdr:to>
    <xdr:sp macro="" textlink="">
      <xdr:nvSpPr>
        <xdr:cNvPr id="396" name="楕円 395"/>
        <xdr:cNvSpPr/>
      </xdr:nvSpPr>
      <xdr:spPr>
        <a:xfrm>
          <a:off x="3048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151401</xdr:rowOff>
    </xdr:from>
    <xdr:ext cx="762000" cy="259045"/>
    <xdr:sp macro="" textlink="">
      <xdr:nvSpPr>
        <xdr:cNvPr id="397" name="テキスト ボックス 396"/>
        <xdr:cNvSpPr txBox="1"/>
      </xdr:nvSpPr>
      <xdr:spPr>
        <a:xfrm>
          <a:off x="2717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44196</xdr:rowOff>
    </xdr:from>
    <xdr:to>
      <xdr:col>11</xdr:col>
      <xdr:colOff>60325</xdr:colOff>
      <xdr:row>76</xdr:row>
      <xdr:rowOff>145796</xdr:rowOff>
    </xdr:to>
    <xdr:sp macro="" textlink="">
      <xdr:nvSpPr>
        <xdr:cNvPr id="398" name="楕円 397"/>
        <xdr:cNvSpPr/>
      </xdr:nvSpPr>
      <xdr:spPr>
        <a:xfrm>
          <a:off x="2159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155973</xdr:rowOff>
    </xdr:from>
    <xdr:ext cx="762000" cy="259045"/>
    <xdr:sp macro="" textlink="">
      <xdr:nvSpPr>
        <xdr:cNvPr id="399" name="テキスト ボックス 398"/>
        <xdr:cNvSpPr txBox="1"/>
      </xdr:nvSpPr>
      <xdr:spPr>
        <a:xfrm>
          <a:off x="1828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44196</xdr:rowOff>
    </xdr:from>
    <xdr:to>
      <xdr:col>6</xdr:col>
      <xdr:colOff>171450</xdr:colOff>
      <xdr:row>76</xdr:row>
      <xdr:rowOff>145796</xdr:rowOff>
    </xdr:to>
    <xdr:sp macro="" textlink="">
      <xdr:nvSpPr>
        <xdr:cNvPr id="400" name="楕円 399"/>
        <xdr:cNvSpPr/>
      </xdr:nvSpPr>
      <xdr:spPr>
        <a:xfrm>
          <a:off x="1270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155973</xdr:rowOff>
    </xdr:from>
    <xdr:ext cx="762000" cy="259045"/>
    <xdr:sp macro="" textlink="">
      <xdr:nvSpPr>
        <xdr:cNvPr id="401" name="テキスト ボックス 400"/>
        <xdr:cNvSpPr txBox="1"/>
      </xdr:nvSpPr>
      <xdr:spPr>
        <a:xfrm>
          <a:off x="939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公債費を除いた経常収支比率は前年度から</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ポイント上昇している。</a:t>
          </a:r>
        </a:p>
        <a:p>
          <a:r>
            <a:rPr kumimoji="1" lang="ja-JP" altLang="en-US" sz="1200">
              <a:latin typeface="ＭＳ Ｐゴシック" panose="020B0600070205080204" pitchFamily="50" charset="-128"/>
              <a:ea typeface="ＭＳ Ｐゴシック" panose="020B0600070205080204" pitchFamily="50" charset="-128"/>
            </a:rPr>
            <a:t>　特に上昇しているのは、扶助費が</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ポイント、物件費が</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ポイント等であり、どちらも容易には削減できない経費だが、適切・計画的に事務を行うことで支出の伸びを抑えるとともに、地方税等の経常一般財源の確保に努め、財政運営の弾力性を維持するために経常収支比率が</a:t>
          </a:r>
          <a:r>
            <a:rPr kumimoji="1" lang="en-US" altLang="ja-JP" sz="1200">
              <a:latin typeface="ＭＳ Ｐゴシック" panose="020B0600070205080204" pitchFamily="50" charset="-128"/>
              <a:ea typeface="ＭＳ Ｐゴシック" panose="020B0600070205080204" pitchFamily="50" charset="-128"/>
            </a:rPr>
            <a:t>90</a:t>
          </a:r>
          <a:r>
            <a:rPr kumimoji="1" lang="ja-JP" altLang="en-US" sz="1200">
              <a:latin typeface="ＭＳ Ｐゴシック" panose="020B0600070205080204" pitchFamily="50" charset="-128"/>
              <a:ea typeface="ＭＳ Ｐゴシック" panose="020B0600070205080204" pitchFamily="50" charset="-128"/>
            </a:rPr>
            <a:t>％を超えないよう、適正に財政を運営していく。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7" name="直線コネクタ 426"/>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8" name="公債費以外最小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9" name="直線コネクタ 428"/>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0"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1" name="直線コネクタ 430"/>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77</xdr:row>
      <xdr:rowOff>110998</xdr:rowOff>
    </xdr:to>
    <xdr:cxnSp macro="">
      <xdr:nvCxnSpPr>
        <xdr:cNvPr id="432" name="直線コネクタ 431"/>
        <xdr:cNvCxnSpPr/>
      </xdr:nvCxnSpPr>
      <xdr:spPr>
        <a:xfrm>
          <a:off x="15671800" y="13289787"/>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33"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4" name="フローチャート: 判断 433"/>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77</xdr:row>
      <xdr:rowOff>88137</xdr:rowOff>
    </xdr:to>
    <xdr:cxnSp macro="">
      <xdr:nvCxnSpPr>
        <xdr:cNvPr id="435" name="直線コネクタ 434"/>
        <xdr:cNvCxnSpPr/>
      </xdr:nvCxnSpPr>
      <xdr:spPr>
        <a:xfrm>
          <a:off x="14782800" y="13189204"/>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6" name="フローチャート: 判断 435"/>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37" name="テキスト ボックス 436"/>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76</xdr:row>
      <xdr:rowOff>168148</xdr:rowOff>
    </xdr:to>
    <xdr:cxnSp macro="">
      <xdr:nvCxnSpPr>
        <xdr:cNvPr id="438" name="直線コネクタ 437"/>
        <xdr:cNvCxnSpPr/>
      </xdr:nvCxnSpPr>
      <xdr:spPr>
        <a:xfrm flipV="1">
          <a:off x="13893800" y="13189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9" name="フローチャート: 判断 438"/>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40" name="テキスト ボックス 439"/>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168148</xdr:rowOff>
    </xdr:from>
    <xdr:to>
      <xdr:col>69</xdr:col>
      <xdr:colOff>92075</xdr:colOff>
      <xdr:row>77</xdr:row>
      <xdr:rowOff>1270</xdr:rowOff>
    </xdr:to>
    <xdr:cxnSp macro="">
      <xdr:nvCxnSpPr>
        <xdr:cNvPr id="441" name="直線コネクタ 440"/>
        <xdr:cNvCxnSpPr/>
      </xdr:nvCxnSpPr>
      <xdr:spPr>
        <a:xfrm flipV="1">
          <a:off x="13004800" y="13198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42" name="フローチャート: 判断 441"/>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43" name="テキスト ボックス 442"/>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4" name="フローチャート: 判断 443"/>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45" name="テキスト ボックス 444"/>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60198</xdr:rowOff>
    </xdr:from>
    <xdr:to>
      <xdr:col>82</xdr:col>
      <xdr:colOff>158750</xdr:colOff>
      <xdr:row>77</xdr:row>
      <xdr:rowOff>161798</xdr:rowOff>
    </xdr:to>
    <xdr:sp macro="" textlink="">
      <xdr:nvSpPr>
        <xdr:cNvPr id="451" name="楕円 450"/>
        <xdr:cNvSpPr/>
      </xdr:nvSpPr>
      <xdr:spPr>
        <a:xfrm>
          <a:off x="16459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32275</xdr:rowOff>
    </xdr:from>
    <xdr:ext cx="762000" cy="259045"/>
    <xdr:sp macro="" textlink="">
      <xdr:nvSpPr>
        <xdr:cNvPr id="452" name="公債費以外該当値テキスト"/>
        <xdr:cNvSpPr txBox="1"/>
      </xdr:nvSpPr>
      <xdr:spPr>
        <a:xfrm>
          <a:off x="16598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macro="" textlink="">
      <xdr:nvSpPr>
        <xdr:cNvPr id="453" name="楕円 452"/>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54" name="テキスト ボックス 453"/>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108204</xdr:rowOff>
    </xdr:from>
    <xdr:to>
      <xdr:col>74</xdr:col>
      <xdr:colOff>31750</xdr:colOff>
      <xdr:row>77</xdr:row>
      <xdr:rowOff>38354</xdr:rowOff>
    </xdr:to>
    <xdr:sp macro="" textlink="">
      <xdr:nvSpPr>
        <xdr:cNvPr id="455" name="楕円 454"/>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23131</xdr:rowOff>
    </xdr:from>
    <xdr:ext cx="762000" cy="259045"/>
    <xdr:sp macro="" textlink="">
      <xdr:nvSpPr>
        <xdr:cNvPr id="456" name="テキスト ボックス 455"/>
        <xdr:cNvSpPr txBox="1"/>
      </xdr:nvSpPr>
      <xdr:spPr>
        <a:xfrm>
          <a:off x="14401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117348</xdr:rowOff>
    </xdr:from>
    <xdr:to>
      <xdr:col>69</xdr:col>
      <xdr:colOff>142875</xdr:colOff>
      <xdr:row>77</xdr:row>
      <xdr:rowOff>47498</xdr:rowOff>
    </xdr:to>
    <xdr:sp macro="" textlink="">
      <xdr:nvSpPr>
        <xdr:cNvPr id="457" name="楕円 456"/>
        <xdr:cNvSpPr/>
      </xdr:nvSpPr>
      <xdr:spPr>
        <a:xfrm>
          <a:off x="13843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58" name="テキスト ボックス 457"/>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9" name="楕円 458"/>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60" name="テキスト ボックス 459"/>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岡山県矢掛町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126611</xdr:rowOff>
    </xdr:from>
    <xdr:to>
      <xdr:col>29</xdr:col>
      <xdr:colOff>127000</xdr:colOff>
      <xdr:row>18</xdr:row>
      <xdr:rowOff>143718</xdr:rowOff>
    </xdr:to>
    <xdr:cxnSp macro="">
      <xdr:nvCxnSpPr>
        <xdr:cNvPr id="50" name="直線コネクタ 49"/>
        <xdr:cNvCxnSpPr/>
      </xdr:nvCxnSpPr>
      <xdr:spPr bwMode="auto">
        <a:xfrm flipV="1">
          <a:off x="5003800" y="3260336"/>
          <a:ext cx="647700" cy="17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116646</xdr:rowOff>
    </xdr:from>
    <xdr:ext cx="762000" cy="259045"/>
    <xdr:sp macro="" textlink="">
      <xdr:nvSpPr>
        <xdr:cNvPr id="51" name="人口1人当たり決算額の推移平均値テキスト130"/>
        <xdr:cNvSpPr txBox="1"/>
      </xdr:nvSpPr>
      <xdr:spPr>
        <a:xfrm>
          <a:off x="5740400" y="2907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121590</xdr:rowOff>
    </xdr:from>
    <xdr:to>
      <xdr:col>26</xdr:col>
      <xdr:colOff>50800</xdr:colOff>
      <xdr:row>18</xdr:row>
      <xdr:rowOff>143718</xdr:rowOff>
    </xdr:to>
    <xdr:cxnSp macro="">
      <xdr:nvCxnSpPr>
        <xdr:cNvPr id="53" name="直線コネクタ 52"/>
        <xdr:cNvCxnSpPr/>
      </xdr:nvCxnSpPr>
      <xdr:spPr bwMode="auto">
        <a:xfrm>
          <a:off x="4305300" y="3255315"/>
          <a:ext cx="698500" cy="22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55221</xdr:rowOff>
    </xdr:from>
    <xdr:ext cx="736600" cy="259045"/>
    <xdr:sp macro="" textlink="">
      <xdr:nvSpPr>
        <xdr:cNvPr id="55" name="テキスト ボックス 54"/>
        <xdr:cNvSpPr txBox="1"/>
      </xdr:nvSpPr>
      <xdr:spPr>
        <a:xfrm>
          <a:off x="4622800" y="2846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121590</xdr:rowOff>
    </xdr:from>
    <xdr:to>
      <xdr:col>22</xdr:col>
      <xdr:colOff>114300</xdr:colOff>
      <xdr:row>18</xdr:row>
      <xdr:rowOff>148961</xdr:rowOff>
    </xdr:to>
    <xdr:cxnSp macro="">
      <xdr:nvCxnSpPr>
        <xdr:cNvPr id="56" name="直線コネクタ 55"/>
        <xdr:cNvCxnSpPr/>
      </xdr:nvCxnSpPr>
      <xdr:spPr bwMode="auto">
        <a:xfrm flipV="1">
          <a:off x="3606800" y="3255315"/>
          <a:ext cx="698500" cy="27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70545</xdr:rowOff>
    </xdr:from>
    <xdr:ext cx="762000" cy="259045"/>
    <xdr:sp macro="" textlink="">
      <xdr:nvSpPr>
        <xdr:cNvPr id="58" name="テキスト ボックス 57"/>
        <xdr:cNvSpPr txBox="1"/>
      </xdr:nvSpPr>
      <xdr:spPr>
        <a:xfrm>
          <a:off x="3924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148961</xdr:rowOff>
    </xdr:from>
    <xdr:to>
      <xdr:col>18</xdr:col>
      <xdr:colOff>177800</xdr:colOff>
      <xdr:row>18</xdr:row>
      <xdr:rowOff>168559</xdr:rowOff>
    </xdr:to>
    <xdr:cxnSp macro="">
      <xdr:nvCxnSpPr>
        <xdr:cNvPr id="59" name="直線コネクタ 58"/>
        <xdr:cNvCxnSpPr/>
      </xdr:nvCxnSpPr>
      <xdr:spPr bwMode="auto">
        <a:xfrm flipV="1">
          <a:off x="2908300" y="3282686"/>
          <a:ext cx="698500" cy="19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24795</xdr:rowOff>
    </xdr:from>
    <xdr:to>
      <xdr:col>19</xdr:col>
      <xdr:colOff>38100</xdr:colOff>
      <xdr:row>18</xdr:row>
      <xdr:rowOff>126395</xdr:rowOff>
    </xdr:to>
    <xdr:sp macro="" textlink="">
      <xdr:nvSpPr>
        <xdr:cNvPr id="60" name="フローチャート: 判断 59"/>
        <xdr:cNvSpPr/>
      </xdr:nvSpPr>
      <xdr:spPr bwMode="auto">
        <a:xfrm>
          <a:off x="35560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136572</xdr:rowOff>
    </xdr:from>
    <xdr:ext cx="762000" cy="259045"/>
    <xdr:sp macro="" textlink="">
      <xdr:nvSpPr>
        <xdr:cNvPr id="61" name="テキスト ボックス 60"/>
        <xdr:cNvSpPr txBox="1"/>
      </xdr:nvSpPr>
      <xdr:spPr>
        <a:xfrm>
          <a:off x="3225800" y="292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42741</xdr:rowOff>
    </xdr:from>
    <xdr:to>
      <xdr:col>15</xdr:col>
      <xdr:colOff>101600</xdr:colOff>
      <xdr:row>18</xdr:row>
      <xdr:rowOff>144341</xdr:rowOff>
    </xdr:to>
    <xdr:sp macro="" textlink="">
      <xdr:nvSpPr>
        <xdr:cNvPr id="62" name="フローチャート: 判断 61"/>
        <xdr:cNvSpPr/>
      </xdr:nvSpPr>
      <xdr:spPr bwMode="auto">
        <a:xfrm>
          <a:off x="2857500" y="317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154518</xdr:rowOff>
    </xdr:from>
    <xdr:ext cx="762000" cy="259045"/>
    <xdr:sp macro="" textlink="">
      <xdr:nvSpPr>
        <xdr:cNvPr id="63" name="テキスト ボックス 62"/>
        <xdr:cNvSpPr txBox="1"/>
      </xdr:nvSpPr>
      <xdr:spPr>
        <a:xfrm>
          <a:off x="2527300" y="294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75811</xdr:rowOff>
    </xdr:from>
    <xdr:to>
      <xdr:col>29</xdr:col>
      <xdr:colOff>177800</xdr:colOff>
      <xdr:row>19</xdr:row>
      <xdr:rowOff>5962</xdr:rowOff>
    </xdr:to>
    <xdr:sp macro="" textlink="">
      <xdr:nvSpPr>
        <xdr:cNvPr id="69" name="楕円 68"/>
        <xdr:cNvSpPr/>
      </xdr:nvSpPr>
      <xdr:spPr bwMode="auto">
        <a:xfrm>
          <a:off x="5600700" y="320953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47888</xdr:rowOff>
    </xdr:from>
    <xdr:ext cx="762000" cy="259045"/>
    <xdr:sp macro="" textlink="">
      <xdr:nvSpPr>
        <xdr:cNvPr id="70" name="人口1人当たり決算額の推移該当値テキスト130"/>
        <xdr:cNvSpPr txBox="1"/>
      </xdr:nvSpPr>
      <xdr:spPr>
        <a:xfrm>
          <a:off x="5740400" y="31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92918</xdr:rowOff>
    </xdr:from>
    <xdr:to>
      <xdr:col>26</xdr:col>
      <xdr:colOff>101600</xdr:colOff>
      <xdr:row>19</xdr:row>
      <xdr:rowOff>23068</xdr:rowOff>
    </xdr:to>
    <xdr:sp macro="" textlink="">
      <xdr:nvSpPr>
        <xdr:cNvPr id="71" name="楕円 70"/>
        <xdr:cNvSpPr/>
      </xdr:nvSpPr>
      <xdr:spPr bwMode="auto">
        <a:xfrm>
          <a:off x="4953000" y="3226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7845</xdr:rowOff>
    </xdr:from>
    <xdr:ext cx="736600" cy="259045"/>
    <xdr:sp macro="" textlink="">
      <xdr:nvSpPr>
        <xdr:cNvPr id="72" name="テキスト ボックス 71"/>
        <xdr:cNvSpPr txBox="1"/>
      </xdr:nvSpPr>
      <xdr:spPr>
        <a:xfrm>
          <a:off x="4622800" y="331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70790</xdr:rowOff>
    </xdr:from>
    <xdr:to>
      <xdr:col>22</xdr:col>
      <xdr:colOff>165100</xdr:colOff>
      <xdr:row>19</xdr:row>
      <xdr:rowOff>940</xdr:rowOff>
    </xdr:to>
    <xdr:sp macro="" textlink="">
      <xdr:nvSpPr>
        <xdr:cNvPr id="73" name="楕円 72"/>
        <xdr:cNvSpPr/>
      </xdr:nvSpPr>
      <xdr:spPr bwMode="auto">
        <a:xfrm>
          <a:off x="4254500" y="3204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157167</xdr:rowOff>
    </xdr:from>
    <xdr:ext cx="762000" cy="259045"/>
    <xdr:sp macro="" textlink="">
      <xdr:nvSpPr>
        <xdr:cNvPr id="74" name="テキスト ボックス 73"/>
        <xdr:cNvSpPr txBox="1"/>
      </xdr:nvSpPr>
      <xdr:spPr>
        <a:xfrm>
          <a:off x="3924300" y="329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98161</xdr:rowOff>
    </xdr:from>
    <xdr:to>
      <xdr:col>19</xdr:col>
      <xdr:colOff>38100</xdr:colOff>
      <xdr:row>19</xdr:row>
      <xdr:rowOff>28311</xdr:rowOff>
    </xdr:to>
    <xdr:sp macro="" textlink="">
      <xdr:nvSpPr>
        <xdr:cNvPr id="75" name="楕円 74"/>
        <xdr:cNvSpPr/>
      </xdr:nvSpPr>
      <xdr:spPr bwMode="auto">
        <a:xfrm>
          <a:off x="3556000" y="3231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13088</xdr:rowOff>
    </xdr:from>
    <xdr:ext cx="762000" cy="259045"/>
    <xdr:sp macro="" textlink="">
      <xdr:nvSpPr>
        <xdr:cNvPr id="76" name="テキスト ボックス 75"/>
        <xdr:cNvSpPr txBox="1"/>
      </xdr:nvSpPr>
      <xdr:spPr>
        <a:xfrm>
          <a:off x="3225800" y="331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117759</xdr:rowOff>
    </xdr:from>
    <xdr:to>
      <xdr:col>15</xdr:col>
      <xdr:colOff>101600</xdr:colOff>
      <xdr:row>19</xdr:row>
      <xdr:rowOff>47909</xdr:rowOff>
    </xdr:to>
    <xdr:sp macro="" textlink="">
      <xdr:nvSpPr>
        <xdr:cNvPr id="77" name="楕円 76"/>
        <xdr:cNvSpPr/>
      </xdr:nvSpPr>
      <xdr:spPr bwMode="auto">
        <a:xfrm>
          <a:off x="2857500" y="3251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32686</xdr:rowOff>
    </xdr:from>
    <xdr:ext cx="762000" cy="259045"/>
    <xdr:sp macro="" textlink="">
      <xdr:nvSpPr>
        <xdr:cNvPr id="78" name="テキスト ボックス 77"/>
        <xdr:cNvSpPr txBox="1"/>
      </xdr:nvSpPr>
      <xdr:spPr>
        <a:xfrm>
          <a:off x="2527300" y="333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5385</xdr:rowOff>
    </xdr:from>
    <xdr:to>
      <xdr:col>29</xdr:col>
      <xdr:colOff>127000</xdr:colOff>
      <xdr:row>36</xdr:row>
      <xdr:rowOff>29822</xdr:rowOff>
    </xdr:to>
    <xdr:cxnSp macro="">
      <xdr:nvCxnSpPr>
        <xdr:cNvPr id="110" name="直線コネクタ 109"/>
        <xdr:cNvCxnSpPr/>
      </xdr:nvCxnSpPr>
      <xdr:spPr bwMode="auto">
        <a:xfrm flipV="1">
          <a:off x="5003800" y="6958635"/>
          <a:ext cx="647700" cy="24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52105</xdr:rowOff>
    </xdr:from>
    <xdr:ext cx="762000" cy="259045"/>
    <xdr:sp macro="" textlink="">
      <xdr:nvSpPr>
        <xdr:cNvPr id="111" name="人口1人当たり決算額の推移平均値テキスト445"/>
        <xdr:cNvSpPr txBox="1"/>
      </xdr:nvSpPr>
      <xdr:spPr>
        <a:xfrm>
          <a:off x="5740400" y="666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29822</xdr:rowOff>
    </xdr:from>
    <xdr:to>
      <xdr:col>26</xdr:col>
      <xdr:colOff>50800</xdr:colOff>
      <xdr:row>36</xdr:row>
      <xdr:rowOff>54876</xdr:rowOff>
    </xdr:to>
    <xdr:cxnSp macro="">
      <xdr:nvCxnSpPr>
        <xdr:cNvPr id="113" name="直線コネクタ 112"/>
        <xdr:cNvCxnSpPr/>
      </xdr:nvCxnSpPr>
      <xdr:spPr bwMode="auto">
        <a:xfrm flipV="1">
          <a:off x="4305300" y="6983072"/>
          <a:ext cx="698500" cy="25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324451</xdr:rowOff>
    </xdr:from>
    <xdr:ext cx="736600" cy="259045"/>
    <xdr:sp macro="" textlink="">
      <xdr:nvSpPr>
        <xdr:cNvPr id="115" name="テキスト ボックス 114"/>
        <xdr:cNvSpPr txBox="1"/>
      </xdr:nvSpPr>
      <xdr:spPr>
        <a:xfrm>
          <a:off x="4622800" y="659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54876</xdr:rowOff>
    </xdr:from>
    <xdr:to>
      <xdr:col>22</xdr:col>
      <xdr:colOff>114300</xdr:colOff>
      <xdr:row>36</xdr:row>
      <xdr:rowOff>83451</xdr:rowOff>
    </xdr:to>
    <xdr:cxnSp macro="">
      <xdr:nvCxnSpPr>
        <xdr:cNvPr id="116" name="直線コネクタ 115"/>
        <xdr:cNvCxnSpPr/>
      </xdr:nvCxnSpPr>
      <xdr:spPr bwMode="auto">
        <a:xfrm flipV="1">
          <a:off x="3606800" y="7008126"/>
          <a:ext cx="698500" cy="2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27019</xdr:rowOff>
    </xdr:from>
    <xdr:ext cx="762000" cy="259045"/>
    <xdr:sp macro="" textlink="">
      <xdr:nvSpPr>
        <xdr:cNvPr id="118" name="テキスト ボックス 117"/>
        <xdr:cNvSpPr txBox="1"/>
      </xdr:nvSpPr>
      <xdr:spPr>
        <a:xfrm>
          <a:off x="3924300" y="663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320761</xdr:rowOff>
    </xdr:from>
    <xdr:to>
      <xdr:col>18</xdr:col>
      <xdr:colOff>177800</xdr:colOff>
      <xdr:row>36</xdr:row>
      <xdr:rowOff>83451</xdr:rowOff>
    </xdr:to>
    <xdr:cxnSp macro="">
      <xdr:nvCxnSpPr>
        <xdr:cNvPr id="119" name="直線コネクタ 118"/>
        <xdr:cNvCxnSpPr/>
      </xdr:nvCxnSpPr>
      <xdr:spPr bwMode="auto">
        <a:xfrm>
          <a:off x="2908300" y="6931111"/>
          <a:ext cx="698500" cy="105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299793</xdr:rowOff>
    </xdr:from>
    <xdr:to>
      <xdr:col>19</xdr:col>
      <xdr:colOff>38100</xdr:colOff>
      <xdr:row>36</xdr:row>
      <xdr:rowOff>58493</xdr:rowOff>
    </xdr:to>
    <xdr:sp macro="" textlink="">
      <xdr:nvSpPr>
        <xdr:cNvPr id="120" name="フローチャート: 判断 119"/>
        <xdr:cNvSpPr/>
      </xdr:nvSpPr>
      <xdr:spPr bwMode="auto">
        <a:xfrm>
          <a:off x="35560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68670</xdr:rowOff>
    </xdr:from>
    <xdr:ext cx="762000" cy="259045"/>
    <xdr:sp macro="" textlink="">
      <xdr:nvSpPr>
        <xdr:cNvPr id="121" name="テキスト ボックス 120"/>
        <xdr:cNvSpPr txBox="1"/>
      </xdr:nvSpPr>
      <xdr:spPr>
        <a:xfrm>
          <a:off x="3225800" y="667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231351</xdr:rowOff>
    </xdr:from>
    <xdr:to>
      <xdr:col>15</xdr:col>
      <xdr:colOff>101600</xdr:colOff>
      <xdr:row>35</xdr:row>
      <xdr:rowOff>332951</xdr:rowOff>
    </xdr:to>
    <xdr:sp macro="" textlink="">
      <xdr:nvSpPr>
        <xdr:cNvPr id="122" name="フローチャート: 判断 121"/>
        <xdr:cNvSpPr/>
      </xdr:nvSpPr>
      <xdr:spPr bwMode="auto">
        <a:xfrm>
          <a:off x="2857500" y="68417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228</xdr:rowOff>
    </xdr:from>
    <xdr:ext cx="762000" cy="259045"/>
    <xdr:sp macro="" textlink="">
      <xdr:nvSpPr>
        <xdr:cNvPr id="123" name="テキスト ボックス 122"/>
        <xdr:cNvSpPr txBox="1"/>
      </xdr:nvSpPr>
      <xdr:spPr>
        <a:xfrm>
          <a:off x="2527300" y="661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297485</xdr:rowOff>
    </xdr:from>
    <xdr:to>
      <xdr:col>29</xdr:col>
      <xdr:colOff>177800</xdr:colOff>
      <xdr:row>36</xdr:row>
      <xdr:rowOff>56185</xdr:rowOff>
    </xdr:to>
    <xdr:sp macro="" textlink="">
      <xdr:nvSpPr>
        <xdr:cNvPr id="129" name="楕円 128"/>
        <xdr:cNvSpPr/>
      </xdr:nvSpPr>
      <xdr:spPr bwMode="auto">
        <a:xfrm>
          <a:off x="5600700" y="6907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269562</xdr:rowOff>
    </xdr:from>
    <xdr:ext cx="762000" cy="259045"/>
    <xdr:sp macro="" textlink="">
      <xdr:nvSpPr>
        <xdr:cNvPr id="130" name="人口1人当たり決算額の推移該当値テキスト445"/>
        <xdr:cNvSpPr txBox="1"/>
      </xdr:nvSpPr>
      <xdr:spPr>
        <a:xfrm>
          <a:off x="5740400" y="687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321922</xdr:rowOff>
    </xdr:from>
    <xdr:to>
      <xdr:col>26</xdr:col>
      <xdr:colOff>101600</xdr:colOff>
      <xdr:row>36</xdr:row>
      <xdr:rowOff>80622</xdr:rowOff>
    </xdr:to>
    <xdr:sp macro="" textlink="">
      <xdr:nvSpPr>
        <xdr:cNvPr id="131" name="楕円 130"/>
        <xdr:cNvSpPr/>
      </xdr:nvSpPr>
      <xdr:spPr bwMode="auto">
        <a:xfrm>
          <a:off x="4953000" y="6932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65399</xdr:rowOff>
    </xdr:from>
    <xdr:ext cx="736600" cy="259045"/>
    <xdr:sp macro="" textlink="">
      <xdr:nvSpPr>
        <xdr:cNvPr id="132" name="テキスト ボックス 131"/>
        <xdr:cNvSpPr txBox="1"/>
      </xdr:nvSpPr>
      <xdr:spPr>
        <a:xfrm>
          <a:off x="4622800" y="7018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4076</xdr:rowOff>
    </xdr:from>
    <xdr:to>
      <xdr:col>22</xdr:col>
      <xdr:colOff>165100</xdr:colOff>
      <xdr:row>36</xdr:row>
      <xdr:rowOff>105676</xdr:rowOff>
    </xdr:to>
    <xdr:sp macro="" textlink="">
      <xdr:nvSpPr>
        <xdr:cNvPr id="133" name="楕円 132"/>
        <xdr:cNvSpPr/>
      </xdr:nvSpPr>
      <xdr:spPr bwMode="auto">
        <a:xfrm>
          <a:off x="4254500" y="6957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90453</xdr:rowOff>
    </xdr:from>
    <xdr:ext cx="762000" cy="259045"/>
    <xdr:sp macro="" textlink="">
      <xdr:nvSpPr>
        <xdr:cNvPr id="134" name="テキスト ボックス 133"/>
        <xdr:cNvSpPr txBox="1"/>
      </xdr:nvSpPr>
      <xdr:spPr>
        <a:xfrm>
          <a:off x="3924300" y="704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32651</xdr:rowOff>
    </xdr:from>
    <xdr:to>
      <xdr:col>19</xdr:col>
      <xdr:colOff>38100</xdr:colOff>
      <xdr:row>36</xdr:row>
      <xdr:rowOff>134251</xdr:rowOff>
    </xdr:to>
    <xdr:sp macro="" textlink="">
      <xdr:nvSpPr>
        <xdr:cNvPr id="135" name="楕円 134"/>
        <xdr:cNvSpPr/>
      </xdr:nvSpPr>
      <xdr:spPr bwMode="auto">
        <a:xfrm>
          <a:off x="3556000" y="6985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119028</xdr:rowOff>
    </xdr:from>
    <xdr:ext cx="762000" cy="259045"/>
    <xdr:sp macro="" textlink="">
      <xdr:nvSpPr>
        <xdr:cNvPr id="136" name="テキスト ボックス 135"/>
        <xdr:cNvSpPr txBox="1"/>
      </xdr:nvSpPr>
      <xdr:spPr>
        <a:xfrm>
          <a:off x="3225800" y="707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269961</xdr:rowOff>
    </xdr:from>
    <xdr:to>
      <xdr:col>15</xdr:col>
      <xdr:colOff>101600</xdr:colOff>
      <xdr:row>36</xdr:row>
      <xdr:rowOff>28661</xdr:rowOff>
    </xdr:to>
    <xdr:sp macro="" textlink="">
      <xdr:nvSpPr>
        <xdr:cNvPr id="137" name="楕円 136"/>
        <xdr:cNvSpPr/>
      </xdr:nvSpPr>
      <xdr:spPr bwMode="auto">
        <a:xfrm>
          <a:off x="2857500" y="6880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13438</xdr:rowOff>
    </xdr:from>
    <xdr:ext cx="762000" cy="259045"/>
    <xdr:sp macro="" textlink="">
      <xdr:nvSpPr>
        <xdr:cNvPr id="138" name="テキスト ボックス 137"/>
        <xdr:cNvSpPr txBox="1"/>
      </xdr:nvSpPr>
      <xdr:spPr>
        <a:xfrm>
          <a:off x="2527300" y="6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岡山県矢掛町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14,443
14,164
90.62
9,480,877
9,058,884
366,619
4,720,698
9,439,913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35792</xdr:rowOff>
    </xdr:from>
    <xdr:to>
      <xdr:col>24</xdr:col>
      <xdr:colOff>63500</xdr:colOff>
      <xdr:row>38</xdr:row>
      <xdr:rowOff>42031</xdr:rowOff>
    </xdr:to>
    <xdr:cxnSp macro="">
      <xdr:nvCxnSpPr>
        <xdr:cNvPr id="65" name="直線コネクタ 64"/>
        <xdr:cNvCxnSpPr/>
      </xdr:nvCxnSpPr>
      <xdr:spPr>
        <a:xfrm>
          <a:off x="3797300" y="6550892"/>
          <a:ext cx="838200" cy="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83812</xdr:rowOff>
    </xdr:from>
    <xdr:ext cx="534377" cy="259045"/>
    <xdr:sp macro="" textlink="">
      <xdr:nvSpPr>
        <xdr:cNvPr id="66" name="人件費平均値テキスト"/>
        <xdr:cNvSpPr txBox="1"/>
      </xdr:nvSpPr>
      <xdr:spPr>
        <a:xfrm>
          <a:off x="4686300" y="6084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16046</xdr:rowOff>
    </xdr:from>
    <xdr:to>
      <xdr:col>19</xdr:col>
      <xdr:colOff>177800</xdr:colOff>
      <xdr:row>38</xdr:row>
      <xdr:rowOff>35792</xdr:rowOff>
    </xdr:to>
    <xdr:cxnSp macro="">
      <xdr:nvCxnSpPr>
        <xdr:cNvPr id="68" name="直線コネクタ 67"/>
        <xdr:cNvCxnSpPr/>
      </xdr:nvCxnSpPr>
      <xdr:spPr>
        <a:xfrm>
          <a:off x="2908300" y="6531146"/>
          <a:ext cx="889000" cy="1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24623</xdr:rowOff>
    </xdr:from>
    <xdr:ext cx="534377" cy="259045"/>
    <xdr:sp macro="" textlink="">
      <xdr:nvSpPr>
        <xdr:cNvPr id="70" name="テキスト ボックス 69"/>
        <xdr:cNvSpPr txBox="1"/>
      </xdr:nvSpPr>
      <xdr:spPr>
        <a:xfrm>
          <a:off x="3530111" y="60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16046</xdr:rowOff>
    </xdr:from>
    <xdr:to>
      <xdr:col>15</xdr:col>
      <xdr:colOff>50800</xdr:colOff>
      <xdr:row>38</xdr:row>
      <xdr:rowOff>35687</xdr:rowOff>
    </xdr:to>
    <xdr:cxnSp macro="">
      <xdr:nvCxnSpPr>
        <xdr:cNvPr id="71" name="直線コネクタ 70"/>
        <xdr:cNvCxnSpPr/>
      </xdr:nvCxnSpPr>
      <xdr:spPr>
        <a:xfrm flipV="1">
          <a:off x="2019300" y="6531146"/>
          <a:ext cx="889000" cy="1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36158</xdr:rowOff>
    </xdr:from>
    <xdr:ext cx="534377" cy="259045"/>
    <xdr:sp macro="" textlink="">
      <xdr:nvSpPr>
        <xdr:cNvPr id="73" name="テキスト ボックス 72"/>
        <xdr:cNvSpPr txBox="1"/>
      </xdr:nvSpPr>
      <xdr:spPr>
        <a:xfrm>
          <a:off x="2641111" y="603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35687</xdr:rowOff>
    </xdr:from>
    <xdr:to>
      <xdr:col>10</xdr:col>
      <xdr:colOff>114300</xdr:colOff>
      <xdr:row>38</xdr:row>
      <xdr:rowOff>44955</xdr:rowOff>
    </xdr:to>
    <xdr:cxnSp macro="">
      <xdr:nvCxnSpPr>
        <xdr:cNvPr id="74" name="直線コネクタ 73"/>
        <xdr:cNvCxnSpPr/>
      </xdr:nvCxnSpPr>
      <xdr:spPr>
        <a:xfrm flipV="1">
          <a:off x="1130300" y="6550787"/>
          <a:ext cx="889000" cy="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160728</xdr:rowOff>
    </xdr:from>
    <xdr:to>
      <xdr:col>10</xdr:col>
      <xdr:colOff>165100</xdr:colOff>
      <xdr:row>37</xdr:row>
      <xdr:rowOff>90878</xdr:rowOff>
    </xdr:to>
    <xdr:sp macro="" textlink="">
      <xdr:nvSpPr>
        <xdr:cNvPr id="75" name="フローチャート: 判断 74"/>
        <xdr:cNvSpPr/>
      </xdr:nvSpPr>
      <xdr:spPr>
        <a:xfrm>
          <a:off x="1968500" y="63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107405</xdr:rowOff>
    </xdr:from>
    <xdr:ext cx="534377" cy="259045"/>
    <xdr:sp macro="" textlink="">
      <xdr:nvSpPr>
        <xdr:cNvPr id="76" name="テキスト ボックス 75"/>
        <xdr:cNvSpPr txBox="1"/>
      </xdr:nvSpPr>
      <xdr:spPr>
        <a:xfrm>
          <a:off x="1752111" y="61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1737</xdr:rowOff>
    </xdr:from>
    <xdr:to>
      <xdr:col>6</xdr:col>
      <xdr:colOff>38100</xdr:colOff>
      <xdr:row>37</xdr:row>
      <xdr:rowOff>103337</xdr:rowOff>
    </xdr:to>
    <xdr:sp macro="" textlink="">
      <xdr:nvSpPr>
        <xdr:cNvPr id="77" name="フローチャート: 判断 76"/>
        <xdr:cNvSpPr/>
      </xdr:nvSpPr>
      <xdr:spPr>
        <a:xfrm>
          <a:off x="1079500" y="634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119864</xdr:rowOff>
    </xdr:from>
    <xdr:ext cx="534377" cy="259045"/>
    <xdr:sp macro="" textlink="">
      <xdr:nvSpPr>
        <xdr:cNvPr id="78" name="テキスト ボックス 77"/>
        <xdr:cNvSpPr txBox="1"/>
      </xdr:nvSpPr>
      <xdr:spPr>
        <a:xfrm>
          <a:off x="863111" y="612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162681</xdr:rowOff>
    </xdr:from>
    <xdr:to>
      <xdr:col>24</xdr:col>
      <xdr:colOff>114300</xdr:colOff>
      <xdr:row>38</xdr:row>
      <xdr:rowOff>92831</xdr:rowOff>
    </xdr:to>
    <xdr:sp macro="" textlink="">
      <xdr:nvSpPr>
        <xdr:cNvPr id="84" name="楕円 83"/>
        <xdr:cNvSpPr/>
      </xdr:nvSpPr>
      <xdr:spPr>
        <a:xfrm>
          <a:off x="4584700" y="650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77608</xdr:rowOff>
    </xdr:from>
    <xdr:ext cx="534377" cy="259045"/>
    <xdr:sp macro="" textlink="">
      <xdr:nvSpPr>
        <xdr:cNvPr id="85" name="人件費該当値テキスト"/>
        <xdr:cNvSpPr txBox="1"/>
      </xdr:nvSpPr>
      <xdr:spPr>
        <a:xfrm>
          <a:off x="4686300" y="642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156442</xdr:rowOff>
    </xdr:from>
    <xdr:to>
      <xdr:col>20</xdr:col>
      <xdr:colOff>38100</xdr:colOff>
      <xdr:row>38</xdr:row>
      <xdr:rowOff>86592</xdr:rowOff>
    </xdr:to>
    <xdr:sp macro="" textlink="">
      <xdr:nvSpPr>
        <xdr:cNvPr id="86" name="楕円 85"/>
        <xdr:cNvSpPr/>
      </xdr:nvSpPr>
      <xdr:spPr>
        <a:xfrm>
          <a:off x="3746500" y="650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77719</xdr:rowOff>
    </xdr:from>
    <xdr:ext cx="534377" cy="259045"/>
    <xdr:sp macro="" textlink="">
      <xdr:nvSpPr>
        <xdr:cNvPr id="87" name="テキスト ボックス 86"/>
        <xdr:cNvSpPr txBox="1"/>
      </xdr:nvSpPr>
      <xdr:spPr>
        <a:xfrm>
          <a:off x="3530111" y="659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136696</xdr:rowOff>
    </xdr:from>
    <xdr:to>
      <xdr:col>15</xdr:col>
      <xdr:colOff>101600</xdr:colOff>
      <xdr:row>38</xdr:row>
      <xdr:rowOff>66846</xdr:rowOff>
    </xdr:to>
    <xdr:sp macro="" textlink="">
      <xdr:nvSpPr>
        <xdr:cNvPr id="88" name="楕円 87"/>
        <xdr:cNvSpPr/>
      </xdr:nvSpPr>
      <xdr:spPr>
        <a:xfrm>
          <a:off x="2857500" y="648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57973</xdr:rowOff>
    </xdr:from>
    <xdr:ext cx="534377" cy="259045"/>
    <xdr:sp macro="" textlink="">
      <xdr:nvSpPr>
        <xdr:cNvPr id="89" name="テキスト ボックス 88"/>
        <xdr:cNvSpPr txBox="1"/>
      </xdr:nvSpPr>
      <xdr:spPr>
        <a:xfrm>
          <a:off x="2641111" y="657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156337</xdr:rowOff>
    </xdr:from>
    <xdr:to>
      <xdr:col>10</xdr:col>
      <xdr:colOff>165100</xdr:colOff>
      <xdr:row>38</xdr:row>
      <xdr:rowOff>86487</xdr:rowOff>
    </xdr:to>
    <xdr:sp macro="" textlink="">
      <xdr:nvSpPr>
        <xdr:cNvPr id="90" name="楕円 89"/>
        <xdr:cNvSpPr/>
      </xdr:nvSpPr>
      <xdr:spPr>
        <a:xfrm>
          <a:off x="1968500" y="649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77614</xdr:rowOff>
    </xdr:from>
    <xdr:ext cx="534377" cy="259045"/>
    <xdr:sp macro="" textlink="">
      <xdr:nvSpPr>
        <xdr:cNvPr id="91" name="テキスト ボックス 90"/>
        <xdr:cNvSpPr txBox="1"/>
      </xdr:nvSpPr>
      <xdr:spPr>
        <a:xfrm>
          <a:off x="1752111" y="659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165605</xdr:rowOff>
    </xdr:from>
    <xdr:to>
      <xdr:col>6</xdr:col>
      <xdr:colOff>38100</xdr:colOff>
      <xdr:row>38</xdr:row>
      <xdr:rowOff>95755</xdr:rowOff>
    </xdr:to>
    <xdr:sp macro="" textlink="">
      <xdr:nvSpPr>
        <xdr:cNvPr id="92" name="楕円 91"/>
        <xdr:cNvSpPr/>
      </xdr:nvSpPr>
      <xdr:spPr>
        <a:xfrm>
          <a:off x="1079500" y="650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86882</xdr:rowOff>
    </xdr:from>
    <xdr:ext cx="534377" cy="259045"/>
    <xdr:sp macro="" textlink="">
      <xdr:nvSpPr>
        <xdr:cNvPr id="93" name="テキスト ボックス 92"/>
        <xdr:cNvSpPr txBox="1"/>
      </xdr:nvSpPr>
      <xdr:spPr>
        <a:xfrm>
          <a:off x="863111" y="660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118372</xdr:rowOff>
    </xdr:from>
    <xdr:to>
      <xdr:col>24</xdr:col>
      <xdr:colOff>63500</xdr:colOff>
      <xdr:row>57</xdr:row>
      <xdr:rowOff>143273</xdr:rowOff>
    </xdr:to>
    <xdr:cxnSp macro="">
      <xdr:nvCxnSpPr>
        <xdr:cNvPr id="123" name="直線コネクタ 122"/>
        <xdr:cNvCxnSpPr/>
      </xdr:nvCxnSpPr>
      <xdr:spPr>
        <a:xfrm flipV="1">
          <a:off x="3797300" y="9891022"/>
          <a:ext cx="838200" cy="2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90212</xdr:rowOff>
    </xdr:from>
    <xdr:ext cx="534377" cy="259045"/>
    <xdr:sp macro="" textlink="">
      <xdr:nvSpPr>
        <xdr:cNvPr id="124" name="物件費平均値テキスト"/>
        <xdr:cNvSpPr txBox="1"/>
      </xdr:nvSpPr>
      <xdr:spPr>
        <a:xfrm>
          <a:off x="4686300" y="969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143273</xdr:rowOff>
    </xdr:from>
    <xdr:to>
      <xdr:col>19</xdr:col>
      <xdr:colOff>177800</xdr:colOff>
      <xdr:row>58</xdr:row>
      <xdr:rowOff>712</xdr:rowOff>
    </xdr:to>
    <xdr:cxnSp macro="">
      <xdr:nvCxnSpPr>
        <xdr:cNvPr id="126" name="直線コネクタ 125"/>
        <xdr:cNvCxnSpPr/>
      </xdr:nvCxnSpPr>
      <xdr:spPr>
        <a:xfrm flipV="1">
          <a:off x="2908300" y="9915923"/>
          <a:ext cx="889000" cy="2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169430</xdr:rowOff>
    </xdr:from>
    <xdr:ext cx="534377" cy="259045"/>
    <xdr:sp macro="" textlink="">
      <xdr:nvSpPr>
        <xdr:cNvPr id="128" name="テキスト ボックス 127"/>
        <xdr:cNvSpPr txBox="1"/>
      </xdr:nvSpPr>
      <xdr:spPr>
        <a:xfrm>
          <a:off x="3530111" y="95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712</xdr:rowOff>
    </xdr:from>
    <xdr:to>
      <xdr:col>15</xdr:col>
      <xdr:colOff>50800</xdr:colOff>
      <xdr:row>58</xdr:row>
      <xdr:rowOff>53991</xdr:rowOff>
    </xdr:to>
    <xdr:cxnSp macro="">
      <xdr:nvCxnSpPr>
        <xdr:cNvPr id="129" name="直線コネクタ 128"/>
        <xdr:cNvCxnSpPr/>
      </xdr:nvCxnSpPr>
      <xdr:spPr>
        <a:xfrm flipV="1">
          <a:off x="2019300" y="9944812"/>
          <a:ext cx="889000" cy="5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133859</xdr:rowOff>
    </xdr:from>
    <xdr:ext cx="534377" cy="259045"/>
    <xdr:sp macro="" textlink="">
      <xdr:nvSpPr>
        <xdr:cNvPr id="131" name="テキスト ボックス 130"/>
        <xdr:cNvSpPr txBox="1"/>
      </xdr:nvSpPr>
      <xdr:spPr>
        <a:xfrm>
          <a:off x="2641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53991</xdr:rowOff>
    </xdr:from>
    <xdr:to>
      <xdr:col>10</xdr:col>
      <xdr:colOff>114300</xdr:colOff>
      <xdr:row>58</xdr:row>
      <xdr:rowOff>105570</xdr:rowOff>
    </xdr:to>
    <xdr:cxnSp macro="">
      <xdr:nvCxnSpPr>
        <xdr:cNvPr id="132" name="直線コネクタ 131"/>
        <xdr:cNvCxnSpPr/>
      </xdr:nvCxnSpPr>
      <xdr:spPr>
        <a:xfrm flipV="1">
          <a:off x="1130300" y="9998091"/>
          <a:ext cx="889000" cy="5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89205</xdr:rowOff>
    </xdr:from>
    <xdr:to>
      <xdr:col>10</xdr:col>
      <xdr:colOff>165100</xdr:colOff>
      <xdr:row>55</xdr:row>
      <xdr:rowOff>19355</xdr:rowOff>
    </xdr:to>
    <xdr:sp macro="" textlink="">
      <xdr:nvSpPr>
        <xdr:cNvPr id="133" name="フローチャート: 判断 132"/>
        <xdr:cNvSpPr/>
      </xdr:nvSpPr>
      <xdr:spPr>
        <a:xfrm>
          <a:off x="1968500" y="934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35882</xdr:rowOff>
    </xdr:from>
    <xdr:ext cx="599010" cy="259045"/>
    <xdr:sp macro="" textlink="">
      <xdr:nvSpPr>
        <xdr:cNvPr id="134" name="テキスト ボックス 133"/>
        <xdr:cNvSpPr txBox="1"/>
      </xdr:nvSpPr>
      <xdr:spPr>
        <a:xfrm>
          <a:off x="1719795" y="912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7938</xdr:rowOff>
    </xdr:from>
    <xdr:to>
      <xdr:col>6</xdr:col>
      <xdr:colOff>38100</xdr:colOff>
      <xdr:row>57</xdr:row>
      <xdr:rowOff>109538</xdr:rowOff>
    </xdr:to>
    <xdr:sp macro="" textlink="">
      <xdr:nvSpPr>
        <xdr:cNvPr id="135" name="フローチャート: 判断 134"/>
        <xdr:cNvSpPr/>
      </xdr:nvSpPr>
      <xdr:spPr>
        <a:xfrm>
          <a:off x="1079500" y="97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126065</xdr:rowOff>
    </xdr:from>
    <xdr:ext cx="534377" cy="259045"/>
    <xdr:sp macro="" textlink="">
      <xdr:nvSpPr>
        <xdr:cNvPr id="136" name="テキスト ボックス 135"/>
        <xdr:cNvSpPr txBox="1"/>
      </xdr:nvSpPr>
      <xdr:spPr>
        <a:xfrm>
          <a:off x="863111" y="955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67572</xdr:rowOff>
    </xdr:from>
    <xdr:to>
      <xdr:col>24</xdr:col>
      <xdr:colOff>114300</xdr:colOff>
      <xdr:row>57</xdr:row>
      <xdr:rowOff>169172</xdr:rowOff>
    </xdr:to>
    <xdr:sp macro="" textlink="">
      <xdr:nvSpPr>
        <xdr:cNvPr id="142" name="楕円 141"/>
        <xdr:cNvSpPr/>
      </xdr:nvSpPr>
      <xdr:spPr>
        <a:xfrm>
          <a:off x="4584700" y="984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45999</xdr:rowOff>
    </xdr:from>
    <xdr:ext cx="534377" cy="259045"/>
    <xdr:sp macro="" textlink="">
      <xdr:nvSpPr>
        <xdr:cNvPr id="143" name="物件費該当値テキスト"/>
        <xdr:cNvSpPr txBox="1"/>
      </xdr:nvSpPr>
      <xdr:spPr>
        <a:xfrm>
          <a:off x="4686300" y="981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92473</xdr:rowOff>
    </xdr:from>
    <xdr:to>
      <xdr:col>20</xdr:col>
      <xdr:colOff>38100</xdr:colOff>
      <xdr:row>58</xdr:row>
      <xdr:rowOff>22623</xdr:rowOff>
    </xdr:to>
    <xdr:sp macro="" textlink="">
      <xdr:nvSpPr>
        <xdr:cNvPr id="144" name="楕円 143"/>
        <xdr:cNvSpPr/>
      </xdr:nvSpPr>
      <xdr:spPr>
        <a:xfrm>
          <a:off x="3746500" y="986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13750</xdr:rowOff>
    </xdr:from>
    <xdr:ext cx="534377" cy="259045"/>
    <xdr:sp macro="" textlink="">
      <xdr:nvSpPr>
        <xdr:cNvPr id="145" name="テキスト ボックス 144"/>
        <xdr:cNvSpPr txBox="1"/>
      </xdr:nvSpPr>
      <xdr:spPr>
        <a:xfrm>
          <a:off x="3530111" y="99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121362</xdr:rowOff>
    </xdr:from>
    <xdr:to>
      <xdr:col>15</xdr:col>
      <xdr:colOff>101600</xdr:colOff>
      <xdr:row>58</xdr:row>
      <xdr:rowOff>51512</xdr:rowOff>
    </xdr:to>
    <xdr:sp macro="" textlink="">
      <xdr:nvSpPr>
        <xdr:cNvPr id="146" name="楕円 145"/>
        <xdr:cNvSpPr/>
      </xdr:nvSpPr>
      <xdr:spPr>
        <a:xfrm>
          <a:off x="2857500" y="989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42639</xdr:rowOff>
    </xdr:from>
    <xdr:ext cx="534377" cy="259045"/>
    <xdr:sp macro="" textlink="">
      <xdr:nvSpPr>
        <xdr:cNvPr id="147" name="テキスト ボックス 146"/>
        <xdr:cNvSpPr txBox="1"/>
      </xdr:nvSpPr>
      <xdr:spPr>
        <a:xfrm>
          <a:off x="2641111" y="998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3191</xdr:rowOff>
    </xdr:from>
    <xdr:to>
      <xdr:col>10</xdr:col>
      <xdr:colOff>165100</xdr:colOff>
      <xdr:row>58</xdr:row>
      <xdr:rowOff>104791</xdr:rowOff>
    </xdr:to>
    <xdr:sp macro="" textlink="">
      <xdr:nvSpPr>
        <xdr:cNvPr id="148" name="楕円 147"/>
        <xdr:cNvSpPr/>
      </xdr:nvSpPr>
      <xdr:spPr>
        <a:xfrm>
          <a:off x="1968500" y="994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95918</xdr:rowOff>
    </xdr:from>
    <xdr:ext cx="534377" cy="259045"/>
    <xdr:sp macro="" textlink="">
      <xdr:nvSpPr>
        <xdr:cNvPr id="149" name="テキスト ボックス 148"/>
        <xdr:cNvSpPr txBox="1"/>
      </xdr:nvSpPr>
      <xdr:spPr>
        <a:xfrm>
          <a:off x="1752111" y="1004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54770</xdr:rowOff>
    </xdr:from>
    <xdr:to>
      <xdr:col>6</xdr:col>
      <xdr:colOff>38100</xdr:colOff>
      <xdr:row>58</xdr:row>
      <xdr:rowOff>156370</xdr:rowOff>
    </xdr:to>
    <xdr:sp macro="" textlink="">
      <xdr:nvSpPr>
        <xdr:cNvPr id="150" name="楕円 149"/>
        <xdr:cNvSpPr/>
      </xdr:nvSpPr>
      <xdr:spPr>
        <a:xfrm>
          <a:off x="1079500" y="99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147497</xdr:rowOff>
    </xdr:from>
    <xdr:ext cx="534377" cy="259045"/>
    <xdr:sp macro="" textlink="">
      <xdr:nvSpPr>
        <xdr:cNvPr id="151" name="テキスト ボックス 150"/>
        <xdr:cNvSpPr txBox="1"/>
      </xdr:nvSpPr>
      <xdr:spPr>
        <a:xfrm>
          <a:off x="863111" y="1009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2606</xdr:rowOff>
    </xdr:from>
    <xdr:to>
      <xdr:col>24</xdr:col>
      <xdr:colOff>63500</xdr:colOff>
      <xdr:row>79</xdr:row>
      <xdr:rowOff>14917</xdr:rowOff>
    </xdr:to>
    <xdr:cxnSp macro="">
      <xdr:nvCxnSpPr>
        <xdr:cNvPr id="182" name="直線コネクタ 181"/>
        <xdr:cNvCxnSpPr/>
      </xdr:nvCxnSpPr>
      <xdr:spPr>
        <a:xfrm>
          <a:off x="3797300" y="13547156"/>
          <a:ext cx="838200" cy="1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100102</xdr:rowOff>
    </xdr:from>
    <xdr:ext cx="469744" cy="259045"/>
    <xdr:sp macro="" textlink="">
      <xdr:nvSpPr>
        <xdr:cNvPr id="183" name="維持補修費平均値テキスト"/>
        <xdr:cNvSpPr txBox="1"/>
      </xdr:nvSpPr>
      <xdr:spPr>
        <a:xfrm>
          <a:off x="4686300" y="13301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1919</xdr:rowOff>
    </xdr:from>
    <xdr:to>
      <xdr:col>19</xdr:col>
      <xdr:colOff>177800</xdr:colOff>
      <xdr:row>79</xdr:row>
      <xdr:rowOff>2606</xdr:rowOff>
    </xdr:to>
    <xdr:cxnSp macro="">
      <xdr:nvCxnSpPr>
        <xdr:cNvPr id="185" name="直線コネクタ 184"/>
        <xdr:cNvCxnSpPr/>
      </xdr:nvCxnSpPr>
      <xdr:spPr>
        <a:xfrm>
          <a:off x="2908300" y="13546469"/>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46353</xdr:rowOff>
    </xdr:from>
    <xdr:ext cx="469744" cy="259045"/>
    <xdr:sp macro="" textlink="">
      <xdr:nvSpPr>
        <xdr:cNvPr id="187" name="テキスト ボックス 186"/>
        <xdr:cNvSpPr txBox="1"/>
      </xdr:nvSpPr>
      <xdr:spPr>
        <a:xfrm>
          <a:off x="3562428" y="132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1919</xdr:rowOff>
    </xdr:from>
    <xdr:to>
      <xdr:col>15</xdr:col>
      <xdr:colOff>50800</xdr:colOff>
      <xdr:row>79</xdr:row>
      <xdr:rowOff>9610</xdr:rowOff>
    </xdr:to>
    <xdr:cxnSp macro="">
      <xdr:nvCxnSpPr>
        <xdr:cNvPr id="188" name="直線コネクタ 187"/>
        <xdr:cNvCxnSpPr/>
      </xdr:nvCxnSpPr>
      <xdr:spPr>
        <a:xfrm flipV="1">
          <a:off x="2019300" y="13546469"/>
          <a:ext cx="88900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51309</xdr:rowOff>
    </xdr:from>
    <xdr:ext cx="469744" cy="259045"/>
    <xdr:sp macro="" textlink="">
      <xdr:nvSpPr>
        <xdr:cNvPr id="190" name="テキスト ボックス 189"/>
        <xdr:cNvSpPr txBox="1"/>
      </xdr:nvSpPr>
      <xdr:spPr>
        <a:xfrm>
          <a:off x="2673428" y="1359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9610</xdr:rowOff>
    </xdr:from>
    <xdr:to>
      <xdr:col>10</xdr:col>
      <xdr:colOff>114300</xdr:colOff>
      <xdr:row>79</xdr:row>
      <xdr:rowOff>31017</xdr:rowOff>
    </xdr:to>
    <xdr:cxnSp macro="">
      <xdr:nvCxnSpPr>
        <xdr:cNvPr id="191" name="直線コネクタ 190"/>
        <xdr:cNvCxnSpPr/>
      </xdr:nvCxnSpPr>
      <xdr:spPr>
        <a:xfrm flipV="1">
          <a:off x="1130300" y="13554160"/>
          <a:ext cx="889000" cy="2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123778</xdr:rowOff>
    </xdr:from>
    <xdr:to>
      <xdr:col>10</xdr:col>
      <xdr:colOff>165100</xdr:colOff>
      <xdr:row>79</xdr:row>
      <xdr:rowOff>53928</xdr:rowOff>
    </xdr:to>
    <xdr:sp macro="" textlink="">
      <xdr:nvSpPr>
        <xdr:cNvPr id="192" name="フローチャート: 判断 191"/>
        <xdr:cNvSpPr/>
      </xdr:nvSpPr>
      <xdr:spPr>
        <a:xfrm>
          <a:off x="1968500" y="1349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70455</xdr:rowOff>
    </xdr:from>
    <xdr:ext cx="469744" cy="259045"/>
    <xdr:sp macro="" textlink="">
      <xdr:nvSpPr>
        <xdr:cNvPr id="193" name="テキスト ボックス 192"/>
        <xdr:cNvSpPr txBox="1"/>
      </xdr:nvSpPr>
      <xdr:spPr>
        <a:xfrm>
          <a:off x="1784428" y="1327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134227</xdr:rowOff>
    </xdr:from>
    <xdr:to>
      <xdr:col>6</xdr:col>
      <xdr:colOff>38100</xdr:colOff>
      <xdr:row>79</xdr:row>
      <xdr:rowOff>64377</xdr:rowOff>
    </xdr:to>
    <xdr:sp macro="" textlink="">
      <xdr:nvSpPr>
        <xdr:cNvPr id="194" name="フローチャート: 判断 193"/>
        <xdr:cNvSpPr/>
      </xdr:nvSpPr>
      <xdr:spPr>
        <a:xfrm>
          <a:off x="1079500" y="1350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80904</xdr:rowOff>
    </xdr:from>
    <xdr:ext cx="469744" cy="259045"/>
    <xdr:sp macro="" textlink="">
      <xdr:nvSpPr>
        <xdr:cNvPr id="195" name="テキスト ボックス 194"/>
        <xdr:cNvSpPr txBox="1"/>
      </xdr:nvSpPr>
      <xdr:spPr>
        <a:xfrm>
          <a:off x="895428" y="13282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135567</xdr:rowOff>
    </xdr:from>
    <xdr:to>
      <xdr:col>24</xdr:col>
      <xdr:colOff>114300</xdr:colOff>
      <xdr:row>79</xdr:row>
      <xdr:rowOff>65717</xdr:rowOff>
    </xdr:to>
    <xdr:sp macro="" textlink="">
      <xdr:nvSpPr>
        <xdr:cNvPr id="201" name="楕円 200"/>
        <xdr:cNvSpPr/>
      </xdr:nvSpPr>
      <xdr:spPr>
        <a:xfrm>
          <a:off x="4584700" y="135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55652</xdr:rowOff>
    </xdr:from>
    <xdr:ext cx="469744" cy="259045"/>
    <xdr:sp macro="" textlink="">
      <xdr:nvSpPr>
        <xdr:cNvPr id="202" name="維持補修費該当値テキスト"/>
        <xdr:cNvSpPr txBox="1"/>
      </xdr:nvSpPr>
      <xdr:spPr>
        <a:xfrm>
          <a:off x="4686300" y="134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123256</xdr:rowOff>
    </xdr:from>
    <xdr:to>
      <xdr:col>20</xdr:col>
      <xdr:colOff>38100</xdr:colOff>
      <xdr:row>79</xdr:row>
      <xdr:rowOff>53406</xdr:rowOff>
    </xdr:to>
    <xdr:sp macro="" textlink="">
      <xdr:nvSpPr>
        <xdr:cNvPr id="203" name="楕円 202"/>
        <xdr:cNvSpPr/>
      </xdr:nvSpPr>
      <xdr:spPr>
        <a:xfrm>
          <a:off x="3746500" y="134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44533</xdr:rowOff>
    </xdr:from>
    <xdr:ext cx="469744" cy="259045"/>
    <xdr:sp macro="" textlink="">
      <xdr:nvSpPr>
        <xdr:cNvPr id="204" name="テキスト ボックス 203"/>
        <xdr:cNvSpPr txBox="1"/>
      </xdr:nvSpPr>
      <xdr:spPr>
        <a:xfrm>
          <a:off x="3562428" y="135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122569</xdr:rowOff>
    </xdr:from>
    <xdr:to>
      <xdr:col>15</xdr:col>
      <xdr:colOff>101600</xdr:colOff>
      <xdr:row>79</xdr:row>
      <xdr:rowOff>52719</xdr:rowOff>
    </xdr:to>
    <xdr:sp macro="" textlink="">
      <xdr:nvSpPr>
        <xdr:cNvPr id="205" name="楕円 204"/>
        <xdr:cNvSpPr/>
      </xdr:nvSpPr>
      <xdr:spPr>
        <a:xfrm>
          <a:off x="2857500" y="1349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69246</xdr:rowOff>
    </xdr:from>
    <xdr:ext cx="469744" cy="259045"/>
    <xdr:sp macro="" textlink="">
      <xdr:nvSpPr>
        <xdr:cNvPr id="206" name="テキスト ボックス 205"/>
        <xdr:cNvSpPr txBox="1"/>
      </xdr:nvSpPr>
      <xdr:spPr>
        <a:xfrm>
          <a:off x="2673428" y="1327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130260</xdr:rowOff>
    </xdr:from>
    <xdr:to>
      <xdr:col>10</xdr:col>
      <xdr:colOff>165100</xdr:colOff>
      <xdr:row>79</xdr:row>
      <xdr:rowOff>60410</xdr:rowOff>
    </xdr:to>
    <xdr:sp macro="" textlink="">
      <xdr:nvSpPr>
        <xdr:cNvPr id="207" name="楕円 206"/>
        <xdr:cNvSpPr/>
      </xdr:nvSpPr>
      <xdr:spPr>
        <a:xfrm>
          <a:off x="1968500" y="135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51537</xdr:rowOff>
    </xdr:from>
    <xdr:ext cx="469744" cy="259045"/>
    <xdr:sp macro="" textlink="">
      <xdr:nvSpPr>
        <xdr:cNvPr id="208" name="テキスト ボックス 207"/>
        <xdr:cNvSpPr txBox="1"/>
      </xdr:nvSpPr>
      <xdr:spPr>
        <a:xfrm>
          <a:off x="1784428" y="1359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151667</xdr:rowOff>
    </xdr:from>
    <xdr:to>
      <xdr:col>6</xdr:col>
      <xdr:colOff>38100</xdr:colOff>
      <xdr:row>79</xdr:row>
      <xdr:rowOff>81817</xdr:rowOff>
    </xdr:to>
    <xdr:sp macro="" textlink="">
      <xdr:nvSpPr>
        <xdr:cNvPr id="209" name="楕円 208"/>
        <xdr:cNvSpPr/>
      </xdr:nvSpPr>
      <xdr:spPr>
        <a:xfrm>
          <a:off x="1079500" y="1352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72944</xdr:rowOff>
    </xdr:from>
    <xdr:ext cx="469744" cy="259045"/>
    <xdr:sp macro="" textlink="">
      <xdr:nvSpPr>
        <xdr:cNvPr id="210" name="テキスト ボックス 209"/>
        <xdr:cNvSpPr txBox="1"/>
      </xdr:nvSpPr>
      <xdr:spPr>
        <a:xfrm>
          <a:off x="895428" y="1361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15475</xdr:rowOff>
    </xdr:from>
    <xdr:to>
      <xdr:col>24</xdr:col>
      <xdr:colOff>63500</xdr:colOff>
      <xdr:row>97</xdr:row>
      <xdr:rowOff>51042</xdr:rowOff>
    </xdr:to>
    <xdr:cxnSp macro="">
      <xdr:nvCxnSpPr>
        <xdr:cNvPr id="240" name="直線コネクタ 239"/>
        <xdr:cNvCxnSpPr/>
      </xdr:nvCxnSpPr>
      <xdr:spPr>
        <a:xfrm flipV="1">
          <a:off x="3797300" y="16646125"/>
          <a:ext cx="838200" cy="3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126979</xdr:rowOff>
    </xdr:from>
    <xdr:ext cx="534377" cy="259045"/>
    <xdr:sp macro="" textlink="">
      <xdr:nvSpPr>
        <xdr:cNvPr id="241" name="扶助費平均値テキスト"/>
        <xdr:cNvSpPr txBox="1"/>
      </xdr:nvSpPr>
      <xdr:spPr>
        <a:xfrm>
          <a:off x="4686300" y="16414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51042</xdr:rowOff>
    </xdr:from>
    <xdr:to>
      <xdr:col>19</xdr:col>
      <xdr:colOff>177800</xdr:colOff>
      <xdr:row>98</xdr:row>
      <xdr:rowOff>31059</xdr:rowOff>
    </xdr:to>
    <xdr:cxnSp macro="">
      <xdr:nvCxnSpPr>
        <xdr:cNvPr id="243" name="直線コネクタ 242"/>
        <xdr:cNvCxnSpPr/>
      </xdr:nvCxnSpPr>
      <xdr:spPr>
        <a:xfrm flipV="1">
          <a:off x="2908300" y="16681692"/>
          <a:ext cx="889000" cy="15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70533</xdr:rowOff>
    </xdr:from>
    <xdr:ext cx="534377" cy="259045"/>
    <xdr:sp macro="" textlink="">
      <xdr:nvSpPr>
        <xdr:cNvPr id="245" name="テキスト ボックス 244"/>
        <xdr:cNvSpPr txBox="1"/>
      </xdr:nvSpPr>
      <xdr:spPr>
        <a:xfrm>
          <a:off x="3530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13570</xdr:rowOff>
    </xdr:from>
    <xdr:to>
      <xdr:col>15</xdr:col>
      <xdr:colOff>50800</xdr:colOff>
      <xdr:row>98</xdr:row>
      <xdr:rowOff>31059</xdr:rowOff>
    </xdr:to>
    <xdr:cxnSp macro="">
      <xdr:nvCxnSpPr>
        <xdr:cNvPr id="246" name="直線コネクタ 245"/>
        <xdr:cNvCxnSpPr/>
      </xdr:nvCxnSpPr>
      <xdr:spPr>
        <a:xfrm>
          <a:off x="2019300" y="16815670"/>
          <a:ext cx="889000" cy="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122254</xdr:rowOff>
    </xdr:from>
    <xdr:ext cx="534377" cy="259045"/>
    <xdr:sp macro="" textlink="">
      <xdr:nvSpPr>
        <xdr:cNvPr id="248" name="テキスト ボックス 247"/>
        <xdr:cNvSpPr txBox="1"/>
      </xdr:nvSpPr>
      <xdr:spPr>
        <a:xfrm>
          <a:off x="2641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13570</xdr:rowOff>
    </xdr:from>
    <xdr:to>
      <xdr:col>10</xdr:col>
      <xdr:colOff>114300</xdr:colOff>
      <xdr:row>98</xdr:row>
      <xdr:rowOff>160369</xdr:rowOff>
    </xdr:to>
    <xdr:cxnSp macro="">
      <xdr:nvCxnSpPr>
        <xdr:cNvPr id="249" name="直線コネクタ 248"/>
        <xdr:cNvCxnSpPr/>
      </xdr:nvCxnSpPr>
      <xdr:spPr>
        <a:xfrm flipV="1">
          <a:off x="1130300" y="16815670"/>
          <a:ext cx="889000" cy="14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141782</xdr:rowOff>
    </xdr:from>
    <xdr:to>
      <xdr:col>10</xdr:col>
      <xdr:colOff>165100</xdr:colOff>
      <xdr:row>98</xdr:row>
      <xdr:rowOff>71932</xdr:rowOff>
    </xdr:to>
    <xdr:sp macro="" textlink="">
      <xdr:nvSpPr>
        <xdr:cNvPr id="250" name="フローチャート: 判断 249"/>
        <xdr:cNvSpPr/>
      </xdr:nvSpPr>
      <xdr:spPr>
        <a:xfrm>
          <a:off x="1968500" y="1677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63059</xdr:rowOff>
    </xdr:from>
    <xdr:ext cx="534377" cy="259045"/>
    <xdr:sp macro="" textlink="">
      <xdr:nvSpPr>
        <xdr:cNvPr id="251" name="テキスト ボックス 250"/>
        <xdr:cNvSpPr txBox="1"/>
      </xdr:nvSpPr>
      <xdr:spPr>
        <a:xfrm>
          <a:off x="1752111" y="1686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51505</xdr:rowOff>
    </xdr:from>
    <xdr:to>
      <xdr:col>6</xdr:col>
      <xdr:colOff>38100</xdr:colOff>
      <xdr:row>98</xdr:row>
      <xdr:rowOff>153105</xdr:rowOff>
    </xdr:to>
    <xdr:sp macro="" textlink="">
      <xdr:nvSpPr>
        <xdr:cNvPr id="252" name="フローチャート: 判断 251"/>
        <xdr:cNvSpPr/>
      </xdr:nvSpPr>
      <xdr:spPr>
        <a:xfrm>
          <a:off x="1079500" y="1685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169632</xdr:rowOff>
    </xdr:from>
    <xdr:ext cx="534377" cy="259045"/>
    <xdr:sp macro="" textlink="">
      <xdr:nvSpPr>
        <xdr:cNvPr id="253" name="テキスト ボックス 252"/>
        <xdr:cNvSpPr txBox="1"/>
      </xdr:nvSpPr>
      <xdr:spPr>
        <a:xfrm>
          <a:off x="863111" y="1662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136125</xdr:rowOff>
    </xdr:from>
    <xdr:to>
      <xdr:col>24</xdr:col>
      <xdr:colOff>114300</xdr:colOff>
      <xdr:row>97</xdr:row>
      <xdr:rowOff>66275</xdr:rowOff>
    </xdr:to>
    <xdr:sp macro="" textlink="">
      <xdr:nvSpPr>
        <xdr:cNvPr id="259" name="楕円 258"/>
        <xdr:cNvSpPr/>
      </xdr:nvSpPr>
      <xdr:spPr>
        <a:xfrm>
          <a:off x="4584700" y="1659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114552</xdr:rowOff>
    </xdr:from>
    <xdr:ext cx="534377" cy="259045"/>
    <xdr:sp macro="" textlink="">
      <xdr:nvSpPr>
        <xdr:cNvPr id="260" name="扶助費該当値テキスト"/>
        <xdr:cNvSpPr txBox="1"/>
      </xdr:nvSpPr>
      <xdr:spPr>
        <a:xfrm>
          <a:off x="4686300" y="1657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242</xdr:rowOff>
    </xdr:from>
    <xdr:to>
      <xdr:col>20</xdr:col>
      <xdr:colOff>38100</xdr:colOff>
      <xdr:row>97</xdr:row>
      <xdr:rowOff>101842</xdr:rowOff>
    </xdr:to>
    <xdr:sp macro="" textlink="">
      <xdr:nvSpPr>
        <xdr:cNvPr id="261" name="楕円 260"/>
        <xdr:cNvSpPr/>
      </xdr:nvSpPr>
      <xdr:spPr>
        <a:xfrm>
          <a:off x="3746500" y="1663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92969</xdr:rowOff>
    </xdr:from>
    <xdr:ext cx="534377" cy="259045"/>
    <xdr:sp macro="" textlink="">
      <xdr:nvSpPr>
        <xdr:cNvPr id="262" name="テキスト ボックス 261"/>
        <xdr:cNvSpPr txBox="1"/>
      </xdr:nvSpPr>
      <xdr:spPr>
        <a:xfrm>
          <a:off x="3530111" y="1672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151709</xdr:rowOff>
    </xdr:from>
    <xdr:to>
      <xdr:col>15</xdr:col>
      <xdr:colOff>101600</xdr:colOff>
      <xdr:row>98</xdr:row>
      <xdr:rowOff>81859</xdr:rowOff>
    </xdr:to>
    <xdr:sp macro="" textlink="">
      <xdr:nvSpPr>
        <xdr:cNvPr id="263" name="楕円 262"/>
        <xdr:cNvSpPr/>
      </xdr:nvSpPr>
      <xdr:spPr>
        <a:xfrm>
          <a:off x="2857500" y="1678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72986</xdr:rowOff>
    </xdr:from>
    <xdr:ext cx="534377" cy="259045"/>
    <xdr:sp macro="" textlink="">
      <xdr:nvSpPr>
        <xdr:cNvPr id="264" name="テキスト ボックス 263"/>
        <xdr:cNvSpPr txBox="1"/>
      </xdr:nvSpPr>
      <xdr:spPr>
        <a:xfrm>
          <a:off x="2641111"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134220</xdr:rowOff>
    </xdr:from>
    <xdr:to>
      <xdr:col>10</xdr:col>
      <xdr:colOff>165100</xdr:colOff>
      <xdr:row>98</xdr:row>
      <xdr:rowOff>64370</xdr:rowOff>
    </xdr:to>
    <xdr:sp macro="" textlink="">
      <xdr:nvSpPr>
        <xdr:cNvPr id="265" name="楕円 264"/>
        <xdr:cNvSpPr/>
      </xdr:nvSpPr>
      <xdr:spPr>
        <a:xfrm>
          <a:off x="1968500" y="1676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80897</xdr:rowOff>
    </xdr:from>
    <xdr:ext cx="534377" cy="259045"/>
    <xdr:sp macro="" textlink="">
      <xdr:nvSpPr>
        <xdr:cNvPr id="266" name="テキスト ボックス 265"/>
        <xdr:cNvSpPr txBox="1"/>
      </xdr:nvSpPr>
      <xdr:spPr>
        <a:xfrm>
          <a:off x="1752111" y="1654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109569</xdr:rowOff>
    </xdr:from>
    <xdr:to>
      <xdr:col>6</xdr:col>
      <xdr:colOff>38100</xdr:colOff>
      <xdr:row>99</xdr:row>
      <xdr:rowOff>39719</xdr:rowOff>
    </xdr:to>
    <xdr:sp macro="" textlink="">
      <xdr:nvSpPr>
        <xdr:cNvPr id="267" name="楕円 266"/>
        <xdr:cNvSpPr/>
      </xdr:nvSpPr>
      <xdr:spPr>
        <a:xfrm>
          <a:off x="1079500" y="1691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30846</xdr:rowOff>
    </xdr:from>
    <xdr:ext cx="534377" cy="259045"/>
    <xdr:sp macro="" textlink="">
      <xdr:nvSpPr>
        <xdr:cNvPr id="268" name="テキスト ボックス 267"/>
        <xdr:cNvSpPr txBox="1"/>
      </xdr:nvSpPr>
      <xdr:spPr>
        <a:xfrm>
          <a:off x="863111" y="1700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0" name="直線コネクタ 289"/>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1" name="補助費等最小値テキスト"/>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2" name="直線コネクタ 291"/>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3" name="補助費等最大値テキスト"/>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4" name="直線コネクタ 293"/>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39765</xdr:rowOff>
    </xdr:from>
    <xdr:to>
      <xdr:col>55</xdr:col>
      <xdr:colOff>0</xdr:colOff>
      <xdr:row>37</xdr:row>
      <xdr:rowOff>14130</xdr:rowOff>
    </xdr:to>
    <xdr:cxnSp macro="">
      <xdr:nvCxnSpPr>
        <xdr:cNvPr id="295" name="直線コネクタ 294"/>
        <xdr:cNvCxnSpPr/>
      </xdr:nvCxnSpPr>
      <xdr:spPr>
        <a:xfrm>
          <a:off x="9639300" y="6211965"/>
          <a:ext cx="838200" cy="14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97000</xdr:rowOff>
    </xdr:from>
    <xdr:ext cx="534377" cy="259045"/>
    <xdr:sp macro="" textlink="">
      <xdr:nvSpPr>
        <xdr:cNvPr id="296" name="補助費等平均値テキスト"/>
        <xdr:cNvSpPr txBox="1"/>
      </xdr:nvSpPr>
      <xdr:spPr>
        <a:xfrm>
          <a:off x="10528300" y="609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7" name="フローチャート: 判断 296"/>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39765</xdr:rowOff>
    </xdr:from>
    <xdr:to>
      <xdr:col>50</xdr:col>
      <xdr:colOff>114300</xdr:colOff>
      <xdr:row>36</xdr:row>
      <xdr:rowOff>145305</xdr:rowOff>
    </xdr:to>
    <xdr:cxnSp macro="">
      <xdr:nvCxnSpPr>
        <xdr:cNvPr id="298" name="直線コネクタ 297"/>
        <xdr:cNvCxnSpPr/>
      </xdr:nvCxnSpPr>
      <xdr:spPr>
        <a:xfrm flipV="1">
          <a:off x="8750300" y="6211965"/>
          <a:ext cx="889000" cy="10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9" name="フローチャート: 判断 298"/>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159974</xdr:rowOff>
    </xdr:from>
    <xdr:ext cx="534377" cy="259045"/>
    <xdr:sp macro="" textlink="">
      <xdr:nvSpPr>
        <xdr:cNvPr id="300" name="テキスト ボックス 299"/>
        <xdr:cNvSpPr txBox="1"/>
      </xdr:nvSpPr>
      <xdr:spPr>
        <a:xfrm>
          <a:off x="9372111" y="633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145305</xdr:rowOff>
    </xdr:from>
    <xdr:to>
      <xdr:col>45</xdr:col>
      <xdr:colOff>177800</xdr:colOff>
      <xdr:row>37</xdr:row>
      <xdr:rowOff>7295</xdr:rowOff>
    </xdr:to>
    <xdr:cxnSp macro="">
      <xdr:nvCxnSpPr>
        <xdr:cNvPr id="301" name="直線コネクタ 300"/>
        <xdr:cNvCxnSpPr/>
      </xdr:nvCxnSpPr>
      <xdr:spPr>
        <a:xfrm flipV="1">
          <a:off x="7861300" y="6317505"/>
          <a:ext cx="889000" cy="3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2" name="フローチャート: 判断 301"/>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20855</xdr:rowOff>
    </xdr:from>
    <xdr:ext cx="534377" cy="259045"/>
    <xdr:sp macro="" textlink="">
      <xdr:nvSpPr>
        <xdr:cNvPr id="303" name="テキスト ボックス 302"/>
        <xdr:cNvSpPr txBox="1"/>
      </xdr:nvSpPr>
      <xdr:spPr>
        <a:xfrm>
          <a:off x="8483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135055</xdr:rowOff>
    </xdr:from>
    <xdr:to>
      <xdr:col>41</xdr:col>
      <xdr:colOff>50800</xdr:colOff>
      <xdr:row>37</xdr:row>
      <xdr:rowOff>7295</xdr:rowOff>
    </xdr:to>
    <xdr:cxnSp macro="">
      <xdr:nvCxnSpPr>
        <xdr:cNvPr id="304" name="直線コネクタ 303"/>
        <xdr:cNvCxnSpPr/>
      </xdr:nvCxnSpPr>
      <xdr:spPr>
        <a:xfrm>
          <a:off x="6972300" y="6307255"/>
          <a:ext cx="889000" cy="4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86994</xdr:rowOff>
    </xdr:from>
    <xdr:to>
      <xdr:col>41</xdr:col>
      <xdr:colOff>101600</xdr:colOff>
      <xdr:row>37</xdr:row>
      <xdr:rowOff>17144</xdr:rowOff>
    </xdr:to>
    <xdr:sp macro="" textlink="">
      <xdr:nvSpPr>
        <xdr:cNvPr id="305" name="フローチャート: 判断 304"/>
        <xdr:cNvSpPr/>
      </xdr:nvSpPr>
      <xdr:spPr>
        <a:xfrm>
          <a:off x="7810500" y="62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33671</xdr:rowOff>
    </xdr:from>
    <xdr:ext cx="534377" cy="259045"/>
    <xdr:sp macro="" textlink="">
      <xdr:nvSpPr>
        <xdr:cNvPr id="306" name="テキスト ボックス 305"/>
        <xdr:cNvSpPr txBox="1"/>
      </xdr:nvSpPr>
      <xdr:spPr>
        <a:xfrm>
          <a:off x="7594111" y="603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73277</xdr:rowOff>
    </xdr:from>
    <xdr:to>
      <xdr:col>36</xdr:col>
      <xdr:colOff>165100</xdr:colOff>
      <xdr:row>37</xdr:row>
      <xdr:rowOff>3427</xdr:rowOff>
    </xdr:to>
    <xdr:sp macro="" textlink="">
      <xdr:nvSpPr>
        <xdr:cNvPr id="307" name="フローチャート: 判断 306"/>
        <xdr:cNvSpPr/>
      </xdr:nvSpPr>
      <xdr:spPr>
        <a:xfrm>
          <a:off x="6921500" y="62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19954</xdr:rowOff>
    </xdr:from>
    <xdr:ext cx="534377" cy="259045"/>
    <xdr:sp macro="" textlink="">
      <xdr:nvSpPr>
        <xdr:cNvPr id="308" name="テキスト ボックス 307"/>
        <xdr:cNvSpPr txBox="1"/>
      </xdr:nvSpPr>
      <xdr:spPr>
        <a:xfrm>
          <a:off x="6705111" y="60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134780</xdr:rowOff>
    </xdr:from>
    <xdr:to>
      <xdr:col>55</xdr:col>
      <xdr:colOff>50800</xdr:colOff>
      <xdr:row>37</xdr:row>
      <xdr:rowOff>64930</xdr:rowOff>
    </xdr:to>
    <xdr:sp macro="" textlink="">
      <xdr:nvSpPr>
        <xdr:cNvPr id="314" name="楕円 313"/>
        <xdr:cNvSpPr/>
      </xdr:nvSpPr>
      <xdr:spPr>
        <a:xfrm>
          <a:off x="10426700" y="63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52550</xdr:rowOff>
    </xdr:from>
    <xdr:ext cx="534377" cy="259045"/>
    <xdr:sp macro="" textlink="">
      <xdr:nvSpPr>
        <xdr:cNvPr id="315" name="補助費等該当値テキスト"/>
        <xdr:cNvSpPr txBox="1"/>
      </xdr:nvSpPr>
      <xdr:spPr>
        <a:xfrm>
          <a:off x="10528300" y="622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160415</xdr:rowOff>
    </xdr:from>
    <xdr:to>
      <xdr:col>50</xdr:col>
      <xdr:colOff>165100</xdr:colOff>
      <xdr:row>36</xdr:row>
      <xdr:rowOff>90565</xdr:rowOff>
    </xdr:to>
    <xdr:sp macro="" textlink="">
      <xdr:nvSpPr>
        <xdr:cNvPr id="316" name="楕円 315"/>
        <xdr:cNvSpPr/>
      </xdr:nvSpPr>
      <xdr:spPr>
        <a:xfrm>
          <a:off x="9588500" y="616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107092</xdr:rowOff>
    </xdr:from>
    <xdr:ext cx="534377" cy="259045"/>
    <xdr:sp macro="" textlink="">
      <xdr:nvSpPr>
        <xdr:cNvPr id="317" name="テキスト ボックス 316"/>
        <xdr:cNvSpPr txBox="1"/>
      </xdr:nvSpPr>
      <xdr:spPr>
        <a:xfrm>
          <a:off x="9372111" y="593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94505</xdr:rowOff>
    </xdr:from>
    <xdr:to>
      <xdr:col>46</xdr:col>
      <xdr:colOff>38100</xdr:colOff>
      <xdr:row>37</xdr:row>
      <xdr:rowOff>24655</xdr:rowOff>
    </xdr:to>
    <xdr:sp macro="" textlink="">
      <xdr:nvSpPr>
        <xdr:cNvPr id="318" name="楕円 317"/>
        <xdr:cNvSpPr/>
      </xdr:nvSpPr>
      <xdr:spPr>
        <a:xfrm>
          <a:off x="8699500" y="62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15782</xdr:rowOff>
    </xdr:from>
    <xdr:ext cx="534377" cy="259045"/>
    <xdr:sp macro="" textlink="">
      <xdr:nvSpPr>
        <xdr:cNvPr id="319" name="テキスト ボックス 318"/>
        <xdr:cNvSpPr txBox="1"/>
      </xdr:nvSpPr>
      <xdr:spPr>
        <a:xfrm>
          <a:off x="8483111" y="635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127945</xdr:rowOff>
    </xdr:from>
    <xdr:to>
      <xdr:col>41</xdr:col>
      <xdr:colOff>101600</xdr:colOff>
      <xdr:row>37</xdr:row>
      <xdr:rowOff>58095</xdr:rowOff>
    </xdr:to>
    <xdr:sp macro="" textlink="">
      <xdr:nvSpPr>
        <xdr:cNvPr id="320" name="楕円 319"/>
        <xdr:cNvSpPr/>
      </xdr:nvSpPr>
      <xdr:spPr>
        <a:xfrm>
          <a:off x="7810500" y="63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49222</xdr:rowOff>
    </xdr:from>
    <xdr:ext cx="534377" cy="259045"/>
    <xdr:sp macro="" textlink="">
      <xdr:nvSpPr>
        <xdr:cNvPr id="321" name="テキスト ボックス 320"/>
        <xdr:cNvSpPr txBox="1"/>
      </xdr:nvSpPr>
      <xdr:spPr>
        <a:xfrm>
          <a:off x="7594111" y="639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84255</xdr:rowOff>
    </xdr:from>
    <xdr:to>
      <xdr:col>36</xdr:col>
      <xdr:colOff>165100</xdr:colOff>
      <xdr:row>37</xdr:row>
      <xdr:rowOff>14405</xdr:rowOff>
    </xdr:to>
    <xdr:sp macro="" textlink="">
      <xdr:nvSpPr>
        <xdr:cNvPr id="322" name="楕円 321"/>
        <xdr:cNvSpPr/>
      </xdr:nvSpPr>
      <xdr:spPr>
        <a:xfrm>
          <a:off x="6921500" y="625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5532</xdr:rowOff>
    </xdr:from>
    <xdr:ext cx="534377" cy="259045"/>
    <xdr:sp macro="" textlink="">
      <xdr:nvSpPr>
        <xdr:cNvPr id="323" name="テキスト ボックス 322"/>
        <xdr:cNvSpPr txBox="1"/>
      </xdr:nvSpPr>
      <xdr:spPr>
        <a:xfrm>
          <a:off x="6705111" y="634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5" name="直線コネクタ 344"/>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6" name="普通建設事業費最小値テキスト"/>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7" name="直線コネクタ 346"/>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8" name="普通建設事業費最大値テキスト"/>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9" name="直線コネクタ 348"/>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87081</xdr:rowOff>
    </xdr:from>
    <xdr:to>
      <xdr:col>55</xdr:col>
      <xdr:colOff>0</xdr:colOff>
      <xdr:row>58</xdr:row>
      <xdr:rowOff>104711</xdr:rowOff>
    </xdr:to>
    <xdr:cxnSp macro="">
      <xdr:nvCxnSpPr>
        <xdr:cNvPr id="350" name="直線コネクタ 349"/>
        <xdr:cNvCxnSpPr/>
      </xdr:nvCxnSpPr>
      <xdr:spPr>
        <a:xfrm flipV="1">
          <a:off x="9639300" y="10031181"/>
          <a:ext cx="838200" cy="1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29383</xdr:rowOff>
    </xdr:from>
    <xdr:ext cx="534377" cy="259045"/>
    <xdr:sp macro="" textlink="">
      <xdr:nvSpPr>
        <xdr:cNvPr id="351" name="普通建設事業費平均値テキスト"/>
        <xdr:cNvSpPr txBox="1"/>
      </xdr:nvSpPr>
      <xdr:spPr>
        <a:xfrm>
          <a:off x="10528300" y="9973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2" name="フローチャート: 判断 351"/>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104711</xdr:rowOff>
    </xdr:from>
    <xdr:to>
      <xdr:col>50</xdr:col>
      <xdr:colOff>114300</xdr:colOff>
      <xdr:row>58</xdr:row>
      <xdr:rowOff>110889</xdr:rowOff>
    </xdr:to>
    <xdr:cxnSp macro="">
      <xdr:nvCxnSpPr>
        <xdr:cNvPr id="353" name="直線コネクタ 352"/>
        <xdr:cNvCxnSpPr/>
      </xdr:nvCxnSpPr>
      <xdr:spPr>
        <a:xfrm flipV="1">
          <a:off x="8750300" y="10048811"/>
          <a:ext cx="889000" cy="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4" name="フローチャート: 判断 353"/>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170952</xdr:rowOff>
    </xdr:from>
    <xdr:ext cx="534377" cy="259045"/>
    <xdr:sp macro="" textlink="">
      <xdr:nvSpPr>
        <xdr:cNvPr id="355" name="テキスト ボックス 354"/>
        <xdr:cNvSpPr txBox="1"/>
      </xdr:nvSpPr>
      <xdr:spPr>
        <a:xfrm>
          <a:off x="9372111" y="97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79348</xdr:rowOff>
    </xdr:from>
    <xdr:to>
      <xdr:col>45</xdr:col>
      <xdr:colOff>177800</xdr:colOff>
      <xdr:row>58</xdr:row>
      <xdr:rowOff>110889</xdr:rowOff>
    </xdr:to>
    <xdr:cxnSp macro="">
      <xdr:nvCxnSpPr>
        <xdr:cNvPr id="356" name="直線コネクタ 355"/>
        <xdr:cNvCxnSpPr/>
      </xdr:nvCxnSpPr>
      <xdr:spPr>
        <a:xfrm>
          <a:off x="7861300" y="10023448"/>
          <a:ext cx="889000" cy="3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7" name="フローチャート: 判断 356"/>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158521</xdr:rowOff>
    </xdr:from>
    <xdr:ext cx="599010" cy="259045"/>
    <xdr:sp macro="" textlink="">
      <xdr:nvSpPr>
        <xdr:cNvPr id="358" name="テキスト ボックス 357"/>
        <xdr:cNvSpPr txBox="1"/>
      </xdr:nvSpPr>
      <xdr:spPr>
        <a:xfrm>
          <a:off x="8450795" y="975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79348</xdr:rowOff>
    </xdr:from>
    <xdr:to>
      <xdr:col>41</xdr:col>
      <xdr:colOff>50800</xdr:colOff>
      <xdr:row>58</xdr:row>
      <xdr:rowOff>91094</xdr:rowOff>
    </xdr:to>
    <xdr:cxnSp macro="">
      <xdr:nvCxnSpPr>
        <xdr:cNvPr id="359" name="直線コネクタ 358"/>
        <xdr:cNvCxnSpPr/>
      </xdr:nvCxnSpPr>
      <xdr:spPr>
        <a:xfrm flipV="1">
          <a:off x="6972300" y="10023448"/>
          <a:ext cx="889000" cy="1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48871</xdr:rowOff>
    </xdr:from>
    <xdr:to>
      <xdr:col>41</xdr:col>
      <xdr:colOff>101600</xdr:colOff>
      <xdr:row>58</xdr:row>
      <xdr:rowOff>150471</xdr:rowOff>
    </xdr:to>
    <xdr:sp macro="" textlink="">
      <xdr:nvSpPr>
        <xdr:cNvPr id="360" name="フローチャート: 判断 359"/>
        <xdr:cNvSpPr/>
      </xdr:nvSpPr>
      <xdr:spPr>
        <a:xfrm>
          <a:off x="7810500" y="999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141598</xdr:rowOff>
    </xdr:from>
    <xdr:ext cx="534377" cy="259045"/>
    <xdr:sp macro="" textlink="">
      <xdr:nvSpPr>
        <xdr:cNvPr id="361" name="テキスト ボックス 360"/>
        <xdr:cNvSpPr txBox="1"/>
      </xdr:nvSpPr>
      <xdr:spPr>
        <a:xfrm>
          <a:off x="7594111" y="1008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51414</xdr:rowOff>
    </xdr:from>
    <xdr:to>
      <xdr:col>36</xdr:col>
      <xdr:colOff>165100</xdr:colOff>
      <xdr:row>58</xdr:row>
      <xdr:rowOff>153014</xdr:rowOff>
    </xdr:to>
    <xdr:sp macro="" textlink="">
      <xdr:nvSpPr>
        <xdr:cNvPr id="362" name="フローチャート: 判断 361"/>
        <xdr:cNvSpPr/>
      </xdr:nvSpPr>
      <xdr:spPr>
        <a:xfrm>
          <a:off x="6921500" y="999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144141</xdr:rowOff>
    </xdr:from>
    <xdr:ext cx="534377" cy="259045"/>
    <xdr:sp macro="" textlink="">
      <xdr:nvSpPr>
        <xdr:cNvPr id="363" name="テキスト ボックス 362"/>
        <xdr:cNvSpPr txBox="1"/>
      </xdr:nvSpPr>
      <xdr:spPr>
        <a:xfrm>
          <a:off x="6705111" y="100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36281</xdr:rowOff>
    </xdr:from>
    <xdr:to>
      <xdr:col>55</xdr:col>
      <xdr:colOff>50800</xdr:colOff>
      <xdr:row>58</xdr:row>
      <xdr:rowOff>137881</xdr:rowOff>
    </xdr:to>
    <xdr:sp macro="" textlink="">
      <xdr:nvSpPr>
        <xdr:cNvPr id="369" name="楕円 368"/>
        <xdr:cNvSpPr/>
      </xdr:nvSpPr>
      <xdr:spPr>
        <a:xfrm>
          <a:off x="10426700" y="998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167108</xdr:rowOff>
    </xdr:from>
    <xdr:ext cx="599010" cy="259045"/>
    <xdr:sp macro="" textlink="">
      <xdr:nvSpPr>
        <xdr:cNvPr id="370" name="普通建設事業費該当値テキスト"/>
        <xdr:cNvSpPr txBox="1"/>
      </xdr:nvSpPr>
      <xdr:spPr>
        <a:xfrm>
          <a:off x="10528300" y="976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53911</xdr:rowOff>
    </xdr:from>
    <xdr:to>
      <xdr:col>50</xdr:col>
      <xdr:colOff>165100</xdr:colOff>
      <xdr:row>58</xdr:row>
      <xdr:rowOff>155511</xdr:rowOff>
    </xdr:to>
    <xdr:sp macro="" textlink="">
      <xdr:nvSpPr>
        <xdr:cNvPr id="371" name="楕円 370"/>
        <xdr:cNvSpPr/>
      </xdr:nvSpPr>
      <xdr:spPr>
        <a:xfrm>
          <a:off x="9588500" y="999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146638</xdr:rowOff>
    </xdr:from>
    <xdr:ext cx="534377" cy="259045"/>
    <xdr:sp macro="" textlink="">
      <xdr:nvSpPr>
        <xdr:cNvPr id="372" name="テキスト ボックス 371"/>
        <xdr:cNvSpPr txBox="1"/>
      </xdr:nvSpPr>
      <xdr:spPr>
        <a:xfrm>
          <a:off x="9372111" y="1009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60089</xdr:rowOff>
    </xdr:from>
    <xdr:to>
      <xdr:col>46</xdr:col>
      <xdr:colOff>38100</xdr:colOff>
      <xdr:row>58</xdr:row>
      <xdr:rowOff>161689</xdr:rowOff>
    </xdr:to>
    <xdr:sp macro="" textlink="">
      <xdr:nvSpPr>
        <xdr:cNvPr id="373" name="楕円 372"/>
        <xdr:cNvSpPr/>
      </xdr:nvSpPr>
      <xdr:spPr>
        <a:xfrm>
          <a:off x="8699500" y="1000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152816</xdr:rowOff>
    </xdr:from>
    <xdr:ext cx="534377" cy="259045"/>
    <xdr:sp macro="" textlink="">
      <xdr:nvSpPr>
        <xdr:cNvPr id="374" name="テキスト ボックス 373"/>
        <xdr:cNvSpPr txBox="1"/>
      </xdr:nvSpPr>
      <xdr:spPr>
        <a:xfrm>
          <a:off x="8483111" y="1009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28548</xdr:rowOff>
    </xdr:from>
    <xdr:to>
      <xdr:col>41</xdr:col>
      <xdr:colOff>101600</xdr:colOff>
      <xdr:row>58</xdr:row>
      <xdr:rowOff>130148</xdr:rowOff>
    </xdr:to>
    <xdr:sp macro="" textlink="">
      <xdr:nvSpPr>
        <xdr:cNvPr id="375" name="楕円 374"/>
        <xdr:cNvSpPr/>
      </xdr:nvSpPr>
      <xdr:spPr>
        <a:xfrm>
          <a:off x="7810500" y="997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146675</xdr:rowOff>
    </xdr:from>
    <xdr:ext cx="599010" cy="259045"/>
    <xdr:sp macro="" textlink="">
      <xdr:nvSpPr>
        <xdr:cNvPr id="376" name="テキスト ボックス 375"/>
        <xdr:cNvSpPr txBox="1"/>
      </xdr:nvSpPr>
      <xdr:spPr>
        <a:xfrm>
          <a:off x="7561795" y="974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40294</xdr:rowOff>
    </xdr:from>
    <xdr:to>
      <xdr:col>36</xdr:col>
      <xdr:colOff>165100</xdr:colOff>
      <xdr:row>58</xdr:row>
      <xdr:rowOff>141894</xdr:rowOff>
    </xdr:to>
    <xdr:sp macro="" textlink="">
      <xdr:nvSpPr>
        <xdr:cNvPr id="377" name="楕円 376"/>
        <xdr:cNvSpPr/>
      </xdr:nvSpPr>
      <xdr:spPr>
        <a:xfrm>
          <a:off x="6921500" y="99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158421</xdr:rowOff>
    </xdr:from>
    <xdr:ext cx="599010" cy="259045"/>
    <xdr:sp macro="" textlink="">
      <xdr:nvSpPr>
        <xdr:cNvPr id="378" name="テキスト ボックス 377"/>
        <xdr:cNvSpPr txBox="1"/>
      </xdr:nvSpPr>
      <xdr:spPr>
        <a:xfrm>
          <a:off x="6672795" y="975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2" name="直線コネクタ 401"/>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3" name="普通建設事業費 （ うち新規整備　）最小値テキスト"/>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5" name="普通建設事業費 （ うち新規整備　）最大値テキスト"/>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6" name="直線コネクタ 405"/>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5308</xdr:rowOff>
    </xdr:from>
    <xdr:to>
      <xdr:col>55</xdr:col>
      <xdr:colOff>0</xdr:colOff>
      <xdr:row>79</xdr:row>
      <xdr:rowOff>30107</xdr:rowOff>
    </xdr:to>
    <xdr:cxnSp macro="">
      <xdr:nvCxnSpPr>
        <xdr:cNvPr id="407" name="直線コネクタ 406"/>
        <xdr:cNvCxnSpPr/>
      </xdr:nvCxnSpPr>
      <xdr:spPr>
        <a:xfrm flipV="1">
          <a:off x="9639300" y="13549858"/>
          <a:ext cx="838200" cy="2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143623</xdr:rowOff>
    </xdr:from>
    <xdr:ext cx="534377" cy="259045"/>
    <xdr:sp macro="" textlink="">
      <xdr:nvSpPr>
        <xdr:cNvPr id="408" name="普通建設事業費 （ うち新規整備　）平均値テキスト"/>
        <xdr:cNvSpPr txBox="1"/>
      </xdr:nvSpPr>
      <xdr:spPr>
        <a:xfrm>
          <a:off x="10528300" y="1334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9" name="フローチャート: 判断 408"/>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154944</xdr:rowOff>
    </xdr:from>
    <xdr:to>
      <xdr:col>50</xdr:col>
      <xdr:colOff>114300</xdr:colOff>
      <xdr:row>79</xdr:row>
      <xdr:rowOff>30107</xdr:rowOff>
    </xdr:to>
    <xdr:cxnSp macro="">
      <xdr:nvCxnSpPr>
        <xdr:cNvPr id="410" name="直線コネクタ 409"/>
        <xdr:cNvCxnSpPr/>
      </xdr:nvCxnSpPr>
      <xdr:spPr>
        <a:xfrm>
          <a:off x="8750300" y="13528044"/>
          <a:ext cx="889000" cy="4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1" name="フローチャート: 判断 410"/>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63453</xdr:rowOff>
    </xdr:from>
    <xdr:ext cx="534377" cy="259045"/>
    <xdr:sp macro="" textlink="">
      <xdr:nvSpPr>
        <xdr:cNvPr id="412" name="テキスト ボックス 411"/>
        <xdr:cNvSpPr txBox="1"/>
      </xdr:nvSpPr>
      <xdr:spPr>
        <a:xfrm>
          <a:off x="9372111" y="1326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73859</xdr:rowOff>
    </xdr:from>
    <xdr:to>
      <xdr:col>45</xdr:col>
      <xdr:colOff>177800</xdr:colOff>
      <xdr:row>78</xdr:row>
      <xdr:rowOff>154944</xdr:rowOff>
    </xdr:to>
    <xdr:cxnSp macro="">
      <xdr:nvCxnSpPr>
        <xdr:cNvPr id="413" name="直線コネクタ 412"/>
        <xdr:cNvCxnSpPr/>
      </xdr:nvCxnSpPr>
      <xdr:spPr>
        <a:xfrm>
          <a:off x="7861300" y="13446959"/>
          <a:ext cx="889000" cy="8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4" name="フローチャート: 判断 413"/>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167397</xdr:rowOff>
    </xdr:from>
    <xdr:ext cx="534377" cy="259045"/>
    <xdr:sp macro="" textlink="">
      <xdr:nvSpPr>
        <xdr:cNvPr id="415" name="テキスト ボックス 414"/>
        <xdr:cNvSpPr txBox="1"/>
      </xdr:nvSpPr>
      <xdr:spPr>
        <a:xfrm>
          <a:off x="8483111" y="13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83181</xdr:rowOff>
    </xdr:from>
    <xdr:to>
      <xdr:col>41</xdr:col>
      <xdr:colOff>101600</xdr:colOff>
      <xdr:row>79</xdr:row>
      <xdr:rowOff>13331</xdr:rowOff>
    </xdr:to>
    <xdr:sp macro="" textlink="">
      <xdr:nvSpPr>
        <xdr:cNvPr id="416" name="フローチャート: 判断 415"/>
        <xdr:cNvSpPr/>
      </xdr:nvSpPr>
      <xdr:spPr>
        <a:xfrm>
          <a:off x="7810500" y="1345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4458</xdr:rowOff>
    </xdr:from>
    <xdr:ext cx="534377" cy="259045"/>
    <xdr:sp macro="" textlink="">
      <xdr:nvSpPr>
        <xdr:cNvPr id="417" name="テキスト ボックス 416"/>
        <xdr:cNvSpPr txBox="1"/>
      </xdr:nvSpPr>
      <xdr:spPr>
        <a:xfrm>
          <a:off x="7594111" y="1354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125958</xdr:rowOff>
    </xdr:from>
    <xdr:to>
      <xdr:col>55</xdr:col>
      <xdr:colOff>50800</xdr:colOff>
      <xdr:row>79</xdr:row>
      <xdr:rowOff>56108</xdr:rowOff>
    </xdr:to>
    <xdr:sp macro="" textlink="">
      <xdr:nvSpPr>
        <xdr:cNvPr id="423" name="楕円 422"/>
        <xdr:cNvSpPr/>
      </xdr:nvSpPr>
      <xdr:spPr>
        <a:xfrm>
          <a:off x="10426700" y="1349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99173</xdr:rowOff>
    </xdr:from>
    <xdr:ext cx="534377" cy="259045"/>
    <xdr:sp macro="" textlink="">
      <xdr:nvSpPr>
        <xdr:cNvPr id="424" name="普通建設事業費 （ うち新規整備　）該当値テキスト"/>
        <xdr:cNvSpPr txBox="1"/>
      </xdr:nvSpPr>
      <xdr:spPr>
        <a:xfrm>
          <a:off x="10528300" y="1347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150757</xdr:rowOff>
    </xdr:from>
    <xdr:to>
      <xdr:col>50</xdr:col>
      <xdr:colOff>165100</xdr:colOff>
      <xdr:row>79</xdr:row>
      <xdr:rowOff>80907</xdr:rowOff>
    </xdr:to>
    <xdr:sp macro="" textlink="">
      <xdr:nvSpPr>
        <xdr:cNvPr id="425" name="楕円 424"/>
        <xdr:cNvSpPr/>
      </xdr:nvSpPr>
      <xdr:spPr>
        <a:xfrm>
          <a:off x="9588500" y="1352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72034</xdr:rowOff>
    </xdr:from>
    <xdr:ext cx="469744" cy="259045"/>
    <xdr:sp macro="" textlink="">
      <xdr:nvSpPr>
        <xdr:cNvPr id="426" name="テキスト ボックス 425"/>
        <xdr:cNvSpPr txBox="1"/>
      </xdr:nvSpPr>
      <xdr:spPr>
        <a:xfrm>
          <a:off x="9404428" y="1361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104144</xdr:rowOff>
    </xdr:from>
    <xdr:to>
      <xdr:col>46</xdr:col>
      <xdr:colOff>38100</xdr:colOff>
      <xdr:row>79</xdr:row>
      <xdr:rowOff>34294</xdr:rowOff>
    </xdr:to>
    <xdr:sp macro="" textlink="">
      <xdr:nvSpPr>
        <xdr:cNvPr id="427" name="楕円 426"/>
        <xdr:cNvSpPr/>
      </xdr:nvSpPr>
      <xdr:spPr>
        <a:xfrm>
          <a:off x="8699500" y="1347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25421</xdr:rowOff>
    </xdr:from>
    <xdr:ext cx="534377" cy="259045"/>
    <xdr:sp macro="" textlink="">
      <xdr:nvSpPr>
        <xdr:cNvPr id="428" name="テキスト ボックス 427"/>
        <xdr:cNvSpPr txBox="1"/>
      </xdr:nvSpPr>
      <xdr:spPr>
        <a:xfrm>
          <a:off x="8483111" y="135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23059</xdr:rowOff>
    </xdr:from>
    <xdr:to>
      <xdr:col>41</xdr:col>
      <xdr:colOff>101600</xdr:colOff>
      <xdr:row>78</xdr:row>
      <xdr:rowOff>124659</xdr:rowOff>
    </xdr:to>
    <xdr:sp macro="" textlink="">
      <xdr:nvSpPr>
        <xdr:cNvPr id="429" name="楕円 428"/>
        <xdr:cNvSpPr/>
      </xdr:nvSpPr>
      <xdr:spPr>
        <a:xfrm>
          <a:off x="7810500" y="1339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141186</xdr:rowOff>
    </xdr:from>
    <xdr:ext cx="534377" cy="259045"/>
    <xdr:sp macro="" textlink="">
      <xdr:nvSpPr>
        <xdr:cNvPr id="430" name="テキスト ボックス 429"/>
        <xdr:cNvSpPr txBox="1"/>
      </xdr:nvSpPr>
      <xdr:spPr>
        <a:xfrm>
          <a:off x="7594111" y="1317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2" name="直線コネクタ 451"/>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3" name="普通建設事業費 （ うち更新整備　）最小値テキスト"/>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4" name="直線コネクタ 453"/>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5" name="普通建設事業費 （ うち更新整備　）最大値テキスト"/>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6" name="直線コネクタ 455"/>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76726</xdr:rowOff>
    </xdr:from>
    <xdr:to>
      <xdr:col>55</xdr:col>
      <xdr:colOff>0</xdr:colOff>
      <xdr:row>98</xdr:row>
      <xdr:rowOff>87142</xdr:rowOff>
    </xdr:to>
    <xdr:cxnSp macro="">
      <xdr:nvCxnSpPr>
        <xdr:cNvPr id="457" name="直線コネクタ 456"/>
        <xdr:cNvCxnSpPr/>
      </xdr:nvCxnSpPr>
      <xdr:spPr>
        <a:xfrm flipV="1">
          <a:off x="9639300" y="16878826"/>
          <a:ext cx="838200" cy="1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22702</xdr:rowOff>
    </xdr:from>
    <xdr:ext cx="534377" cy="259045"/>
    <xdr:sp macro="" textlink="">
      <xdr:nvSpPr>
        <xdr:cNvPr id="458" name="普通建設事業費 （ うち更新整備　）平均値テキスト"/>
        <xdr:cNvSpPr txBox="1"/>
      </xdr:nvSpPr>
      <xdr:spPr>
        <a:xfrm>
          <a:off x="10528300" y="16824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9" name="フローチャート: 判断 458"/>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87142</xdr:rowOff>
    </xdr:from>
    <xdr:to>
      <xdr:col>50</xdr:col>
      <xdr:colOff>114300</xdr:colOff>
      <xdr:row>98</xdr:row>
      <xdr:rowOff>122382</xdr:rowOff>
    </xdr:to>
    <xdr:cxnSp macro="">
      <xdr:nvCxnSpPr>
        <xdr:cNvPr id="460" name="直線コネクタ 459"/>
        <xdr:cNvCxnSpPr/>
      </xdr:nvCxnSpPr>
      <xdr:spPr>
        <a:xfrm flipV="1">
          <a:off x="8750300" y="16889242"/>
          <a:ext cx="889000" cy="3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1" name="フローチャート: 判断 460"/>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141349</xdr:rowOff>
    </xdr:from>
    <xdr:ext cx="534377" cy="259045"/>
    <xdr:sp macro="" textlink="">
      <xdr:nvSpPr>
        <xdr:cNvPr id="462" name="テキスト ボックス 461"/>
        <xdr:cNvSpPr txBox="1"/>
      </xdr:nvSpPr>
      <xdr:spPr>
        <a:xfrm>
          <a:off x="9372111" y="1694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97475</xdr:rowOff>
    </xdr:from>
    <xdr:to>
      <xdr:col>45</xdr:col>
      <xdr:colOff>177800</xdr:colOff>
      <xdr:row>98</xdr:row>
      <xdr:rowOff>122382</xdr:rowOff>
    </xdr:to>
    <xdr:cxnSp macro="">
      <xdr:nvCxnSpPr>
        <xdr:cNvPr id="463" name="直線コネクタ 462"/>
        <xdr:cNvCxnSpPr/>
      </xdr:nvCxnSpPr>
      <xdr:spPr>
        <a:xfrm>
          <a:off x="7861300" y="16899575"/>
          <a:ext cx="889000" cy="2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4" name="フローチャート: 判断 463"/>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5906</xdr:rowOff>
    </xdr:from>
    <xdr:ext cx="534377" cy="259045"/>
    <xdr:sp macro="" textlink="">
      <xdr:nvSpPr>
        <xdr:cNvPr id="465" name="テキスト ボックス 464"/>
        <xdr:cNvSpPr txBox="1"/>
      </xdr:nvSpPr>
      <xdr:spPr>
        <a:xfrm>
          <a:off x="8483111" y="166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61937</xdr:rowOff>
    </xdr:from>
    <xdr:to>
      <xdr:col>41</xdr:col>
      <xdr:colOff>101600</xdr:colOff>
      <xdr:row>98</xdr:row>
      <xdr:rowOff>163537</xdr:rowOff>
    </xdr:to>
    <xdr:sp macro="" textlink="">
      <xdr:nvSpPr>
        <xdr:cNvPr id="466" name="フローチャート: 判断 465"/>
        <xdr:cNvSpPr/>
      </xdr:nvSpPr>
      <xdr:spPr>
        <a:xfrm>
          <a:off x="7810500" y="1686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154664</xdr:rowOff>
    </xdr:from>
    <xdr:ext cx="534377" cy="259045"/>
    <xdr:sp macro="" textlink="">
      <xdr:nvSpPr>
        <xdr:cNvPr id="467" name="テキスト ボックス 466"/>
        <xdr:cNvSpPr txBox="1"/>
      </xdr:nvSpPr>
      <xdr:spPr>
        <a:xfrm>
          <a:off x="7594111" y="1695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25926</xdr:rowOff>
    </xdr:from>
    <xdr:to>
      <xdr:col>55</xdr:col>
      <xdr:colOff>50800</xdr:colOff>
      <xdr:row>98</xdr:row>
      <xdr:rowOff>127526</xdr:rowOff>
    </xdr:to>
    <xdr:sp macro="" textlink="">
      <xdr:nvSpPr>
        <xdr:cNvPr id="473" name="楕円 472"/>
        <xdr:cNvSpPr/>
      </xdr:nvSpPr>
      <xdr:spPr>
        <a:xfrm>
          <a:off x="10426700" y="1682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156753</xdr:rowOff>
    </xdr:from>
    <xdr:ext cx="534377" cy="259045"/>
    <xdr:sp macro="" textlink="">
      <xdr:nvSpPr>
        <xdr:cNvPr id="474" name="普通建設事業費 （ うち更新整備　）該当値テキスト"/>
        <xdr:cNvSpPr txBox="1"/>
      </xdr:nvSpPr>
      <xdr:spPr>
        <a:xfrm>
          <a:off x="10528300" y="166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36342</xdr:rowOff>
    </xdr:from>
    <xdr:to>
      <xdr:col>50</xdr:col>
      <xdr:colOff>165100</xdr:colOff>
      <xdr:row>98</xdr:row>
      <xdr:rowOff>137942</xdr:rowOff>
    </xdr:to>
    <xdr:sp macro="" textlink="">
      <xdr:nvSpPr>
        <xdr:cNvPr id="475" name="楕円 474"/>
        <xdr:cNvSpPr/>
      </xdr:nvSpPr>
      <xdr:spPr>
        <a:xfrm>
          <a:off x="9588500" y="1683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154469</xdr:rowOff>
    </xdr:from>
    <xdr:ext cx="534377" cy="259045"/>
    <xdr:sp macro="" textlink="">
      <xdr:nvSpPr>
        <xdr:cNvPr id="476" name="テキスト ボックス 475"/>
        <xdr:cNvSpPr txBox="1"/>
      </xdr:nvSpPr>
      <xdr:spPr>
        <a:xfrm>
          <a:off x="9372111" y="166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71582</xdr:rowOff>
    </xdr:from>
    <xdr:to>
      <xdr:col>46</xdr:col>
      <xdr:colOff>38100</xdr:colOff>
      <xdr:row>99</xdr:row>
      <xdr:rowOff>1732</xdr:rowOff>
    </xdr:to>
    <xdr:sp macro="" textlink="">
      <xdr:nvSpPr>
        <xdr:cNvPr id="477" name="楕円 476"/>
        <xdr:cNvSpPr/>
      </xdr:nvSpPr>
      <xdr:spPr>
        <a:xfrm>
          <a:off x="8699500" y="168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164309</xdr:rowOff>
    </xdr:from>
    <xdr:ext cx="534377" cy="259045"/>
    <xdr:sp macro="" textlink="">
      <xdr:nvSpPr>
        <xdr:cNvPr id="478" name="テキスト ボックス 477"/>
        <xdr:cNvSpPr txBox="1"/>
      </xdr:nvSpPr>
      <xdr:spPr>
        <a:xfrm>
          <a:off x="8483111" y="1696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46675</xdr:rowOff>
    </xdr:from>
    <xdr:to>
      <xdr:col>41</xdr:col>
      <xdr:colOff>101600</xdr:colOff>
      <xdr:row>98</xdr:row>
      <xdr:rowOff>148275</xdr:rowOff>
    </xdr:to>
    <xdr:sp macro="" textlink="">
      <xdr:nvSpPr>
        <xdr:cNvPr id="479" name="楕円 478"/>
        <xdr:cNvSpPr/>
      </xdr:nvSpPr>
      <xdr:spPr>
        <a:xfrm>
          <a:off x="7810500" y="168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164802</xdr:rowOff>
    </xdr:from>
    <xdr:ext cx="534377" cy="259045"/>
    <xdr:sp macro="" textlink="">
      <xdr:nvSpPr>
        <xdr:cNvPr id="480" name="テキスト ボックス 479"/>
        <xdr:cNvSpPr txBox="1"/>
      </xdr:nvSpPr>
      <xdr:spPr>
        <a:xfrm>
          <a:off x="7594111" y="166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6" name="直線コネクタ 505"/>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9" name="災害復旧事業費最大値テキスト"/>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0" name="直線コネクタ 509"/>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67963</xdr:rowOff>
    </xdr:from>
    <xdr:to>
      <xdr:col>85</xdr:col>
      <xdr:colOff>127000</xdr:colOff>
      <xdr:row>39</xdr:row>
      <xdr:rowOff>70565</xdr:rowOff>
    </xdr:to>
    <xdr:cxnSp macro="">
      <xdr:nvCxnSpPr>
        <xdr:cNvPr id="511" name="直線コネクタ 510"/>
        <xdr:cNvCxnSpPr/>
      </xdr:nvCxnSpPr>
      <xdr:spPr>
        <a:xfrm>
          <a:off x="15481300" y="6754513"/>
          <a:ext cx="838200" cy="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18530</xdr:rowOff>
    </xdr:from>
    <xdr:ext cx="469744" cy="259045"/>
    <xdr:sp macro="" textlink="">
      <xdr:nvSpPr>
        <xdr:cNvPr id="512" name="災害復旧事業費平均値テキスト"/>
        <xdr:cNvSpPr txBox="1"/>
      </xdr:nvSpPr>
      <xdr:spPr>
        <a:xfrm>
          <a:off x="16370300" y="6533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3" name="フローチャート: 判断 512"/>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67963</xdr:rowOff>
    </xdr:from>
    <xdr:to>
      <xdr:col>81</xdr:col>
      <xdr:colOff>50800</xdr:colOff>
      <xdr:row>39</xdr:row>
      <xdr:rowOff>98465</xdr:rowOff>
    </xdr:to>
    <xdr:cxnSp macro="">
      <xdr:nvCxnSpPr>
        <xdr:cNvPr id="514" name="直線コネクタ 513"/>
        <xdr:cNvCxnSpPr/>
      </xdr:nvCxnSpPr>
      <xdr:spPr>
        <a:xfrm flipV="1">
          <a:off x="14592300" y="6754513"/>
          <a:ext cx="889000" cy="3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5" name="フローチャート: 判断 514"/>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103928</xdr:rowOff>
    </xdr:from>
    <xdr:ext cx="469744" cy="259045"/>
    <xdr:sp macro="" textlink="">
      <xdr:nvSpPr>
        <xdr:cNvPr id="516" name="テキスト ボックス 515"/>
        <xdr:cNvSpPr txBox="1"/>
      </xdr:nvSpPr>
      <xdr:spPr>
        <a:xfrm>
          <a:off x="15246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95831</xdr:rowOff>
    </xdr:from>
    <xdr:to>
      <xdr:col>76</xdr:col>
      <xdr:colOff>114300</xdr:colOff>
      <xdr:row>39</xdr:row>
      <xdr:rowOff>98465</xdr:rowOff>
    </xdr:to>
    <xdr:cxnSp macro="">
      <xdr:nvCxnSpPr>
        <xdr:cNvPr id="517" name="直線コネクタ 516"/>
        <xdr:cNvCxnSpPr/>
      </xdr:nvCxnSpPr>
      <xdr:spPr>
        <a:xfrm>
          <a:off x="13703300" y="6782381"/>
          <a:ext cx="889000" cy="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8" name="フローチャート: 判断 517"/>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84378</xdr:rowOff>
    </xdr:from>
    <xdr:ext cx="469744" cy="259045"/>
    <xdr:sp macro="" textlink="">
      <xdr:nvSpPr>
        <xdr:cNvPr id="519" name="テキスト ボックス 518"/>
        <xdr:cNvSpPr txBox="1"/>
      </xdr:nvSpPr>
      <xdr:spPr>
        <a:xfrm>
          <a:off x="14357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95548</xdr:rowOff>
    </xdr:from>
    <xdr:to>
      <xdr:col>71</xdr:col>
      <xdr:colOff>177800</xdr:colOff>
      <xdr:row>39</xdr:row>
      <xdr:rowOff>95831</xdr:rowOff>
    </xdr:to>
    <xdr:cxnSp macro="">
      <xdr:nvCxnSpPr>
        <xdr:cNvPr id="520" name="直線コネクタ 519"/>
        <xdr:cNvCxnSpPr/>
      </xdr:nvCxnSpPr>
      <xdr:spPr>
        <a:xfrm>
          <a:off x="12814300" y="6782098"/>
          <a:ext cx="8890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149327</xdr:rowOff>
    </xdr:from>
    <xdr:to>
      <xdr:col>72</xdr:col>
      <xdr:colOff>38100</xdr:colOff>
      <xdr:row>39</xdr:row>
      <xdr:rowOff>79477</xdr:rowOff>
    </xdr:to>
    <xdr:sp macro="" textlink="">
      <xdr:nvSpPr>
        <xdr:cNvPr id="521" name="フローチャート: 判断 520"/>
        <xdr:cNvSpPr/>
      </xdr:nvSpPr>
      <xdr:spPr>
        <a:xfrm>
          <a:off x="13652500" y="66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96004</xdr:rowOff>
    </xdr:from>
    <xdr:ext cx="469744" cy="259045"/>
    <xdr:sp macro="" textlink="">
      <xdr:nvSpPr>
        <xdr:cNvPr id="522" name="テキスト ボックス 521"/>
        <xdr:cNvSpPr txBox="1"/>
      </xdr:nvSpPr>
      <xdr:spPr>
        <a:xfrm>
          <a:off x="13468428" y="643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149468</xdr:rowOff>
    </xdr:from>
    <xdr:to>
      <xdr:col>67</xdr:col>
      <xdr:colOff>101600</xdr:colOff>
      <xdr:row>39</xdr:row>
      <xdr:rowOff>79618</xdr:rowOff>
    </xdr:to>
    <xdr:sp macro="" textlink="">
      <xdr:nvSpPr>
        <xdr:cNvPr id="523" name="フローチャート: 判断 522"/>
        <xdr:cNvSpPr/>
      </xdr:nvSpPr>
      <xdr:spPr>
        <a:xfrm>
          <a:off x="12763500" y="666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96145</xdr:rowOff>
    </xdr:from>
    <xdr:ext cx="469744" cy="259045"/>
    <xdr:sp macro="" textlink="">
      <xdr:nvSpPr>
        <xdr:cNvPr id="524" name="テキスト ボックス 523"/>
        <xdr:cNvSpPr txBox="1"/>
      </xdr:nvSpPr>
      <xdr:spPr>
        <a:xfrm>
          <a:off x="12579428" y="643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19765</xdr:rowOff>
    </xdr:from>
    <xdr:to>
      <xdr:col>85</xdr:col>
      <xdr:colOff>177800</xdr:colOff>
      <xdr:row>39</xdr:row>
      <xdr:rowOff>121365</xdr:rowOff>
    </xdr:to>
    <xdr:sp macro="" textlink="">
      <xdr:nvSpPr>
        <xdr:cNvPr id="530" name="楕円 529"/>
        <xdr:cNvSpPr/>
      </xdr:nvSpPr>
      <xdr:spPr>
        <a:xfrm>
          <a:off x="16268700" y="67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145530</xdr:rowOff>
    </xdr:from>
    <xdr:ext cx="469744" cy="259045"/>
    <xdr:sp macro="" textlink="">
      <xdr:nvSpPr>
        <xdr:cNvPr id="531" name="災害復旧事業費該当値テキスト"/>
        <xdr:cNvSpPr txBox="1"/>
      </xdr:nvSpPr>
      <xdr:spPr>
        <a:xfrm>
          <a:off x="16370300" y="666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17163</xdr:rowOff>
    </xdr:from>
    <xdr:to>
      <xdr:col>81</xdr:col>
      <xdr:colOff>101600</xdr:colOff>
      <xdr:row>39</xdr:row>
      <xdr:rowOff>118763</xdr:rowOff>
    </xdr:to>
    <xdr:sp macro="" textlink="">
      <xdr:nvSpPr>
        <xdr:cNvPr id="532" name="楕円 531"/>
        <xdr:cNvSpPr/>
      </xdr:nvSpPr>
      <xdr:spPr>
        <a:xfrm>
          <a:off x="15430500" y="670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109890</xdr:rowOff>
    </xdr:from>
    <xdr:ext cx="469744" cy="259045"/>
    <xdr:sp macro="" textlink="">
      <xdr:nvSpPr>
        <xdr:cNvPr id="533" name="テキスト ボックス 532"/>
        <xdr:cNvSpPr txBox="1"/>
      </xdr:nvSpPr>
      <xdr:spPr>
        <a:xfrm>
          <a:off x="15246428" y="67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47665</xdr:rowOff>
    </xdr:from>
    <xdr:to>
      <xdr:col>76</xdr:col>
      <xdr:colOff>165100</xdr:colOff>
      <xdr:row>39</xdr:row>
      <xdr:rowOff>149265</xdr:rowOff>
    </xdr:to>
    <xdr:sp macro="" textlink="">
      <xdr:nvSpPr>
        <xdr:cNvPr id="534" name="楕円 533"/>
        <xdr:cNvSpPr/>
      </xdr:nvSpPr>
      <xdr:spPr>
        <a:xfrm>
          <a:off x="14541500" y="673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140392</xdr:rowOff>
    </xdr:from>
    <xdr:ext cx="313932" cy="259045"/>
    <xdr:sp macro="" textlink="">
      <xdr:nvSpPr>
        <xdr:cNvPr id="535" name="テキスト ボックス 534"/>
        <xdr:cNvSpPr txBox="1"/>
      </xdr:nvSpPr>
      <xdr:spPr>
        <a:xfrm>
          <a:off x="14435333" y="6826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45031</xdr:rowOff>
    </xdr:from>
    <xdr:to>
      <xdr:col>72</xdr:col>
      <xdr:colOff>38100</xdr:colOff>
      <xdr:row>39</xdr:row>
      <xdr:rowOff>146631</xdr:rowOff>
    </xdr:to>
    <xdr:sp macro="" textlink="">
      <xdr:nvSpPr>
        <xdr:cNvPr id="536" name="楕円 535"/>
        <xdr:cNvSpPr/>
      </xdr:nvSpPr>
      <xdr:spPr>
        <a:xfrm>
          <a:off x="13652500" y="673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137758</xdr:rowOff>
    </xdr:from>
    <xdr:ext cx="378565" cy="259045"/>
    <xdr:sp macro="" textlink="">
      <xdr:nvSpPr>
        <xdr:cNvPr id="537" name="テキスト ボックス 536"/>
        <xdr:cNvSpPr txBox="1"/>
      </xdr:nvSpPr>
      <xdr:spPr>
        <a:xfrm>
          <a:off x="13514017" y="6824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44748</xdr:rowOff>
    </xdr:from>
    <xdr:to>
      <xdr:col>67</xdr:col>
      <xdr:colOff>101600</xdr:colOff>
      <xdr:row>39</xdr:row>
      <xdr:rowOff>146348</xdr:rowOff>
    </xdr:to>
    <xdr:sp macro="" textlink="">
      <xdr:nvSpPr>
        <xdr:cNvPr id="538" name="楕円 537"/>
        <xdr:cNvSpPr/>
      </xdr:nvSpPr>
      <xdr:spPr>
        <a:xfrm>
          <a:off x="12763500" y="67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137475</xdr:rowOff>
    </xdr:from>
    <xdr:ext cx="378565" cy="259045"/>
    <xdr:sp macro="" textlink="">
      <xdr:nvSpPr>
        <xdr:cNvPr id="539" name="テキスト ボックス 538"/>
        <xdr:cNvSpPr txBox="1"/>
      </xdr:nvSpPr>
      <xdr:spPr>
        <a:xfrm>
          <a:off x="12625017" y="6824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4" name="テキスト ボックス 60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6" name="テキスト ボックス 60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8" name="テキスト ボックス 60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12" name="直線コネクタ 611"/>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13" name="公債費最小値テキスト"/>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14" name="直線コネクタ 613"/>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15" name="公債費最大値テキスト"/>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16" name="直線コネクタ 615"/>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46591</xdr:rowOff>
    </xdr:from>
    <xdr:to>
      <xdr:col>85</xdr:col>
      <xdr:colOff>127000</xdr:colOff>
      <xdr:row>77</xdr:row>
      <xdr:rowOff>82055</xdr:rowOff>
    </xdr:to>
    <xdr:cxnSp macro="">
      <xdr:nvCxnSpPr>
        <xdr:cNvPr id="617" name="直線コネクタ 616"/>
        <xdr:cNvCxnSpPr/>
      </xdr:nvCxnSpPr>
      <xdr:spPr>
        <a:xfrm flipV="1">
          <a:off x="15481300" y="13248241"/>
          <a:ext cx="838200" cy="3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87903</xdr:rowOff>
    </xdr:from>
    <xdr:ext cx="534377" cy="259045"/>
    <xdr:sp macro="" textlink="">
      <xdr:nvSpPr>
        <xdr:cNvPr id="618" name="公債費平均値テキスト"/>
        <xdr:cNvSpPr txBox="1"/>
      </xdr:nvSpPr>
      <xdr:spPr>
        <a:xfrm>
          <a:off x="16370300" y="1294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19" name="フローチャート: 判断 618"/>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82055</xdr:rowOff>
    </xdr:from>
    <xdr:to>
      <xdr:col>81</xdr:col>
      <xdr:colOff>50800</xdr:colOff>
      <xdr:row>77</xdr:row>
      <xdr:rowOff>89942</xdr:rowOff>
    </xdr:to>
    <xdr:cxnSp macro="">
      <xdr:nvCxnSpPr>
        <xdr:cNvPr id="620" name="直線コネクタ 619"/>
        <xdr:cNvCxnSpPr/>
      </xdr:nvCxnSpPr>
      <xdr:spPr>
        <a:xfrm flipV="1">
          <a:off x="14592300" y="13283705"/>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1" name="フローチャート: 判断 620"/>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164485</xdr:rowOff>
    </xdr:from>
    <xdr:ext cx="534377" cy="259045"/>
    <xdr:sp macro="" textlink="">
      <xdr:nvSpPr>
        <xdr:cNvPr id="622" name="テキスト ボックス 621"/>
        <xdr:cNvSpPr txBox="1"/>
      </xdr:nvSpPr>
      <xdr:spPr>
        <a:xfrm>
          <a:off x="15214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89942</xdr:rowOff>
    </xdr:from>
    <xdr:to>
      <xdr:col>76</xdr:col>
      <xdr:colOff>114300</xdr:colOff>
      <xdr:row>77</xdr:row>
      <xdr:rowOff>105631</xdr:rowOff>
    </xdr:to>
    <xdr:cxnSp macro="">
      <xdr:nvCxnSpPr>
        <xdr:cNvPr id="623" name="直線コネクタ 622"/>
        <xdr:cNvCxnSpPr/>
      </xdr:nvCxnSpPr>
      <xdr:spPr>
        <a:xfrm flipV="1">
          <a:off x="13703300" y="13291592"/>
          <a:ext cx="889000" cy="1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24" name="フローチャート: 判断 623"/>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22966</xdr:rowOff>
    </xdr:from>
    <xdr:ext cx="534377" cy="259045"/>
    <xdr:sp macro="" textlink="">
      <xdr:nvSpPr>
        <xdr:cNvPr id="625" name="テキスト ボックス 624"/>
        <xdr:cNvSpPr txBox="1"/>
      </xdr:nvSpPr>
      <xdr:spPr>
        <a:xfrm>
          <a:off x="14325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45929</xdr:rowOff>
    </xdr:from>
    <xdr:to>
      <xdr:col>71</xdr:col>
      <xdr:colOff>177800</xdr:colOff>
      <xdr:row>77</xdr:row>
      <xdr:rowOff>105631</xdr:rowOff>
    </xdr:to>
    <xdr:cxnSp macro="">
      <xdr:nvCxnSpPr>
        <xdr:cNvPr id="626" name="直線コネクタ 625"/>
        <xdr:cNvCxnSpPr/>
      </xdr:nvCxnSpPr>
      <xdr:spPr>
        <a:xfrm>
          <a:off x="12814300" y="13247579"/>
          <a:ext cx="889000" cy="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135268</xdr:rowOff>
    </xdr:from>
    <xdr:to>
      <xdr:col>72</xdr:col>
      <xdr:colOff>38100</xdr:colOff>
      <xdr:row>77</xdr:row>
      <xdr:rowOff>65418</xdr:rowOff>
    </xdr:to>
    <xdr:sp macro="" textlink="">
      <xdr:nvSpPr>
        <xdr:cNvPr id="627" name="フローチャート: 判断 626"/>
        <xdr:cNvSpPr/>
      </xdr:nvSpPr>
      <xdr:spPr>
        <a:xfrm>
          <a:off x="13652500" y="1316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81945</xdr:rowOff>
    </xdr:from>
    <xdr:ext cx="534377" cy="259045"/>
    <xdr:sp macro="" textlink="">
      <xdr:nvSpPr>
        <xdr:cNvPr id="628" name="テキスト ボックス 627"/>
        <xdr:cNvSpPr txBox="1"/>
      </xdr:nvSpPr>
      <xdr:spPr>
        <a:xfrm>
          <a:off x="13436111" y="129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122154</xdr:rowOff>
    </xdr:from>
    <xdr:to>
      <xdr:col>67</xdr:col>
      <xdr:colOff>101600</xdr:colOff>
      <xdr:row>77</xdr:row>
      <xdr:rowOff>52304</xdr:rowOff>
    </xdr:to>
    <xdr:sp macro="" textlink="">
      <xdr:nvSpPr>
        <xdr:cNvPr id="629" name="フローチャート: 判断 628"/>
        <xdr:cNvSpPr/>
      </xdr:nvSpPr>
      <xdr:spPr>
        <a:xfrm>
          <a:off x="12763500" y="1315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68831</xdr:rowOff>
    </xdr:from>
    <xdr:ext cx="534377" cy="259045"/>
    <xdr:sp macro="" textlink="">
      <xdr:nvSpPr>
        <xdr:cNvPr id="630" name="テキスト ボックス 629"/>
        <xdr:cNvSpPr txBox="1"/>
      </xdr:nvSpPr>
      <xdr:spPr>
        <a:xfrm>
          <a:off x="12547111" y="129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167241</xdr:rowOff>
    </xdr:from>
    <xdr:to>
      <xdr:col>85</xdr:col>
      <xdr:colOff>177800</xdr:colOff>
      <xdr:row>77</xdr:row>
      <xdr:rowOff>97391</xdr:rowOff>
    </xdr:to>
    <xdr:sp macro="" textlink="">
      <xdr:nvSpPr>
        <xdr:cNvPr id="636" name="楕円 635"/>
        <xdr:cNvSpPr/>
      </xdr:nvSpPr>
      <xdr:spPr>
        <a:xfrm>
          <a:off x="16268700" y="1319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145668</xdr:rowOff>
    </xdr:from>
    <xdr:ext cx="534377" cy="259045"/>
    <xdr:sp macro="" textlink="">
      <xdr:nvSpPr>
        <xdr:cNvPr id="637" name="公債費該当値テキスト"/>
        <xdr:cNvSpPr txBox="1"/>
      </xdr:nvSpPr>
      <xdr:spPr>
        <a:xfrm>
          <a:off x="16370300" y="1317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31255</xdr:rowOff>
    </xdr:from>
    <xdr:to>
      <xdr:col>81</xdr:col>
      <xdr:colOff>101600</xdr:colOff>
      <xdr:row>77</xdr:row>
      <xdr:rowOff>132855</xdr:rowOff>
    </xdr:to>
    <xdr:sp macro="" textlink="">
      <xdr:nvSpPr>
        <xdr:cNvPr id="638" name="楕円 637"/>
        <xdr:cNvSpPr/>
      </xdr:nvSpPr>
      <xdr:spPr>
        <a:xfrm>
          <a:off x="15430500" y="132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123982</xdr:rowOff>
    </xdr:from>
    <xdr:ext cx="534377" cy="259045"/>
    <xdr:sp macro="" textlink="">
      <xdr:nvSpPr>
        <xdr:cNvPr id="639" name="テキスト ボックス 638"/>
        <xdr:cNvSpPr txBox="1"/>
      </xdr:nvSpPr>
      <xdr:spPr>
        <a:xfrm>
          <a:off x="15214111" y="1332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39142</xdr:rowOff>
    </xdr:from>
    <xdr:to>
      <xdr:col>76</xdr:col>
      <xdr:colOff>165100</xdr:colOff>
      <xdr:row>77</xdr:row>
      <xdr:rowOff>140742</xdr:rowOff>
    </xdr:to>
    <xdr:sp macro="" textlink="">
      <xdr:nvSpPr>
        <xdr:cNvPr id="640" name="楕円 639"/>
        <xdr:cNvSpPr/>
      </xdr:nvSpPr>
      <xdr:spPr>
        <a:xfrm>
          <a:off x="14541500" y="1324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131869</xdr:rowOff>
    </xdr:from>
    <xdr:ext cx="534377" cy="259045"/>
    <xdr:sp macro="" textlink="">
      <xdr:nvSpPr>
        <xdr:cNvPr id="641" name="テキスト ボックス 640"/>
        <xdr:cNvSpPr txBox="1"/>
      </xdr:nvSpPr>
      <xdr:spPr>
        <a:xfrm>
          <a:off x="14325111" y="1333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54831</xdr:rowOff>
    </xdr:from>
    <xdr:to>
      <xdr:col>72</xdr:col>
      <xdr:colOff>38100</xdr:colOff>
      <xdr:row>77</xdr:row>
      <xdr:rowOff>156431</xdr:rowOff>
    </xdr:to>
    <xdr:sp macro="" textlink="">
      <xdr:nvSpPr>
        <xdr:cNvPr id="642" name="楕円 641"/>
        <xdr:cNvSpPr/>
      </xdr:nvSpPr>
      <xdr:spPr>
        <a:xfrm>
          <a:off x="13652500" y="1325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147558</xdr:rowOff>
    </xdr:from>
    <xdr:ext cx="534377" cy="259045"/>
    <xdr:sp macro="" textlink="">
      <xdr:nvSpPr>
        <xdr:cNvPr id="643" name="テキスト ボックス 642"/>
        <xdr:cNvSpPr txBox="1"/>
      </xdr:nvSpPr>
      <xdr:spPr>
        <a:xfrm>
          <a:off x="13436111" y="1334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166579</xdr:rowOff>
    </xdr:from>
    <xdr:to>
      <xdr:col>67</xdr:col>
      <xdr:colOff>101600</xdr:colOff>
      <xdr:row>77</xdr:row>
      <xdr:rowOff>96729</xdr:rowOff>
    </xdr:to>
    <xdr:sp macro="" textlink="">
      <xdr:nvSpPr>
        <xdr:cNvPr id="644" name="楕円 643"/>
        <xdr:cNvSpPr/>
      </xdr:nvSpPr>
      <xdr:spPr>
        <a:xfrm>
          <a:off x="12763500" y="1319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87856</xdr:rowOff>
    </xdr:from>
    <xdr:ext cx="534377" cy="259045"/>
    <xdr:sp macro="" textlink="">
      <xdr:nvSpPr>
        <xdr:cNvPr id="645" name="テキスト ボックス 644"/>
        <xdr:cNvSpPr txBox="1"/>
      </xdr:nvSpPr>
      <xdr:spPr>
        <a:xfrm>
          <a:off x="12547111" y="1328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9" name="テキスト ボックス 65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1" name="テキスト ボックス 66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3" name="テキスト ボックス 66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69" name="直線コネクタ 668"/>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0" name="積立金最小値テキスト"/>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1" name="直線コネクタ 670"/>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72" name="積立金最大値テキスト"/>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73" name="直線コネクタ 672"/>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99974</xdr:rowOff>
    </xdr:from>
    <xdr:to>
      <xdr:col>85</xdr:col>
      <xdr:colOff>127000</xdr:colOff>
      <xdr:row>97</xdr:row>
      <xdr:rowOff>21228</xdr:rowOff>
    </xdr:to>
    <xdr:cxnSp macro="">
      <xdr:nvCxnSpPr>
        <xdr:cNvPr id="674" name="直線コネクタ 673"/>
        <xdr:cNvCxnSpPr/>
      </xdr:nvCxnSpPr>
      <xdr:spPr>
        <a:xfrm>
          <a:off x="15481300" y="16559174"/>
          <a:ext cx="838200" cy="9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51385</xdr:rowOff>
    </xdr:from>
    <xdr:ext cx="534377" cy="259045"/>
    <xdr:sp macro="" textlink="">
      <xdr:nvSpPr>
        <xdr:cNvPr id="675" name="積立金平均値テキスト"/>
        <xdr:cNvSpPr txBox="1"/>
      </xdr:nvSpPr>
      <xdr:spPr>
        <a:xfrm>
          <a:off x="16370300" y="16853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76" name="フローチャート: 判断 675"/>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99974</xdr:rowOff>
    </xdr:from>
    <xdr:to>
      <xdr:col>81</xdr:col>
      <xdr:colOff>50800</xdr:colOff>
      <xdr:row>98</xdr:row>
      <xdr:rowOff>26639</xdr:rowOff>
    </xdr:to>
    <xdr:cxnSp macro="">
      <xdr:nvCxnSpPr>
        <xdr:cNvPr id="677" name="直線コネクタ 676"/>
        <xdr:cNvCxnSpPr/>
      </xdr:nvCxnSpPr>
      <xdr:spPr>
        <a:xfrm flipV="1">
          <a:off x="14592300" y="16559174"/>
          <a:ext cx="889000" cy="26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78" name="フローチャート: 判断 677"/>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169789</xdr:rowOff>
    </xdr:from>
    <xdr:ext cx="534377" cy="259045"/>
    <xdr:sp macro="" textlink="">
      <xdr:nvSpPr>
        <xdr:cNvPr id="679" name="テキスト ボックス 678"/>
        <xdr:cNvSpPr txBox="1"/>
      </xdr:nvSpPr>
      <xdr:spPr>
        <a:xfrm>
          <a:off x="15214111" y="1697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26639</xdr:rowOff>
    </xdr:from>
    <xdr:to>
      <xdr:col>76</xdr:col>
      <xdr:colOff>114300</xdr:colOff>
      <xdr:row>98</xdr:row>
      <xdr:rowOff>100461</xdr:rowOff>
    </xdr:to>
    <xdr:cxnSp macro="">
      <xdr:nvCxnSpPr>
        <xdr:cNvPr id="680" name="直線コネクタ 679"/>
        <xdr:cNvCxnSpPr/>
      </xdr:nvCxnSpPr>
      <xdr:spPr>
        <a:xfrm flipV="1">
          <a:off x="13703300" y="16828739"/>
          <a:ext cx="889000" cy="7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1" name="フローチャート: 判断 680"/>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72934</xdr:rowOff>
    </xdr:from>
    <xdr:ext cx="534377" cy="259045"/>
    <xdr:sp macro="" textlink="">
      <xdr:nvSpPr>
        <xdr:cNvPr id="682" name="テキスト ボックス 681"/>
        <xdr:cNvSpPr txBox="1"/>
      </xdr:nvSpPr>
      <xdr:spPr>
        <a:xfrm>
          <a:off x="14325111" y="165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79491</xdr:rowOff>
    </xdr:from>
    <xdr:to>
      <xdr:col>71</xdr:col>
      <xdr:colOff>177800</xdr:colOff>
      <xdr:row>98</xdr:row>
      <xdr:rowOff>100461</xdr:rowOff>
    </xdr:to>
    <xdr:cxnSp macro="">
      <xdr:nvCxnSpPr>
        <xdr:cNvPr id="683" name="直線コネクタ 682"/>
        <xdr:cNvCxnSpPr/>
      </xdr:nvCxnSpPr>
      <xdr:spPr>
        <a:xfrm>
          <a:off x="12814300" y="16881591"/>
          <a:ext cx="889000" cy="2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87520</xdr:rowOff>
    </xdr:from>
    <xdr:to>
      <xdr:col>72</xdr:col>
      <xdr:colOff>38100</xdr:colOff>
      <xdr:row>99</xdr:row>
      <xdr:rowOff>17670</xdr:rowOff>
    </xdr:to>
    <xdr:sp macro="" textlink="">
      <xdr:nvSpPr>
        <xdr:cNvPr id="684" name="フローチャート: 判断 683"/>
        <xdr:cNvSpPr/>
      </xdr:nvSpPr>
      <xdr:spPr>
        <a:xfrm>
          <a:off x="13652500" y="1688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8797</xdr:rowOff>
    </xdr:from>
    <xdr:ext cx="534377" cy="259045"/>
    <xdr:sp macro="" textlink="">
      <xdr:nvSpPr>
        <xdr:cNvPr id="685" name="テキスト ボックス 684"/>
        <xdr:cNvSpPr txBox="1"/>
      </xdr:nvSpPr>
      <xdr:spPr>
        <a:xfrm>
          <a:off x="13436111" y="1698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77200</xdr:rowOff>
    </xdr:from>
    <xdr:to>
      <xdr:col>67</xdr:col>
      <xdr:colOff>101600</xdr:colOff>
      <xdr:row>99</xdr:row>
      <xdr:rowOff>7350</xdr:rowOff>
    </xdr:to>
    <xdr:sp macro="" textlink="">
      <xdr:nvSpPr>
        <xdr:cNvPr id="686" name="フローチャート: 判断 685"/>
        <xdr:cNvSpPr/>
      </xdr:nvSpPr>
      <xdr:spPr>
        <a:xfrm>
          <a:off x="12763500" y="1687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169927</xdr:rowOff>
    </xdr:from>
    <xdr:ext cx="534377" cy="259045"/>
    <xdr:sp macro="" textlink="">
      <xdr:nvSpPr>
        <xdr:cNvPr id="687" name="テキスト ボックス 686"/>
        <xdr:cNvSpPr txBox="1"/>
      </xdr:nvSpPr>
      <xdr:spPr>
        <a:xfrm>
          <a:off x="12547111" y="1697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141878</xdr:rowOff>
    </xdr:from>
    <xdr:to>
      <xdr:col>85</xdr:col>
      <xdr:colOff>177800</xdr:colOff>
      <xdr:row>97</xdr:row>
      <xdr:rowOff>72028</xdr:rowOff>
    </xdr:to>
    <xdr:sp macro="" textlink="">
      <xdr:nvSpPr>
        <xdr:cNvPr id="693" name="楕円 692"/>
        <xdr:cNvSpPr/>
      </xdr:nvSpPr>
      <xdr:spPr>
        <a:xfrm>
          <a:off x="16268700" y="1660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164755</xdr:rowOff>
    </xdr:from>
    <xdr:ext cx="534377" cy="259045"/>
    <xdr:sp macro="" textlink="">
      <xdr:nvSpPr>
        <xdr:cNvPr id="694" name="積立金該当値テキスト"/>
        <xdr:cNvSpPr txBox="1"/>
      </xdr:nvSpPr>
      <xdr:spPr>
        <a:xfrm>
          <a:off x="16370300" y="1645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49174</xdr:rowOff>
    </xdr:from>
    <xdr:to>
      <xdr:col>81</xdr:col>
      <xdr:colOff>101600</xdr:colOff>
      <xdr:row>96</xdr:row>
      <xdr:rowOff>150774</xdr:rowOff>
    </xdr:to>
    <xdr:sp macro="" textlink="">
      <xdr:nvSpPr>
        <xdr:cNvPr id="695" name="楕円 694"/>
        <xdr:cNvSpPr/>
      </xdr:nvSpPr>
      <xdr:spPr>
        <a:xfrm>
          <a:off x="15430500" y="165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167301</xdr:rowOff>
    </xdr:from>
    <xdr:ext cx="599010" cy="259045"/>
    <xdr:sp macro="" textlink="">
      <xdr:nvSpPr>
        <xdr:cNvPr id="696" name="テキスト ボックス 695"/>
        <xdr:cNvSpPr txBox="1"/>
      </xdr:nvSpPr>
      <xdr:spPr>
        <a:xfrm>
          <a:off x="15181795" y="1628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147289</xdr:rowOff>
    </xdr:from>
    <xdr:to>
      <xdr:col>76</xdr:col>
      <xdr:colOff>165100</xdr:colOff>
      <xdr:row>98</xdr:row>
      <xdr:rowOff>77439</xdr:rowOff>
    </xdr:to>
    <xdr:sp macro="" textlink="">
      <xdr:nvSpPr>
        <xdr:cNvPr id="697" name="楕円 696"/>
        <xdr:cNvSpPr/>
      </xdr:nvSpPr>
      <xdr:spPr>
        <a:xfrm>
          <a:off x="14541500" y="1677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68566</xdr:rowOff>
    </xdr:from>
    <xdr:ext cx="534377" cy="259045"/>
    <xdr:sp macro="" textlink="">
      <xdr:nvSpPr>
        <xdr:cNvPr id="698" name="テキスト ボックス 697"/>
        <xdr:cNvSpPr txBox="1"/>
      </xdr:nvSpPr>
      <xdr:spPr>
        <a:xfrm>
          <a:off x="14325111" y="168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49661</xdr:rowOff>
    </xdr:from>
    <xdr:to>
      <xdr:col>72</xdr:col>
      <xdr:colOff>38100</xdr:colOff>
      <xdr:row>98</xdr:row>
      <xdr:rowOff>151261</xdr:rowOff>
    </xdr:to>
    <xdr:sp macro="" textlink="">
      <xdr:nvSpPr>
        <xdr:cNvPr id="699" name="楕円 698"/>
        <xdr:cNvSpPr/>
      </xdr:nvSpPr>
      <xdr:spPr>
        <a:xfrm>
          <a:off x="13652500" y="1685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167788</xdr:rowOff>
    </xdr:from>
    <xdr:ext cx="534377" cy="259045"/>
    <xdr:sp macro="" textlink="">
      <xdr:nvSpPr>
        <xdr:cNvPr id="700" name="テキスト ボックス 699"/>
        <xdr:cNvSpPr txBox="1"/>
      </xdr:nvSpPr>
      <xdr:spPr>
        <a:xfrm>
          <a:off x="13436111" y="1662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28691</xdr:rowOff>
    </xdr:from>
    <xdr:to>
      <xdr:col>67</xdr:col>
      <xdr:colOff>101600</xdr:colOff>
      <xdr:row>98</xdr:row>
      <xdr:rowOff>130291</xdr:rowOff>
    </xdr:to>
    <xdr:sp macro="" textlink="">
      <xdr:nvSpPr>
        <xdr:cNvPr id="701" name="楕円 700"/>
        <xdr:cNvSpPr/>
      </xdr:nvSpPr>
      <xdr:spPr>
        <a:xfrm>
          <a:off x="12763500" y="1683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146818</xdr:rowOff>
    </xdr:from>
    <xdr:ext cx="534377" cy="259045"/>
    <xdr:sp macro="" textlink="">
      <xdr:nvSpPr>
        <xdr:cNvPr id="702" name="テキスト ボックス 701"/>
        <xdr:cNvSpPr txBox="1"/>
      </xdr:nvSpPr>
      <xdr:spPr>
        <a:xfrm>
          <a:off x="12547111" y="1660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28" name="直線コネクタ 727"/>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31" name="投資及び出資金最大値テキスト"/>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32" name="直線コネクタ 731"/>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133386</xdr:rowOff>
    </xdr:from>
    <xdr:to>
      <xdr:col>116</xdr:col>
      <xdr:colOff>63500</xdr:colOff>
      <xdr:row>35</xdr:row>
      <xdr:rowOff>42382</xdr:rowOff>
    </xdr:to>
    <xdr:cxnSp macro="">
      <xdr:nvCxnSpPr>
        <xdr:cNvPr id="733" name="直線コネクタ 732"/>
        <xdr:cNvCxnSpPr/>
      </xdr:nvCxnSpPr>
      <xdr:spPr>
        <a:xfrm>
          <a:off x="21323300" y="5962686"/>
          <a:ext cx="838200" cy="8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132206</xdr:rowOff>
    </xdr:from>
    <xdr:ext cx="469744" cy="259045"/>
    <xdr:sp macro="" textlink="">
      <xdr:nvSpPr>
        <xdr:cNvPr id="734" name="投資及び出資金平均値テキスト"/>
        <xdr:cNvSpPr txBox="1"/>
      </xdr:nvSpPr>
      <xdr:spPr>
        <a:xfrm>
          <a:off x="22212300" y="6475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35" name="フローチャート: 判断 734"/>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35742</xdr:rowOff>
    </xdr:from>
    <xdr:to>
      <xdr:col>111</xdr:col>
      <xdr:colOff>177800</xdr:colOff>
      <xdr:row>34</xdr:row>
      <xdr:rowOff>133386</xdr:rowOff>
    </xdr:to>
    <xdr:cxnSp macro="">
      <xdr:nvCxnSpPr>
        <xdr:cNvPr id="736" name="直線コネクタ 735"/>
        <xdr:cNvCxnSpPr/>
      </xdr:nvCxnSpPr>
      <xdr:spPr>
        <a:xfrm>
          <a:off x="20434300" y="5693592"/>
          <a:ext cx="889000" cy="26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37" name="フローチャート: 判断 736"/>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10503</xdr:rowOff>
    </xdr:from>
    <xdr:ext cx="469744" cy="259045"/>
    <xdr:sp macro="" textlink="">
      <xdr:nvSpPr>
        <xdr:cNvPr id="738" name="テキスト ボックス 737"/>
        <xdr:cNvSpPr txBox="1"/>
      </xdr:nvSpPr>
      <xdr:spPr>
        <a:xfrm>
          <a:off x="21088428" y="652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25182</xdr:rowOff>
    </xdr:from>
    <xdr:to>
      <xdr:col>107</xdr:col>
      <xdr:colOff>50800</xdr:colOff>
      <xdr:row>33</xdr:row>
      <xdr:rowOff>35742</xdr:rowOff>
    </xdr:to>
    <xdr:cxnSp macro="">
      <xdr:nvCxnSpPr>
        <xdr:cNvPr id="739" name="直線コネクタ 738"/>
        <xdr:cNvCxnSpPr/>
      </xdr:nvCxnSpPr>
      <xdr:spPr>
        <a:xfrm>
          <a:off x="19545300" y="5511582"/>
          <a:ext cx="889000" cy="18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40" name="フローチャート: 判断 739"/>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84200</xdr:rowOff>
    </xdr:from>
    <xdr:ext cx="469744" cy="259045"/>
    <xdr:sp macro="" textlink="">
      <xdr:nvSpPr>
        <xdr:cNvPr id="741" name="テキスト ボックス 740"/>
        <xdr:cNvSpPr txBox="1"/>
      </xdr:nvSpPr>
      <xdr:spPr>
        <a:xfrm>
          <a:off x="20199428" y="659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25182</xdr:rowOff>
    </xdr:from>
    <xdr:to>
      <xdr:col>102</xdr:col>
      <xdr:colOff>114300</xdr:colOff>
      <xdr:row>34</xdr:row>
      <xdr:rowOff>139156</xdr:rowOff>
    </xdr:to>
    <xdr:cxnSp macro="">
      <xdr:nvCxnSpPr>
        <xdr:cNvPr id="742" name="直線コネクタ 741"/>
        <xdr:cNvCxnSpPr/>
      </xdr:nvCxnSpPr>
      <xdr:spPr>
        <a:xfrm flipV="1">
          <a:off x="18656300" y="5511582"/>
          <a:ext cx="889000" cy="45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51453</xdr:rowOff>
    </xdr:from>
    <xdr:to>
      <xdr:col>102</xdr:col>
      <xdr:colOff>165100</xdr:colOff>
      <xdr:row>38</xdr:row>
      <xdr:rowOff>153053</xdr:rowOff>
    </xdr:to>
    <xdr:sp macro="" textlink="">
      <xdr:nvSpPr>
        <xdr:cNvPr id="743" name="フローチャート: 判断 742"/>
        <xdr:cNvSpPr/>
      </xdr:nvSpPr>
      <xdr:spPr>
        <a:xfrm>
          <a:off x="19494500" y="656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144180</xdr:rowOff>
    </xdr:from>
    <xdr:ext cx="469744" cy="259045"/>
    <xdr:sp macro="" textlink="">
      <xdr:nvSpPr>
        <xdr:cNvPr id="744" name="テキスト ボックス 743"/>
        <xdr:cNvSpPr txBox="1"/>
      </xdr:nvSpPr>
      <xdr:spPr>
        <a:xfrm>
          <a:off x="19310428" y="665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60379</xdr:rowOff>
    </xdr:from>
    <xdr:to>
      <xdr:col>98</xdr:col>
      <xdr:colOff>38100</xdr:colOff>
      <xdr:row>38</xdr:row>
      <xdr:rowOff>161979</xdr:rowOff>
    </xdr:to>
    <xdr:sp macro="" textlink="">
      <xdr:nvSpPr>
        <xdr:cNvPr id="745" name="フローチャート: 判断 744"/>
        <xdr:cNvSpPr/>
      </xdr:nvSpPr>
      <xdr:spPr>
        <a:xfrm>
          <a:off x="18605500" y="657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153106</xdr:rowOff>
    </xdr:from>
    <xdr:ext cx="469744" cy="259045"/>
    <xdr:sp macro="" textlink="">
      <xdr:nvSpPr>
        <xdr:cNvPr id="746" name="テキスト ボックス 745"/>
        <xdr:cNvSpPr txBox="1"/>
      </xdr:nvSpPr>
      <xdr:spPr>
        <a:xfrm>
          <a:off x="18421428" y="666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163032</xdr:rowOff>
    </xdr:from>
    <xdr:to>
      <xdr:col>116</xdr:col>
      <xdr:colOff>114300</xdr:colOff>
      <xdr:row>35</xdr:row>
      <xdr:rowOff>93182</xdr:rowOff>
    </xdr:to>
    <xdr:sp macro="" textlink="">
      <xdr:nvSpPr>
        <xdr:cNvPr id="752" name="楕円 751"/>
        <xdr:cNvSpPr/>
      </xdr:nvSpPr>
      <xdr:spPr>
        <a:xfrm>
          <a:off x="22110700" y="599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14459</xdr:rowOff>
    </xdr:from>
    <xdr:ext cx="469744" cy="259045"/>
    <xdr:sp macro="" textlink="">
      <xdr:nvSpPr>
        <xdr:cNvPr id="753" name="投資及び出資金該当値テキスト"/>
        <xdr:cNvSpPr txBox="1"/>
      </xdr:nvSpPr>
      <xdr:spPr>
        <a:xfrm>
          <a:off x="22212300" y="584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82586</xdr:rowOff>
    </xdr:from>
    <xdr:to>
      <xdr:col>112</xdr:col>
      <xdr:colOff>38100</xdr:colOff>
      <xdr:row>35</xdr:row>
      <xdr:rowOff>12736</xdr:rowOff>
    </xdr:to>
    <xdr:sp macro="" textlink="">
      <xdr:nvSpPr>
        <xdr:cNvPr id="754" name="楕円 753"/>
        <xdr:cNvSpPr/>
      </xdr:nvSpPr>
      <xdr:spPr>
        <a:xfrm>
          <a:off x="21272500" y="59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29263</xdr:rowOff>
    </xdr:from>
    <xdr:ext cx="469744" cy="259045"/>
    <xdr:sp macro="" textlink="">
      <xdr:nvSpPr>
        <xdr:cNvPr id="755" name="テキスト ボックス 754"/>
        <xdr:cNvSpPr txBox="1"/>
      </xdr:nvSpPr>
      <xdr:spPr>
        <a:xfrm>
          <a:off x="21088428" y="568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156392</xdr:rowOff>
    </xdr:from>
    <xdr:to>
      <xdr:col>107</xdr:col>
      <xdr:colOff>101600</xdr:colOff>
      <xdr:row>33</xdr:row>
      <xdr:rowOff>86542</xdr:rowOff>
    </xdr:to>
    <xdr:sp macro="" textlink="">
      <xdr:nvSpPr>
        <xdr:cNvPr id="756" name="楕円 755"/>
        <xdr:cNvSpPr/>
      </xdr:nvSpPr>
      <xdr:spPr>
        <a:xfrm>
          <a:off x="20383500" y="56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103069</xdr:rowOff>
    </xdr:from>
    <xdr:ext cx="534377" cy="259045"/>
    <xdr:sp macro="" textlink="">
      <xdr:nvSpPr>
        <xdr:cNvPr id="757" name="テキスト ボックス 756"/>
        <xdr:cNvSpPr txBox="1"/>
      </xdr:nvSpPr>
      <xdr:spPr>
        <a:xfrm>
          <a:off x="20167111" y="541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145832</xdr:rowOff>
    </xdr:from>
    <xdr:to>
      <xdr:col>102</xdr:col>
      <xdr:colOff>165100</xdr:colOff>
      <xdr:row>32</xdr:row>
      <xdr:rowOff>75982</xdr:rowOff>
    </xdr:to>
    <xdr:sp macro="" textlink="">
      <xdr:nvSpPr>
        <xdr:cNvPr id="758" name="楕円 757"/>
        <xdr:cNvSpPr/>
      </xdr:nvSpPr>
      <xdr:spPr>
        <a:xfrm>
          <a:off x="19494500" y="546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92509</xdr:rowOff>
    </xdr:from>
    <xdr:ext cx="534377" cy="259045"/>
    <xdr:sp macro="" textlink="">
      <xdr:nvSpPr>
        <xdr:cNvPr id="759" name="テキスト ボックス 758"/>
        <xdr:cNvSpPr txBox="1"/>
      </xdr:nvSpPr>
      <xdr:spPr>
        <a:xfrm>
          <a:off x="19278111" y="523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88356</xdr:rowOff>
    </xdr:from>
    <xdr:to>
      <xdr:col>98</xdr:col>
      <xdr:colOff>38100</xdr:colOff>
      <xdr:row>35</xdr:row>
      <xdr:rowOff>18506</xdr:rowOff>
    </xdr:to>
    <xdr:sp macro="" textlink="">
      <xdr:nvSpPr>
        <xdr:cNvPr id="760" name="楕円 759"/>
        <xdr:cNvSpPr/>
      </xdr:nvSpPr>
      <xdr:spPr>
        <a:xfrm>
          <a:off x="18605500" y="591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35033</xdr:rowOff>
    </xdr:from>
    <xdr:ext cx="469744" cy="259045"/>
    <xdr:sp macro="" textlink="">
      <xdr:nvSpPr>
        <xdr:cNvPr id="761" name="テキスト ボックス 760"/>
        <xdr:cNvSpPr txBox="1"/>
      </xdr:nvSpPr>
      <xdr:spPr>
        <a:xfrm>
          <a:off x="18421428" y="569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83" name="直線コネクタ 782"/>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86" name="貸付金最大値テキスト"/>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87" name="直線コネクタ 786"/>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109617</xdr:rowOff>
    </xdr:from>
    <xdr:to>
      <xdr:col>116</xdr:col>
      <xdr:colOff>63500</xdr:colOff>
      <xdr:row>58</xdr:row>
      <xdr:rowOff>110027</xdr:rowOff>
    </xdr:to>
    <xdr:cxnSp macro="">
      <xdr:nvCxnSpPr>
        <xdr:cNvPr id="788" name="直線コネクタ 787"/>
        <xdr:cNvCxnSpPr/>
      </xdr:nvCxnSpPr>
      <xdr:spPr>
        <a:xfrm flipV="1">
          <a:off x="21323300" y="10053717"/>
          <a:ext cx="8382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158983</xdr:rowOff>
    </xdr:from>
    <xdr:ext cx="469744" cy="259045"/>
    <xdr:sp macro="" textlink="">
      <xdr:nvSpPr>
        <xdr:cNvPr id="789" name="貸付金平均値テキスト"/>
        <xdr:cNvSpPr txBox="1"/>
      </xdr:nvSpPr>
      <xdr:spPr>
        <a:xfrm>
          <a:off x="22212300" y="9760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90" name="フローチャート: 判断 789"/>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102621</xdr:rowOff>
    </xdr:from>
    <xdr:to>
      <xdr:col>111</xdr:col>
      <xdr:colOff>177800</xdr:colOff>
      <xdr:row>58</xdr:row>
      <xdr:rowOff>110027</xdr:rowOff>
    </xdr:to>
    <xdr:cxnSp macro="">
      <xdr:nvCxnSpPr>
        <xdr:cNvPr id="791" name="直線コネクタ 790"/>
        <xdr:cNvCxnSpPr/>
      </xdr:nvCxnSpPr>
      <xdr:spPr>
        <a:xfrm>
          <a:off x="20434300" y="10046721"/>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792" name="フローチャート: 判断 791"/>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70530</xdr:rowOff>
    </xdr:from>
    <xdr:ext cx="469744" cy="259045"/>
    <xdr:sp macro="" textlink="">
      <xdr:nvSpPr>
        <xdr:cNvPr id="793" name="テキスト ボックス 792"/>
        <xdr:cNvSpPr txBox="1"/>
      </xdr:nvSpPr>
      <xdr:spPr>
        <a:xfrm>
          <a:off x="21088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102621</xdr:rowOff>
    </xdr:from>
    <xdr:to>
      <xdr:col>107</xdr:col>
      <xdr:colOff>50800</xdr:colOff>
      <xdr:row>58</xdr:row>
      <xdr:rowOff>103101</xdr:rowOff>
    </xdr:to>
    <xdr:cxnSp macro="">
      <xdr:nvCxnSpPr>
        <xdr:cNvPr id="794" name="直線コネクタ 793"/>
        <xdr:cNvCxnSpPr/>
      </xdr:nvCxnSpPr>
      <xdr:spPr>
        <a:xfrm flipV="1">
          <a:off x="19545300" y="10046721"/>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795" name="フローチャート: 判断 794"/>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99013</xdr:rowOff>
    </xdr:from>
    <xdr:ext cx="469744" cy="259045"/>
    <xdr:sp macro="" textlink="">
      <xdr:nvSpPr>
        <xdr:cNvPr id="796" name="テキスト ボックス 795"/>
        <xdr:cNvSpPr txBox="1"/>
      </xdr:nvSpPr>
      <xdr:spPr>
        <a:xfrm>
          <a:off x="20199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103101</xdr:rowOff>
    </xdr:from>
    <xdr:to>
      <xdr:col>102</xdr:col>
      <xdr:colOff>114300</xdr:colOff>
      <xdr:row>58</xdr:row>
      <xdr:rowOff>103467</xdr:rowOff>
    </xdr:to>
    <xdr:cxnSp macro="">
      <xdr:nvCxnSpPr>
        <xdr:cNvPr id="797" name="直線コネクタ 796"/>
        <xdr:cNvCxnSpPr/>
      </xdr:nvCxnSpPr>
      <xdr:spPr>
        <a:xfrm flipV="1">
          <a:off x="18656300" y="10047201"/>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141753</xdr:rowOff>
    </xdr:from>
    <xdr:to>
      <xdr:col>102</xdr:col>
      <xdr:colOff>165100</xdr:colOff>
      <xdr:row>58</xdr:row>
      <xdr:rowOff>71903</xdr:rowOff>
    </xdr:to>
    <xdr:sp macro="" textlink="">
      <xdr:nvSpPr>
        <xdr:cNvPr id="798" name="フローチャート: 判断 797"/>
        <xdr:cNvSpPr/>
      </xdr:nvSpPr>
      <xdr:spPr>
        <a:xfrm>
          <a:off x="19494500" y="991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88430</xdr:rowOff>
    </xdr:from>
    <xdr:ext cx="469744" cy="259045"/>
    <xdr:sp macro="" textlink="">
      <xdr:nvSpPr>
        <xdr:cNvPr id="799" name="テキスト ボックス 798"/>
        <xdr:cNvSpPr txBox="1"/>
      </xdr:nvSpPr>
      <xdr:spPr>
        <a:xfrm>
          <a:off x="19310428" y="968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133889</xdr:rowOff>
    </xdr:from>
    <xdr:to>
      <xdr:col>98</xdr:col>
      <xdr:colOff>38100</xdr:colOff>
      <xdr:row>58</xdr:row>
      <xdr:rowOff>64039</xdr:rowOff>
    </xdr:to>
    <xdr:sp macro="" textlink="">
      <xdr:nvSpPr>
        <xdr:cNvPr id="800" name="フローチャート: 判断 799"/>
        <xdr:cNvSpPr/>
      </xdr:nvSpPr>
      <xdr:spPr>
        <a:xfrm>
          <a:off x="18605500" y="990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80566</xdr:rowOff>
    </xdr:from>
    <xdr:ext cx="469744" cy="259045"/>
    <xdr:sp macro="" textlink="">
      <xdr:nvSpPr>
        <xdr:cNvPr id="801" name="テキスト ボックス 800"/>
        <xdr:cNvSpPr txBox="1"/>
      </xdr:nvSpPr>
      <xdr:spPr>
        <a:xfrm>
          <a:off x="18421428" y="968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58817</xdr:rowOff>
    </xdr:from>
    <xdr:to>
      <xdr:col>116</xdr:col>
      <xdr:colOff>114300</xdr:colOff>
      <xdr:row>58</xdr:row>
      <xdr:rowOff>160417</xdr:rowOff>
    </xdr:to>
    <xdr:sp macro="" textlink="">
      <xdr:nvSpPr>
        <xdr:cNvPr id="807" name="楕円 806"/>
        <xdr:cNvSpPr/>
      </xdr:nvSpPr>
      <xdr:spPr>
        <a:xfrm>
          <a:off x="22110700" y="1000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145194</xdr:rowOff>
    </xdr:from>
    <xdr:ext cx="469744" cy="259045"/>
    <xdr:sp macro="" textlink="">
      <xdr:nvSpPr>
        <xdr:cNvPr id="808" name="貸付金該当値テキスト"/>
        <xdr:cNvSpPr txBox="1"/>
      </xdr:nvSpPr>
      <xdr:spPr>
        <a:xfrm>
          <a:off x="22212300" y="991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59227</xdr:rowOff>
    </xdr:from>
    <xdr:to>
      <xdr:col>112</xdr:col>
      <xdr:colOff>38100</xdr:colOff>
      <xdr:row>58</xdr:row>
      <xdr:rowOff>160827</xdr:rowOff>
    </xdr:to>
    <xdr:sp macro="" textlink="">
      <xdr:nvSpPr>
        <xdr:cNvPr id="809" name="楕円 808"/>
        <xdr:cNvSpPr/>
      </xdr:nvSpPr>
      <xdr:spPr>
        <a:xfrm>
          <a:off x="21272500" y="1000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151954</xdr:rowOff>
    </xdr:from>
    <xdr:ext cx="469744" cy="259045"/>
    <xdr:sp macro="" textlink="">
      <xdr:nvSpPr>
        <xdr:cNvPr id="810" name="テキスト ボックス 809"/>
        <xdr:cNvSpPr txBox="1"/>
      </xdr:nvSpPr>
      <xdr:spPr>
        <a:xfrm>
          <a:off x="21088428" y="100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51821</xdr:rowOff>
    </xdr:from>
    <xdr:to>
      <xdr:col>107</xdr:col>
      <xdr:colOff>101600</xdr:colOff>
      <xdr:row>58</xdr:row>
      <xdr:rowOff>153421</xdr:rowOff>
    </xdr:to>
    <xdr:sp macro="" textlink="">
      <xdr:nvSpPr>
        <xdr:cNvPr id="811" name="楕円 810"/>
        <xdr:cNvSpPr/>
      </xdr:nvSpPr>
      <xdr:spPr>
        <a:xfrm>
          <a:off x="20383500" y="999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144548</xdr:rowOff>
    </xdr:from>
    <xdr:ext cx="469744" cy="259045"/>
    <xdr:sp macro="" textlink="">
      <xdr:nvSpPr>
        <xdr:cNvPr id="812" name="テキスト ボックス 811"/>
        <xdr:cNvSpPr txBox="1"/>
      </xdr:nvSpPr>
      <xdr:spPr>
        <a:xfrm>
          <a:off x="20199428" y="1008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52301</xdr:rowOff>
    </xdr:from>
    <xdr:to>
      <xdr:col>102</xdr:col>
      <xdr:colOff>165100</xdr:colOff>
      <xdr:row>58</xdr:row>
      <xdr:rowOff>153901</xdr:rowOff>
    </xdr:to>
    <xdr:sp macro="" textlink="">
      <xdr:nvSpPr>
        <xdr:cNvPr id="813" name="楕円 812"/>
        <xdr:cNvSpPr/>
      </xdr:nvSpPr>
      <xdr:spPr>
        <a:xfrm>
          <a:off x="19494500" y="999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145028</xdr:rowOff>
    </xdr:from>
    <xdr:ext cx="469744" cy="259045"/>
    <xdr:sp macro="" textlink="">
      <xdr:nvSpPr>
        <xdr:cNvPr id="814" name="テキスト ボックス 813"/>
        <xdr:cNvSpPr txBox="1"/>
      </xdr:nvSpPr>
      <xdr:spPr>
        <a:xfrm>
          <a:off x="19310428" y="1008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52667</xdr:rowOff>
    </xdr:from>
    <xdr:to>
      <xdr:col>98</xdr:col>
      <xdr:colOff>38100</xdr:colOff>
      <xdr:row>58</xdr:row>
      <xdr:rowOff>154267</xdr:rowOff>
    </xdr:to>
    <xdr:sp macro="" textlink="">
      <xdr:nvSpPr>
        <xdr:cNvPr id="815" name="楕円 814"/>
        <xdr:cNvSpPr/>
      </xdr:nvSpPr>
      <xdr:spPr>
        <a:xfrm>
          <a:off x="18605500" y="99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145394</xdr:rowOff>
    </xdr:from>
    <xdr:ext cx="469744" cy="259045"/>
    <xdr:sp macro="" textlink="">
      <xdr:nvSpPr>
        <xdr:cNvPr id="816" name="テキスト ボックス 815"/>
        <xdr:cNvSpPr txBox="1"/>
      </xdr:nvSpPr>
      <xdr:spPr>
        <a:xfrm>
          <a:off x="18421428" y="10089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41" name="直線コネクタ 840"/>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42" name="繰出金最小値テキスト"/>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43" name="直線コネクタ 842"/>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44" name="繰出金最大値テキスト"/>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45" name="直線コネクタ 844"/>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1333</xdr:rowOff>
    </xdr:from>
    <xdr:to>
      <xdr:col>116</xdr:col>
      <xdr:colOff>63500</xdr:colOff>
      <xdr:row>75</xdr:row>
      <xdr:rowOff>70726</xdr:rowOff>
    </xdr:to>
    <xdr:cxnSp macro="">
      <xdr:nvCxnSpPr>
        <xdr:cNvPr id="846" name="直線コネクタ 845"/>
        <xdr:cNvCxnSpPr/>
      </xdr:nvCxnSpPr>
      <xdr:spPr>
        <a:xfrm flipV="1">
          <a:off x="21323300" y="12860083"/>
          <a:ext cx="838200" cy="6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87965</xdr:rowOff>
    </xdr:from>
    <xdr:ext cx="534377" cy="259045"/>
    <xdr:sp macro="" textlink="">
      <xdr:nvSpPr>
        <xdr:cNvPr id="847" name="繰出金平均値テキスト"/>
        <xdr:cNvSpPr txBox="1"/>
      </xdr:nvSpPr>
      <xdr:spPr>
        <a:xfrm>
          <a:off x="22212300" y="1311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48" name="フローチャート: 判断 847"/>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70726</xdr:rowOff>
    </xdr:from>
    <xdr:to>
      <xdr:col>111</xdr:col>
      <xdr:colOff>177800</xdr:colOff>
      <xdr:row>75</xdr:row>
      <xdr:rowOff>106287</xdr:rowOff>
    </xdr:to>
    <xdr:cxnSp macro="">
      <xdr:nvCxnSpPr>
        <xdr:cNvPr id="849" name="直線コネクタ 848"/>
        <xdr:cNvCxnSpPr/>
      </xdr:nvCxnSpPr>
      <xdr:spPr>
        <a:xfrm flipV="1">
          <a:off x="20434300" y="12929476"/>
          <a:ext cx="8890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50" name="フローチャート: 判断 849"/>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18102</xdr:rowOff>
    </xdr:from>
    <xdr:ext cx="534377" cy="259045"/>
    <xdr:sp macro="" textlink="">
      <xdr:nvSpPr>
        <xdr:cNvPr id="851" name="テキスト ボックス 850"/>
        <xdr:cNvSpPr txBox="1"/>
      </xdr:nvSpPr>
      <xdr:spPr>
        <a:xfrm>
          <a:off x="21056111" y="1321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106287</xdr:rowOff>
    </xdr:from>
    <xdr:to>
      <xdr:col>107</xdr:col>
      <xdr:colOff>50800</xdr:colOff>
      <xdr:row>76</xdr:row>
      <xdr:rowOff>5080</xdr:rowOff>
    </xdr:to>
    <xdr:cxnSp macro="">
      <xdr:nvCxnSpPr>
        <xdr:cNvPr id="852" name="直線コネクタ 851"/>
        <xdr:cNvCxnSpPr/>
      </xdr:nvCxnSpPr>
      <xdr:spPr>
        <a:xfrm flipV="1">
          <a:off x="19545300" y="12965037"/>
          <a:ext cx="889000" cy="7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53" name="フローチャート: 判断 852"/>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143082</xdr:rowOff>
    </xdr:from>
    <xdr:ext cx="534377" cy="259045"/>
    <xdr:sp macro="" textlink="">
      <xdr:nvSpPr>
        <xdr:cNvPr id="854" name="テキスト ボックス 853"/>
        <xdr:cNvSpPr txBox="1"/>
      </xdr:nvSpPr>
      <xdr:spPr>
        <a:xfrm>
          <a:off x="20167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5080</xdr:rowOff>
    </xdr:from>
    <xdr:to>
      <xdr:col>102</xdr:col>
      <xdr:colOff>114300</xdr:colOff>
      <xdr:row>76</xdr:row>
      <xdr:rowOff>23470</xdr:rowOff>
    </xdr:to>
    <xdr:cxnSp macro="">
      <xdr:nvCxnSpPr>
        <xdr:cNvPr id="855" name="直線コネクタ 854"/>
        <xdr:cNvCxnSpPr/>
      </xdr:nvCxnSpPr>
      <xdr:spPr>
        <a:xfrm flipV="1">
          <a:off x="18656300" y="13035280"/>
          <a:ext cx="889000" cy="1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168923</xdr:rowOff>
    </xdr:from>
    <xdr:to>
      <xdr:col>102</xdr:col>
      <xdr:colOff>165100</xdr:colOff>
      <xdr:row>77</xdr:row>
      <xdr:rowOff>99073</xdr:rowOff>
    </xdr:to>
    <xdr:sp macro="" textlink="">
      <xdr:nvSpPr>
        <xdr:cNvPr id="856" name="フローチャート: 判断 855"/>
        <xdr:cNvSpPr/>
      </xdr:nvSpPr>
      <xdr:spPr>
        <a:xfrm>
          <a:off x="19494500" y="1319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90200</xdr:rowOff>
    </xdr:from>
    <xdr:ext cx="534377" cy="259045"/>
    <xdr:sp macro="" textlink="">
      <xdr:nvSpPr>
        <xdr:cNvPr id="857" name="テキスト ボックス 856"/>
        <xdr:cNvSpPr txBox="1"/>
      </xdr:nvSpPr>
      <xdr:spPr>
        <a:xfrm>
          <a:off x="19278111" y="1329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19355</xdr:rowOff>
    </xdr:from>
    <xdr:to>
      <xdr:col>98</xdr:col>
      <xdr:colOff>38100</xdr:colOff>
      <xdr:row>77</xdr:row>
      <xdr:rowOff>120955</xdr:rowOff>
    </xdr:to>
    <xdr:sp macro="" textlink="">
      <xdr:nvSpPr>
        <xdr:cNvPr id="858" name="フローチャート: 判断 857"/>
        <xdr:cNvSpPr/>
      </xdr:nvSpPr>
      <xdr:spPr>
        <a:xfrm>
          <a:off x="18605500" y="132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112082</xdr:rowOff>
    </xdr:from>
    <xdr:ext cx="534377" cy="259045"/>
    <xdr:sp macro="" textlink="">
      <xdr:nvSpPr>
        <xdr:cNvPr id="859" name="テキスト ボックス 858"/>
        <xdr:cNvSpPr txBox="1"/>
      </xdr:nvSpPr>
      <xdr:spPr>
        <a:xfrm>
          <a:off x="18389111" y="1331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121983</xdr:rowOff>
    </xdr:from>
    <xdr:to>
      <xdr:col>116</xdr:col>
      <xdr:colOff>114300</xdr:colOff>
      <xdr:row>75</xdr:row>
      <xdr:rowOff>52133</xdr:rowOff>
    </xdr:to>
    <xdr:sp macro="" textlink="">
      <xdr:nvSpPr>
        <xdr:cNvPr id="865" name="楕円 864"/>
        <xdr:cNvSpPr/>
      </xdr:nvSpPr>
      <xdr:spPr>
        <a:xfrm>
          <a:off x="22110700" y="128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144860</xdr:rowOff>
    </xdr:from>
    <xdr:ext cx="534377" cy="259045"/>
    <xdr:sp macro="" textlink="">
      <xdr:nvSpPr>
        <xdr:cNvPr id="866" name="繰出金該当値テキスト"/>
        <xdr:cNvSpPr txBox="1"/>
      </xdr:nvSpPr>
      <xdr:spPr>
        <a:xfrm>
          <a:off x="22212300" y="1266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19926</xdr:rowOff>
    </xdr:from>
    <xdr:to>
      <xdr:col>112</xdr:col>
      <xdr:colOff>38100</xdr:colOff>
      <xdr:row>75</xdr:row>
      <xdr:rowOff>121526</xdr:rowOff>
    </xdr:to>
    <xdr:sp macro="" textlink="">
      <xdr:nvSpPr>
        <xdr:cNvPr id="867" name="楕円 866"/>
        <xdr:cNvSpPr/>
      </xdr:nvSpPr>
      <xdr:spPr>
        <a:xfrm>
          <a:off x="21272500" y="128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138053</xdr:rowOff>
    </xdr:from>
    <xdr:ext cx="534377" cy="259045"/>
    <xdr:sp macro="" textlink="">
      <xdr:nvSpPr>
        <xdr:cNvPr id="868" name="テキスト ボックス 867"/>
        <xdr:cNvSpPr txBox="1"/>
      </xdr:nvSpPr>
      <xdr:spPr>
        <a:xfrm>
          <a:off x="21056111" y="1265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55487</xdr:rowOff>
    </xdr:from>
    <xdr:to>
      <xdr:col>107</xdr:col>
      <xdr:colOff>101600</xdr:colOff>
      <xdr:row>75</xdr:row>
      <xdr:rowOff>157087</xdr:rowOff>
    </xdr:to>
    <xdr:sp macro="" textlink="">
      <xdr:nvSpPr>
        <xdr:cNvPr id="869" name="楕円 868"/>
        <xdr:cNvSpPr/>
      </xdr:nvSpPr>
      <xdr:spPr>
        <a:xfrm>
          <a:off x="20383500" y="1291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2164</xdr:rowOff>
    </xdr:from>
    <xdr:ext cx="534377" cy="259045"/>
    <xdr:sp macro="" textlink="">
      <xdr:nvSpPr>
        <xdr:cNvPr id="870" name="テキスト ボックス 869"/>
        <xdr:cNvSpPr txBox="1"/>
      </xdr:nvSpPr>
      <xdr:spPr>
        <a:xfrm>
          <a:off x="20167111" y="1268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125730</xdr:rowOff>
    </xdr:from>
    <xdr:to>
      <xdr:col>102</xdr:col>
      <xdr:colOff>165100</xdr:colOff>
      <xdr:row>76</xdr:row>
      <xdr:rowOff>55880</xdr:rowOff>
    </xdr:to>
    <xdr:sp macro="" textlink="">
      <xdr:nvSpPr>
        <xdr:cNvPr id="871" name="楕円 870"/>
        <xdr:cNvSpPr/>
      </xdr:nvSpPr>
      <xdr:spPr>
        <a:xfrm>
          <a:off x="194945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72407</xdr:rowOff>
    </xdr:from>
    <xdr:ext cx="534377" cy="259045"/>
    <xdr:sp macro="" textlink="">
      <xdr:nvSpPr>
        <xdr:cNvPr id="872" name="テキスト ボックス 871"/>
        <xdr:cNvSpPr txBox="1"/>
      </xdr:nvSpPr>
      <xdr:spPr>
        <a:xfrm>
          <a:off x="19278111" y="1275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144120</xdr:rowOff>
    </xdr:from>
    <xdr:to>
      <xdr:col>98</xdr:col>
      <xdr:colOff>38100</xdr:colOff>
      <xdr:row>76</xdr:row>
      <xdr:rowOff>74270</xdr:rowOff>
    </xdr:to>
    <xdr:sp macro="" textlink="">
      <xdr:nvSpPr>
        <xdr:cNvPr id="873" name="楕円 872"/>
        <xdr:cNvSpPr/>
      </xdr:nvSpPr>
      <xdr:spPr>
        <a:xfrm>
          <a:off x="18605500" y="1300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90797</xdr:rowOff>
    </xdr:from>
    <xdr:ext cx="534377" cy="259045"/>
    <xdr:sp macro="" textlink="">
      <xdr:nvSpPr>
        <xdr:cNvPr id="874" name="テキスト ボックス 873"/>
        <xdr:cNvSpPr txBox="1"/>
      </xdr:nvSpPr>
      <xdr:spPr>
        <a:xfrm>
          <a:off x="18389111" y="1277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人当たり約</a:t>
          </a:r>
          <a:r>
            <a:rPr kumimoji="1" lang="en-US" altLang="ja-JP" sz="1300">
              <a:latin typeface="ＭＳ Ｐゴシック" panose="020B0600070205080204" pitchFamily="50" charset="-128"/>
              <a:ea typeface="ＭＳ Ｐゴシック" panose="020B0600070205080204" pitchFamily="50" charset="-128"/>
            </a:rPr>
            <a:t>627</a:t>
          </a:r>
          <a:r>
            <a:rPr kumimoji="1" lang="ja-JP" altLang="en-US" sz="1300">
              <a:latin typeface="ＭＳ Ｐゴシック" panose="020B0600070205080204" pitchFamily="50" charset="-128"/>
              <a:ea typeface="ＭＳ Ｐゴシック" panose="020B0600070205080204" pitchFamily="50" charset="-128"/>
            </a:rPr>
            <a:t>千円となっている。</a:t>
          </a:r>
        </a:p>
        <a:p>
          <a:r>
            <a:rPr kumimoji="1" lang="ja-JP" altLang="en-US" sz="1300">
              <a:latin typeface="ＭＳ Ｐゴシック" panose="020B0600070205080204" pitchFamily="50" charset="-128"/>
              <a:ea typeface="ＭＳ Ｐゴシック" panose="020B0600070205080204" pitchFamily="50" charset="-128"/>
            </a:rPr>
            <a:t>　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コストを性質別で見た場合、類似団体との比較では人件費と公債費が低く、投資・出資金、繰出金、積立金、普通建設事業費が高くなっている。（各要因は前シートのとおり。投資・出資金については公営企業である水道事業、病院事業への繰出金が大きいことによる。）また、前年度との比較では、扶助費、繰出金、普通建設事業費（うち新規整備）の伸びが大きくなっている。普通建設事業費（うち新規整備）については、地域振興のための休憩施設の建設に伴い増となったものである。また、積立金については、前年度よりは減となったもの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年度末の農業集落排水事業の公共下水道事業への移行と、平成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年度からの下水道事業の公営企業移行に伴い、下水道事業の償還のために積み立てていた基金を廃止し、財政調整基金に積み立てたため、類似団体と比べて約</a:t>
          </a:r>
          <a:r>
            <a:rPr kumimoji="1" lang="en-US" altLang="ja-JP" sz="1300">
              <a:latin typeface="ＭＳ Ｐゴシック" panose="020B0600070205080204" pitchFamily="50" charset="-128"/>
              <a:ea typeface="ＭＳ Ｐゴシック" panose="020B0600070205080204" pitchFamily="50" charset="-128"/>
            </a:rPr>
            <a:t>72,000</a:t>
          </a:r>
          <a:r>
            <a:rPr kumimoji="1" lang="ja-JP" altLang="en-US" sz="1300">
              <a:latin typeface="ＭＳ Ｐゴシック" panose="020B0600070205080204" pitchFamily="50" charset="-128"/>
              <a:ea typeface="ＭＳ Ｐゴシック" panose="020B0600070205080204" pitchFamily="50" charset="-128"/>
            </a:rPr>
            <a:t>円多くなっている。</a:t>
          </a:r>
        </a:p>
        <a:p>
          <a:r>
            <a:rPr kumimoji="1" lang="ja-JP" altLang="en-US" sz="1300">
              <a:latin typeface="ＭＳ Ｐゴシック" panose="020B0600070205080204" pitchFamily="50" charset="-128"/>
              <a:ea typeface="ＭＳ Ｐゴシック" panose="020B0600070205080204" pitchFamily="50" charset="-128"/>
            </a:rPr>
            <a:t>　全体的に見ると、類似団体と比較して人件費や公債費といった義務的経費を抑え、町の推進する施策や住民サービスに効果的・重点的に支出しており、引き続き住民福祉の向上のため選択と集中により、適切な財政運営を図っていく。</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岡山県矢掛町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14,443
14,164
90.62
9,480,877
9,058,884
366,619
4,720,698
9,439,913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103287</xdr:rowOff>
    </xdr:from>
    <xdr:to>
      <xdr:col>24</xdr:col>
      <xdr:colOff>63500</xdr:colOff>
      <xdr:row>37</xdr:row>
      <xdr:rowOff>103777</xdr:rowOff>
    </xdr:to>
    <xdr:cxnSp macro="">
      <xdr:nvCxnSpPr>
        <xdr:cNvPr id="63" name="直線コネクタ 62"/>
        <xdr:cNvCxnSpPr/>
      </xdr:nvCxnSpPr>
      <xdr:spPr>
        <a:xfrm flipV="1">
          <a:off x="3797300" y="6446937"/>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160110</xdr:rowOff>
    </xdr:from>
    <xdr:ext cx="469744" cy="259045"/>
    <xdr:sp macro="" textlink="">
      <xdr:nvSpPr>
        <xdr:cNvPr id="64" name="議会費平均値テキスト"/>
        <xdr:cNvSpPr txBox="1"/>
      </xdr:nvSpPr>
      <xdr:spPr>
        <a:xfrm>
          <a:off x="4686300" y="6160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46137</xdr:rowOff>
    </xdr:from>
    <xdr:to>
      <xdr:col>19</xdr:col>
      <xdr:colOff>177800</xdr:colOff>
      <xdr:row>37</xdr:row>
      <xdr:rowOff>103777</xdr:rowOff>
    </xdr:to>
    <xdr:cxnSp macro="">
      <xdr:nvCxnSpPr>
        <xdr:cNvPr id="66" name="直線コネクタ 65"/>
        <xdr:cNvCxnSpPr/>
      </xdr:nvCxnSpPr>
      <xdr:spPr>
        <a:xfrm>
          <a:off x="2908300" y="6389787"/>
          <a:ext cx="889000" cy="5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80644</xdr:rowOff>
    </xdr:from>
    <xdr:ext cx="469744" cy="259045"/>
    <xdr:sp macro="" textlink="">
      <xdr:nvSpPr>
        <xdr:cNvPr id="68" name="テキスト ボックス 67"/>
        <xdr:cNvSpPr txBox="1"/>
      </xdr:nvSpPr>
      <xdr:spPr>
        <a:xfrm>
          <a:off x="3562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46137</xdr:rowOff>
    </xdr:from>
    <xdr:to>
      <xdr:col>15</xdr:col>
      <xdr:colOff>50800</xdr:colOff>
      <xdr:row>37</xdr:row>
      <xdr:rowOff>105573</xdr:rowOff>
    </xdr:to>
    <xdr:cxnSp macro="">
      <xdr:nvCxnSpPr>
        <xdr:cNvPr id="69" name="直線コネクタ 68"/>
        <xdr:cNvCxnSpPr/>
      </xdr:nvCxnSpPr>
      <xdr:spPr>
        <a:xfrm flipV="1">
          <a:off x="2019300" y="6389787"/>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5206</xdr:rowOff>
    </xdr:from>
    <xdr:ext cx="469744" cy="259045"/>
    <xdr:sp macro="" textlink="">
      <xdr:nvSpPr>
        <xdr:cNvPr id="71" name="テキスト ボックス 70"/>
        <xdr:cNvSpPr txBox="1"/>
      </xdr:nvSpPr>
      <xdr:spPr>
        <a:xfrm>
          <a:off x="2673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105573</xdr:rowOff>
    </xdr:from>
    <xdr:to>
      <xdr:col>10</xdr:col>
      <xdr:colOff>114300</xdr:colOff>
      <xdr:row>37</xdr:row>
      <xdr:rowOff>114391</xdr:rowOff>
    </xdr:to>
    <xdr:cxnSp macro="">
      <xdr:nvCxnSpPr>
        <xdr:cNvPr id="72" name="直線コネクタ 71"/>
        <xdr:cNvCxnSpPr/>
      </xdr:nvCxnSpPr>
      <xdr:spPr>
        <a:xfrm flipV="1">
          <a:off x="1130300" y="6449223"/>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45629</xdr:rowOff>
    </xdr:from>
    <xdr:to>
      <xdr:col>10</xdr:col>
      <xdr:colOff>165100</xdr:colOff>
      <xdr:row>37</xdr:row>
      <xdr:rowOff>147229</xdr:rowOff>
    </xdr:to>
    <xdr:sp macro="" textlink="">
      <xdr:nvSpPr>
        <xdr:cNvPr id="73" name="フローチャート: 判断 72"/>
        <xdr:cNvSpPr/>
      </xdr:nvSpPr>
      <xdr:spPr>
        <a:xfrm>
          <a:off x="1968500" y="638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163756</xdr:rowOff>
    </xdr:from>
    <xdr:ext cx="469744" cy="259045"/>
    <xdr:sp macro="" textlink="">
      <xdr:nvSpPr>
        <xdr:cNvPr id="74" name="テキスト ボックス 73"/>
        <xdr:cNvSpPr txBox="1"/>
      </xdr:nvSpPr>
      <xdr:spPr>
        <a:xfrm>
          <a:off x="1784428" y="61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75184</xdr:rowOff>
    </xdr:from>
    <xdr:to>
      <xdr:col>6</xdr:col>
      <xdr:colOff>38100</xdr:colOff>
      <xdr:row>38</xdr:row>
      <xdr:rowOff>5335</xdr:rowOff>
    </xdr:to>
    <xdr:sp macro="" textlink="">
      <xdr:nvSpPr>
        <xdr:cNvPr id="75" name="フローチャート: 判断 74"/>
        <xdr:cNvSpPr/>
      </xdr:nvSpPr>
      <xdr:spPr>
        <a:xfrm>
          <a:off x="1079500" y="6418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167911</xdr:rowOff>
    </xdr:from>
    <xdr:ext cx="469744" cy="259045"/>
    <xdr:sp macro="" textlink="">
      <xdr:nvSpPr>
        <xdr:cNvPr id="76" name="テキスト ボックス 75"/>
        <xdr:cNvSpPr txBox="1"/>
      </xdr:nvSpPr>
      <xdr:spPr>
        <a:xfrm>
          <a:off x="895428" y="651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52487</xdr:rowOff>
    </xdr:from>
    <xdr:to>
      <xdr:col>24</xdr:col>
      <xdr:colOff>114300</xdr:colOff>
      <xdr:row>37</xdr:row>
      <xdr:rowOff>154087</xdr:rowOff>
    </xdr:to>
    <xdr:sp macro="" textlink="">
      <xdr:nvSpPr>
        <xdr:cNvPr id="82" name="楕円 81"/>
        <xdr:cNvSpPr/>
      </xdr:nvSpPr>
      <xdr:spPr>
        <a:xfrm>
          <a:off x="4584700" y="63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30914</xdr:rowOff>
    </xdr:from>
    <xdr:ext cx="469744" cy="259045"/>
    <xdr:sp macro="" textlink="">
      <xdr:nvSpPr>
        <xdr:cNvPr id="83" name="議会費該当値テキスト"/>
        <xdr:cNvSpPr txBox="1"/>
      </xdr:nvSpPr>
      <xdr:spPr>
        <a:xfrm>
          <a:off x="4686300" y="637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52977</xdr:rowOff>
    </xdr:from>
    <xdr:to>
      <xdr:col>20</xdr:col>
      <xdr:colOff>38100</xdr:colOff>
      <xdr:row>37</xdr:row>
      <xdr:rowOff>154577</xdr:rowOff>
    </xdr:to>
    <xdr:sp macro="" textlink="">
      <xdr:nvSpPr>
        <xdr:cNvPr id="84" name="楕円 83"/>
        <xdr:cNvSpPr/>
      </xdr:nvSpPr>
      <xdr:spPr>
        <a:xfrm>
          <a:off x="3746500" y="63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145704</xdr:rowOff>
    </xdr:from>
    <xdr:ext cx="469744" cy="259045"/>
    <xdr:sp macro="" textlink="">
      <xdr:nvSpPr>
        <xdr:cNvPr id="85" name="テキスト ボックス 84"/>
        <xdr:cNvSpPr txBox="1"/>
      </xdr:nvSpPr>
      <xdr:spPr>
        <a:xfrm>
          <a:off x="3562428" y="648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166787</xdr:rowOff>
    </xdr:from>
    <xdr:to>
      <xdr:col>15</xdr:col>
      <xdr:colOff>101600</xdr:colOff>
      <xdr:row>37</xdr:row>
      <xdr:rowOff>96937</xdr:rowOff>
    </xdr:to>
    <xdr:sp macro="" textlink="">
      <xdr:nvSpPr>
        <xdr:cNvPr id="86" name="楕円 85"/>
        <xdr:cNvSpPr/>
      </xdr:nvSpPr>
      <xdr:spPr>
        <a:xfrm>
          <a:off x="2857500" y="63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88064</xdr:rowOff>
    </xdr:from>
    <xdr:ext cx="469744" cy="259045"/>
    <xdr:sp macro="" textlink="">
      <xdr:nvSpPr>
        <xdr:cNvPr id="87" name="テキスト ボックス 86"/>
        <xdr:cNvSpPr txBox="1"/>
      </xdr:nvSpPr>
      <xdr:spPr>
        <a:xfrm>
          <a:off x="2673428" y="643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54773</xdr:rowOff>
    </xdr:from>
    <xdr:to>
      <xdr:col>10</xdr:col>
      <xdr:colOff>165100</xdr:colOff>
      <xdr:row>37</xdr:row>
      <xdr:rowOff>156373</xdr:rowOff>
    </xdr:to>
    <xdr:sp macro="" textlink="">
      <xdr:nvSpPr>
        <xdr:cNvPr id="88" name="楕円 87"/>
        <xdr:cNvSpPr/>
      </xdr:nvSpPr>
      <xdr:spPr>
        <a:xfrm>
          <a:off x="1968500" y="639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147500</xdr:rowOff>
    </xdr:from>
    <xdr:ext cx="469744" cy="259045"/>
    <xdr:sp macro="" textlink="">
      <xdr:nvSpPr>
        <xdr:cNvPr id="89" name="テキスト ボックス 88"/>
        <xdr:cNvSpPr txBox="1"/>
      </xdr:nvSpPr>
      <xdr:spPr>
        <a:xfrm>
          <a:off x="1784428" y="649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63591</xdr:rowOff>
    </xdr:from>
    <xdr:to>
      <xdr:col>6</xdr:col>
      <xdr:colOff>38100</xdr:colOff>
      <xdr:row>37</xdr:row>
      <xdr:rowOff>165191</xdr:rowOff>
    </xdr:to>
    <xdr:sp macro="" textlink="">
      <xdr:nvSpPr>
        <xdr:cNvPr id="90" name="楕円 89"/>
        <xdr:cNvSpPr/>
      </xdr:nvSpPr>
      <xdr:spPr>
        <a:xfrm>
          <a:off x="1079500" y="640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10268</xdr:rowOff>
    </xdr:from>
    <xdr:ext cx="469744" cy="259045"/>
    <xdr:sp macro="" textlink="">
      <xdr:nvSpPr>
        <xdr:cNvPr id="91" name="テキスト ボックス 90"/>
        <xdr:cNvSpPr txBox="1"/>
      </xdr:nvSpPr>
      <xdr:spPr>
        <a:xfrm>
          <a:off x="895428" y="618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107359</xdr:rowOff>
    </xdr:from>
    <xdr:to>
      <xdr:col>24</xdr:col>
      <xdr:colOff>63500</xdr:colOff>
      <xdr:row>57</xdr:row>
      <xdr:rowOff>82798</xdr:rowOff>
    </xdr:to>
    <xdr:cxnSp macro="">
      <xdr:nvCxnSpPr>
        <xdr:cNvPr id="122" name="直線コネクタ 121"/>
        <xdr:cNvCxnSpPr/>
      </xdr:nvCxnSpPr>
      <xdr:spPr>
        <a:xfrm flipV="1">
          <a:off x="3797300" y="9708559"/>
          <a:ext cx="838200" cy="14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56478</xdr:rowOff>
    </xdr:from>
    <xdr:ext cx="534377" cy="259045"/>
    <xdr:sp macro="" textlink="">
      <xdr:nvSpPr>
        <xdr:cNvPr id="123" name="総務費平均値テキスト"/>
        <xdr:cNvSpPr txBox="1"/>
      </xdr:nvSpPr>
      <xdr:spPr>
        <a:xfrm>
          <a:off x="4686300" y="982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82798</xdr:rowOff>
    </xdr:from>
    <xdr:to>
      <xdr:col>19</xdr:col>
      <xdr:colOff>177800</xdr:colOff>
      <xdr:row>57</xdr:row>
      <xdr:rowOff>153057</xdr:rowOff>
    </xdr:to>
    <xdr:cxnSp macro="">
      <xdr:nvCxnSpPr>
        <xdr:cNvPr id="125" name="直線コネクタ 124"/>
        <xdr:cNvCxnSpPr/>
      </xdr:nvCxnSpPr>
      <xdr:spPr>
        <a:xfrm flipV="1">
          <a:off x="2908300" y="9855448"/>
          <a:ext cx="889000" cy="7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3988</xdr:rowOff>
    </xdr:from>
    <xdr:ext cx="534377" cy="259045"/>
    <xdr:sp macro="" textlink="">
      <xdr:nvSpPr>
        <xdr:cNvPr id="127" name="テキスト ボックス 126"/>
        <xdr:cNvSpPr txBox="1"/>
      </xdr:nvSpPr>
      <xdr:spPr>
        <a:xfrm>
          <a:off x="3530111" y="99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153057</xdr:rowOff>
    </xdr:from>
    <xdr:to>
      <xdr:col>15</xdr:col>
      <xdr:colOff>50800</xdr:colOff>
      <xdr:row>57</xdr:row>
      <xdr:rowOff>164013</xdr:rowOff>
    </xdr:to>
    <xdr:cxnSp macro="">
      <xdr:nvCxnSpPr>
        <xdr:cNvPr id="128" name="直線コネクタ 127"/>
        <xdr:cNvCxnSpPr/>
      </xdr:nvCxnSpPr>
      <xdr:spPr>
        <a:xfrm flipV="1">
          <a:off x="2019300" y="9925707"/>
          <a:ext cx="889000" cy="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30" name="テキスト ボックス 129"/>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164013</xdr:rowOff>
    </xdr:from>
    <xdr:to>
      <xdr:col>10</xdr:col>
      <xdr:colOff>114300</xdr:colOff>
      <xdr:row>58</xdr:row>
      <xdr:rowOff>38322</xdr:rowOff>
    </xdr:to>
    <xdr:cxnSp macro="">
      <xdr:nvCxnSpPr>
        <xdr:cNvPr id="131" name="直線コネクタ 130"/>
        <xdr:cNvCxnSpPr/>
      </xdr:nvCxnSpPr>
      <xdr:spPr>
        <a:xfrm flipV="1">
          <a:off x="1130300" y="9936663"/>
          <a:ext cx="889000" cy="4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137987</xdr:rowOff>
    </xdr:from>
    <xdr:to>
      <xdr:col>10</xdr:col>
      <xdr:colOff>165100</xdr:colOff>
      <xdr:row>58</xdr:row>
      <xdr:rowOff>68137</xdr:rowOff>
    </xdr:to>
    <xdr:sp macro="" textlink="">
      <xdr:nvSpPr>
        <xdr:cNvPr id="132" name="フローチャート: 判断 131"/>
        <xdr:cNvSpPr/>
      </xdr:nvSpPr>
      <xdr:spPr>
        <a:xfrm>
          <a:off x="1968500" y="991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59264</xdr:rowOff>
    </xdr:from>
    <xdr:ext cx="534377" cy="259045"/>
    <xdr:sp macro="" textlink="">
      <xdr:nvSpPr>
        <xdr:cNvPr id="133" name="テキスト ボックス 132"/>
        <xdr:cNvSpPr txBox="1"/>
      </xdr:nvSpPr>
      <xdr:spPr>
        <a:xfrm>
          <a:off x="1752111" y="1000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132628</xdr:rowOff>
    </xdr:from>
    <xdr:to>
      <xdr:col>6</xdr:col>
      <xdr:colOff>38100</xdr:colOff>
      <xdr:row>58</xdr:row>
      <xdr:rowOff>62778</xdr:rowOff>
    </xdr:to>
    <xdr:sp macro="" textlink="">
      <xdr:nvSpPr>
        <xdr:cNvPr id="134" name="フローチャート: 判断 133"/>
        <xdr:cNvSpPr/>
      </xdr:nvSpPr>
      <xdr:spPr>
        <a:xfrm>
          <a:off x="1079500" y="990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79305</xdr:rowOff>
    </xdr:from>
    <xdr:ext cx="534377" cy="259045"/>
    <xdr:sp macro="" textlink="">
      <xdr:nvSpPr>
        <xdr:cNvPr id="135" name="テキスト ボックス 134"/>
        <xdr:cNvSpPr txBox="1"/>
      </xdr:nvSpPr>
      <xdr:spPr>
        <a:xfrm>
          <a:off x="863111" y="968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56559</xdr:rowOff>
    </xdr:from>
    <xdr:to>
      <xdr:col>24</xdr:col>
      <xdr:colOff>114300</xdr:colOff>
      <xdr:row>56</xdr:row>
      <xdr:rowOff>158159</xdr:rowOff>
    </xdr:to>
    <xdr:sp macro="" textlink="">
      <xdr:nvSpPr>
        <xdr:cNvPr id="141" name="楕円 140"/>
        <xdr:cNvSpPr/>
      </xdr:nvSpPr>
      <xdr:spPr>
        <a:xfrm>
          <a:off x="4584700" y="965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79436</xdr:rowOff>
    </xdr:from>
    <xdr:ext cx="599010" cy="259045"/>
    <xdr:sp macro="" textlink="">
      <xdr:nvSpPr>
        <xdr:cNvPr id="142" name="総務費該当値テキスト"/>
        <xdr:cNvSpPr txBox="1"/>
      </xdr:nvSpPr>
      <xdr:spPr>
        <a:xfrm>
          <a:off x="4686300" y="9509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31998</xdr:rowOff>
    </xdr:from>
    <xdr:to>
      <xdr:col>20</xdr:col>
      <xdr:colOff>38100</xdr:colOff>
      <xdr:row>57</xdr:row>
      <xdr:rowOff>133598</xdr:rowOff>
    </xdr:to>
    <xdr:sp macro="" textlink="">
      <xdr:nvSpPr>
        <xdr:cNvPr id="143" name="楕円 142"/>
        <xdr:cNvSpPr/>
      </xdr:nvSpPr>
      <xdr:spPr>
        <a:xfrm>
          <a:off x="3746500" y="9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150125</xdr:rowOff>
    </xdr:from>
    <xdr:ext cx="599010" cy="259045"/>
    <xdr:sp macro="" textlink="">
      <xdr:nvSpPr>
        <xdr:cNvPr id="144" name="テキスト ボックス 143"/>
        <xdr:cNvSpPr txBox="1"/>
      </xdr:nvSpPr>
      <xdr:spPr>
        <a:xfrm>
          <a:off x="3497795" y="957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102257</xdr:rowOff>
    </xdr:from>
    <xdr:to>
      <xdr:col>15</xdr:col>
      <xdr:colOff>101600</xdr:colOff>
      <xdr:row>58</xdr:row>
      <xdr:rowOff>32407</xdr:rowOff>
    </xdr:to>
    <xdr:sp macro="" textlink="">
      <xdr:nvSpPr>
        <xdr:cNvPr id="145" name="楕円 144"/>
        <xdr:cNvSpPr/>
      </xdr:nvSpPr>
      <xdr:spPr>
        <a:xfrm>
          <a:off x="2857500" y="987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23534</xdr:rowOff>
    </xdr:from>
    <xdr:ext cx="534377" cy="259045"/>
    <xdr:sp macro="" textlink="">
      <xdr:nvSpPr>
        <xdr:cNvPr id="146" name="テキスト ボックス 145"/>
        <xdr:cNvSpPr txBox="1"/>
      </xdr:nvSpPr>
      <xdr:spPr>
        <a:xfrm>
          <a:off x="2641111" y="996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113213</xdr:rowOff>
    </xdr:from>
    <xdr:to>
      <xdr:col>10</xdr:col>
      <xdr:colOff>165100</xdr:colOff>
      <xdr:row>58</xdr:row>
      <xdr:rowOff>43363</xdr:rowOff>
    </xdr:to>
    <xdr:sp macro="" textlink="">
      <xdr:nvSpPr>
        <xdr:cNvPr id="147" name="楕円 146"/>
        <xdr:cNvSpPr/>
      </xdr:nvSpPr>
      <xdr:spPr>
        <a:xfrm>
          <a:off x="1968500" y="988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59890</xdr:rowOff>
    </xdr:from>
    <xdr:ext cx="534377" cy="259045"/>
    <xdr:sp macro="" textlink="">
      <xdr:nvSpPr>
        <xdr:cNvPr id="148" name="テキスト ボックス 147"/>
        <xdr:cNvSpPr txBox="1"/>
      </xdr:nvSpPr>
      <xdr:spPr>
        <a:xfrm>
          <a:off x="1752111" y="966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158972</xdr:rowOff>
    </xdr:from>
    <xdr:to>
      <xdr:col>6</xdr:col>
      <xdr:colOff>38100</xdr:colOff>
      <xdr:row>58</xdr:row>
      <xdr:rowOff>89122</xdr:rowOff>
    </xdr:to>
    <xdr:sp macro="" textlink="">
      <xdr:nvSpPr>
        <xdr:cNvPr id="149" name="楕円 148"/>
        <xdr:cNvSpPr/>
      </xdr:nvSpPr>
      <xdr:spPr>
        <a:xfrm>
          <a:off x="1079500" y="99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80249</xdr:rowOff>
    </xdr:from>
    <xdr:ext cx="534377" cy="259045"/>
    <xdr:sp macro="" textlink="">
      <xdr:nvSpPr>
        <xdr:cNvPr id="150" name="テキスト ボックス 149"/>
        <xdr:cNvSpPr txBox="1"/>
      </xdr:nvSpPr>
      <xdr:spPr>
        <a:xfrm>
          <a:off x="863111" y="100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7958</xdr:rowOff>
    </xdr:from>
    <xdr:to>
      <xdr:col>24</xdr:col>
      <xdr:colOff>63500</xdr:colOff>
      <xdr:row>77</xdr:row>
      <xdr:rowOff>102974</xdr:rowOff>
    </xdr:to>
    <xdr:cxnSp macro="">
      <xdr:nvCxnSpPr>
        <xdr:cNvPr id="178" name="直線コネクタ 177"/>
        <xdr:cNvCxnSpPr/>
      </xdr:nvCxnSpPr>
      <xdr:spPr>
        <a:xfrm>
          <a:off x="3797300" y="13209608"/>
          <a:ext cx="838200" cy="9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69011</xdr:rowOff>
    </xdr:from>
    <xdr:ext cx="599010" cy="259045"/>
    <xdr:sp macro="" textlink="">
      <xdr:nvSpPr>
        <xdr:cNvPr id="179" name="民生費平均値テキスト"/>
        <xdr:cNvSpPr txBox="1"/>
      </xdr:nvSpPr>
      <xdr:spPr>
        <a:xfrm>
          <a:off x="4686300" y="13099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7958</xdr:rowOff>
    </xdr:from>
    <xdr:to>
      <xdr:col>19</xdr:col>
      <xdr:colOff>177800</xdr:colOff>
      <xdr:row>78</xdr:row>
      <xdr:rowOff>22616</xdr:rowOff>
    </xdr:to>
    <xdr:cxnSp macro="">
      <xdr:nvCxnSpPr>
        <xdr:cNvPr id="181" name="直線コネクタ 180"/>
        <xdr:cNvCxnSpPr/>
      </xdr:nvCxnSpPr>
      <xdr:spPr>
        <a:xfrm flipV="1">
          <a:off x="2908300" y="13209608"/>
          <a:ext cx="889000" cy="18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149545</xdr:rowOff>
    </xdr:from>
    <xdr:ext cx="599010" cy="259045"/>
    <xdr:sp macro="" textlink="">
      <xdr:nvSpPr>
        <xdr:cNvPr id="183" name="テキスト ボックス 182"/>
        <xdr:cNvSpPr txBox="1"/>
      </xdr:nvSpPr>
      <xdr:spPr>
        <a:xfrm>
          <a:off x="3497795" y="1335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22616</xdr:rowOff>
    </xdr:from>
    <xdr:to>
      <xdr:col>15</xdr:col>
      <xdr:colOff>50800</xdr:colOff>
      <xdr:row>78</xdr:row>
      <xdr:rowOff>34544</xdr:rowOff>
    </xdr:to>
    <xdr:cxnSp macro="">
      <xdr:nvCxnSpPr>
        <xdr:cNvPr id="184" name="直線コネクタ 183"/>
        <xdr:cNvCxnSpPr/>
      </xdr:nvCxnSpPr>
      <xdr:spPr>
        <a:xfrm flipV="1">
          <a:off x="2019300" y="13395716"/>
          <a:ext cx="889000" cy="1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147824</xdr:rowOff>
    </xdr:from>
    <xdr:ext cx="599010" cy="259045"/>
    <xdr:sp macro="" textlink="">
      <xdr:nvSpPr>
        <xdr:cNvPr id="186" name="テキスト ボックス 185"/>
        <xdr:cNvSpPr txBox="1"/>
      </xdr:nvSpPr>
      <xdr:spPr>
        <a:xfrm>
          <a:off x="2608795" y="1300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34544</xdr:rowOff>
    </xdr:from>
    <xdr:to>
      <xdr:col>10</xdr:col>
      <xdr:colOff>114300</xdr:colOff>
      <xdr:row>78</xdr:row>
      <xdr:rowOff>92010</xdr:rowOff>
    </xdr:to>
    <xdr:cxnSp macro="">
      <xdr:nvCxnSpPr>
        <xdr:cNvPr id="187" name="直線コネクタ 186"/>
        <xdr:cNvCxnSpPr/>
      </xdr:nvCxnSpPr>
      <xdr:spPr>
        <a:xfrm flipV="1">
          <a:off x="1130300" y="13407644"/>
          <a:ext cx="889000" cy="5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103508</xdr:rowOff>
    </xdr:from>
    <xdr:to>
      <xdr:col>10</xdr:col>
      <xdr:colOff>165100</xdr:colOff>
      <xdr:row>76</xdr:row>
      <xdr:rowOff>33657</xdr:rowOff>
    </xdr:to>
    <xdr:sp macro="" textlink="">
      <xdr:nvSpPr>
        <xdr:cNvPr id="188" name="フローチャート: 判断 187"/>
        <xdr:cNvSpPr/>
      </xdr:nvSpPr>
      <xdr:spPr>
        <a:xfrm>
          <a:off x="1968500" y="12962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50185</xdr:rowOff>
    </xdr:from>
    <xdr:ext cx="599010" cy="259045"/>
    <xdr:sp macro="" textlink="">
      <xdr:nvSpPr>
        <xdr:cNvPr id="189" name="テキスト ボックス 188"/>
        <xdr:cNvSpPr txBox="1"/>
      </xdr:nvSpPr>
      <xdr:spPr>
        <a:xfrm>
          <a:off x="1719795" y="1273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57238</xdr:rowOff>
    </xdr:from>
    <xdr:to>
      <xdr:col>6</xdr:col>
      <xdr:colOff>38100</xdr:colOff>
      <xdr:row>77</xdr:row>
      <xdr:rowOff>158838</xdr:rowOff>
    </xdr:to>
    <xdr:sp macro="" textlink="">
      <xdr:nvSpPr>
        <xdr:cNvPr id="190" name="フローチャート: 判断 189"/>
        <xdr:cNvSpPr/>
      </xdr:nvSpPr>
      <xdr:spPr>
        <a:xfrm>
          <a:off x="1079500" y="132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3915</xdr:rowOff>
    </xdr:from>
    <xdr:ext cx="599010" cy="259045"/>
    <xdr:sp macro="" textlink="">
      <xdr:nvSpPr>
        <xdr:cNvPr id="191" name="テキスト ボックス 190"/>
        <xdr:cNvSpPr txBox="1"/>
      </xdr:nvSpPr>
      <xdr:spPr>
        <a:xfrm>
          <a:off x="830795" y="13034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52174</xdr:rowOff>
    </xdr:from>
    <xdr:to>
      <xdr:col>24</xdr:col>
      <xdr:colOff>114300</xdr:colOff>
      <xdr:row>77</xdr:row>
      <xdr:rowOff>153774</xdr:rowOff>
    </xdr:to>
    <xdr:sp macro="" textlink="">
      <xdr:nvSpPr>
        <xdr:cNvPr id="197" name="楕円 196"/>
        <xdr:cNvSpPr/>
      </xdr:nvSpPr>
      <xdr:spPr>
        <a:xfrm>
          <a:off x="4584700" y="1325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30601</xdr:rowOff>
    </xdr:from>
    <xdr:ext cx="599010" cy="259045"/>
    <xdr:sp macro="" textlink="">
      <xdr:nvSpPr>
        <xdr:cNvPr id="198" name="民生費該当値テキスト"/>
        <xdr:cNvSpPr txBox="1"/>
      </xdr:nvSpPr>
      <xdr:spPr>
        <a:xfrm>
          <a:off x="4686300" y="1323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128608</xdr:rowOff>
    </xdr:from>
    <xdr:to>
      <xdr:col>20</xdr:col>
      <xdr:colOff>38100</xdr:colOff>
      <xdr:row>77</xdr:row>
      <xdr:rowOff>58758</xdr:rowOff>
    </xdr:to>
    <xdr:sp macro="" textlink="">
      <xdr:nvSpPr>
        <xdr:cNvPr id="199" name="楕円 198"/>
        <xdr:cNvSpPr/>
      </xdr:nvSpPr>
      <xdr:spPr>
        <a:xfrm>
          <a:off x="3746500" y="1315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75285</xdr:rowOff>
    </xdr:from>
    <xdr:ext cx="599010" cy="259045"/>
    <xdr:sp macro="" textlink="">
      <xdr:nvSpPr>
        <xdr:cNvPr id="200" name="テキスト ボックス 199"/>
        <xdr:cNvSpPr txBox="1"/>
      </xdr:nvSpPr>
      <xdr:spPr>
        <a:xfrm>
          <a:off x="3497795" y="1293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143266</xdr:rowOff>
    </xdr:from>
    <xdr:to>
      <xdr:col>15</xdr:col>
      <xdr:colOff>101600</xdr:colOff>
      <xdr:row>78</xdr:row>
      <xdr:rowOff>73416</xdr:rowOff>
    </xdr:to>
    <xdr:sp macro="" textlink="">
      <xdr:nvSpPr>
        <xdr:cNvPr id="201" name="楕円 200"/>
        <xdr:cNvSpPr/>
      </xdr:nvSpPr>
      <xdr:spPr>
        <a:xfrm>
          <a:off x="2857500" y="1334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64543</xdr:rowOff>
    </xdr:from>
    <xdr:ext cx="599010" cy="259045"/>
    <xdr:sp macro="" textlink="">
      <xdr:nvSpPr>
        <xdr:cNvPr id="202" name="テキスト ボックス 201"/>
        <xdr:cNvSpPr txBox="1"/>
      </xdr:nvSpPr>
      <xdr:spPr>
        <a:xfrm>
          <a:off x="2608795" y="1343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155194</xdr:rowOff>
    </xdr:from>
    <xdr:to>
      <xdr:col>10</xdr:col>
      <xdr:colOff>165100</xdr:colOff>
      <xdr:row>78</xdr:row>
      <xdr:rowOff>85344</xdr:rowOff>
    </xdr:to>
    <xdr:sp macro="" textlink="">
      <xdr:nvSpPr>
        <xdr:cNvPr id="203" name="楕円 202"/>
        <xdr:cNvSpPr/>
      </xdr:nvSpPr>
      <xdr:spPr>
        <a:xfrm>
          <a:off x="1968500" y="1335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76471</xdr:rowOff>
    </xdr:from>
    <xdr:ext cx="599010" cy="259045"/>
    <xdr:sp macro="" textlink="">
      <xdr:nvSpPr>
        <xdr:cNvPr id="204" name="テキスト ボックス 203"/>
        <xdr:cNvSpPr txBox="1"/>
      </xdr:nvSpPr>
      <xdr:spPr>
        <a:xfrm>
          <a:off x="1719795" y="13449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41210</xdr:rowOff>
    </xdr:from>
    <xdr:to>
      <xdr:col>6</xdr:col>
      <xdr:colOff>38100</xdr:colOff>
      <xdr:row>78</xdr:row>
      <xdr:rowOff>142810</xdr:rowOff>
    </xdr:to>
    <xdr:sp macro="" textlink="">
      <xdr:nvSpPr>
        <xdr:cNvPr id="205" name="楕円 204"/>
        <xdr:cNvSpPr/>
      </xdr:nvSpPr>
      <xdr:spPr>
        <a:xfrm>
          <a:off x="1079500" y="1341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133937</xdr:rowOff>
    </xdr:from>
    <xdr:ext cx="599010" cy="259045"/>
    <xdr:sp macro="" textlink="">
      <xdr:nvSpPr>
        <xdr:cNvPr id="206" name="テキスト ボックス 205"/>
        <xdr:cNvSpPr txBox="1"/>
      </xdr:nvSpPr>
      <xdr:spPr>
        <a:xfrm>
          <a:off x="830795" y="1350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132352</xdr:rowOff>
    </xdr:from>
    <xdr:to>
      <xdr:col>24</xdr:col>
      <xdr:colOff>63500</xdr:colOff>
      <xdr:row>96</xdr:row>
      <xdr:rowOff>134627</xdr:rowOff>
    </xdr:to>
    <xdr:cxnSp macro="">
      <xdr:nvCxnSpPr>
        <xdr:cNvPr id="237" name="直線コネクタ 236"/>
        <xdr:cNvCxnSpPr/>
      </xdr:nvCxnSpPr>
      <xdr:spPr>
        <a:xfrm>
          <a:off x="3797300" y="16591552"/>
          <a:ext cx="838200" cy="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77770</xdr:rowOff>
    </xdr:from>
    <xdr:ext cx="534377" cy="259045"/>
    <xdr:sp macro="" textlink="">
      <xdr:nvSpPr>
        <xdr:cNvPr id="238" name="衛生費平均値テキスト"/>
        <xdr:cNvSpPr txBox="1"/>
      </xdr:nvSpPr>
      <xdr:spPr>
        <a:xfrm>
          <a:off x="4686300" y="16365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69574</xdr:rowOff>
    </xdr:from>
    <xdr:to>
      <xdr:col>19</xdr:col>
      <xdr:colOff>177800</xdr:colOff>
      <xdr:row>96</xdr:row>
      <xdr:rowOff>132352</xdr:rowOff>
    </xdr:to>
    <xdr:cxnSp macro="">
      <xdr:nvCxnSpPr>
        <xdr:cNvPr id="240" name="直線コネクタ 239"/>
        <xdr:cNvCxnSpPr/>
      </xdr:nvCxnSpPr>
      <xdr:spPr>
        <a:xfrm>
          <a:off x="2908300" y="16528774"/>
          <a:ext cx="889000" cy="6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162766</xdr:rowOff>
    </xdr:from>
    <xdr:ext cx="534377" cy="259045"/>
    <xdr:sp macro="" textlink="">
      <xdr:nvSpPr>
        <xdr:cNvPr id="242" name="テキスト ボックス 241"/>
        <xdr:cNvSpPr txBox="1"/>
      </xdr:nvSpPr>
      <xdr:spPr>
        <a:xfrm>
          <a:off x="3530111" y="162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44396</xdr:rowOff>
    </xdr:from>
    <xdr:to>
      <xdr:col>15</xdr:col>
      <xdr:colOff>50800</xdr:colOff>
      <xdr:row>96</xdr:row>
      <xdr:rowOff>69574</xdr:rowOff>
    </xdr:to>
    <xdr:cxnSp macro="">
      <xdr:nvCxnSpPr>
        <xdr:cNvPr id="243" name="直線コネクタ 242"/>
        <xdr:cNvCxnSpPr/>
      </xdr:nvCxnSpPr>
      <xdr:spPr>
        <a:xfrm>
          <a:off x="2019300" y="16503596"/>
          <a:ext cx="889000" cy="2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158244</xdr:rowOff>
    </xdr:from>
    <xdr:ext cx="534377" cy="259045"/>
    <xdr:sp macro="" textlink="">
      <xdr:nvSpPr>
        <xdr:cNvPr id="245" name="テキスト ボックス 244"/>
        <xdr:cNvSpPr txBox="1"/>
      </xdr:nvSpPr>
      <xdr:spPr>
        <a:xfrm>
          <a:off x="2641111" y="1661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44396</xdr:rowOff>
    </xdr:from>
    <xdr:to>
      <xdr:col>10</xdr:col>
      <xdr:colOff>114300</xdr:colOff>
      <xdr:row>96</xdr:row>
      <xdr:rowOff>142095</xdr:rowOff>
    </xdr:to>
    <xdr:cxnSp macro="">
      <xdr:nvCxnSpPr>
        <xdr:cNvPr id="246" name="直線コネクタ 245"/>
        <xdr:cNvCxnSpPr/>
      </xdr:nvCxnSpPr>
      <xdr:spPr>
        <a:xfrm flipV="1">
          <a:off x="1130300" y="16503596"/>
          <a:ext cx="889000" cy="9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70579</xdr:rowOff>
    </xdr:from>
    <xdr:to>
      <xdr:col>10</xdr:col>
      <xdr:colOff>165100</xdr:colOff>
      <xdr:row>97</xdr:row>
      <xdr:rowOff>729</xdr:rowOff>
    </xdr:to>
    <xdr:sp macro="" textlink="">
      <xdr:nvSpPr>
        <xdr:cNvPr id="247" name="フローチャート: 判断 246"/>
        <xdr:cNvSpPr/>
      </xdr:nvSpPr>
      <xdr:spPr>
        <a:xfrm>
          <a:off x="1968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163306</xdr:rowOff>
    </xdr:from>
    <xdr:ext cx="534377" cy="259045"/>
    <xdr:sp macro="" textlink="">
      <xdr:nvSpPr>
        <xdr:cNvPr id="248" name="テキスト ボックス 247"/>
        <xdr:cNvSpPr txBox="1"/>
      </xdr:nvSpPr>
      <xdr:spPr>
        <a:xfrm>
          <a:off x="1752111" y="1662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72963</xdr:rowOff>
    </xdr:from>
    <xdr:to>
      <xdr:col>6</xdr:col>
      <xdr:colOff>38100</xdr:colOff>
      <xdr:row>97</xdr:row>
      <xdr:rowOff>3113</xdr:rowOff>
    </xdr:to>
    <xdr:sp macro="" textlink="">
      <xdr:nvSpPr>
        <xdr:cNvPr id="249" name="フローチャート: 判断 248"/>
        <xdr:cNvSpPr/>
      </xdr:nvSpPr>
      <xdr:spPr>
        <a:xfrm>
          <a:off x="1079500" y="1653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19640</xdr:rowOff>
    </xdr:from>
    <xdr:ext cx="534377" cy="259045"/>
    <xdr:sp macro="" textlink="">
      <xdr:nvSpPr>
        <xdr:cNvPr id="250" name="テキスト ボックス 249"/>
        <xdr:cNvSpPr txBox="1"/>
      </xdr:nvSpPr>
      <xdr:spPr>
        <a:xfrm>
          <a:off x="863111" y="1630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83827</xdr:rowOff>
    </xdr:from>
    <xdr:to>
      <xdr:col>24</xdr:col>
      <xdr:colOff>114300</xdr:colOff>
      <xdr:row>97</xdr:row>
      <xdr:rowOff>13977</xdr:rowOff>
    </xdr:to>
    <xdr:sp macro="" textlink="">
      <xdr:nvSpPr>
        <xdr:cNvPr id="256" name="楕円 255"/>
        <xdr:cNvSpPr/>
      </xdr:nvSpPr>
      <xdr:spPr>
        <a:xfrm>
          <a:off x="4584700" y="1654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62254</xdr:rowOff>
    </xdr:from>
    <xdr:ext cx="534377" cy="259045"/>
    <xdr:sp macro="" textlink="">
      <xdr:nvSpPr>
        <xdr:cNvPr id="257" name="衛生費該当値テキスト"/>
        <xdr:cNvSpPr txBox="1"/>
      </xdr:nvSpPr>
      <xdr:spPr>
        <a:xfrm>
          <a:off x="4686300" y="1652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81552</xdr:rowOff>
    </xdr:from>
    <xdr:to>
      <xdr:col>20</xdr:col>
      <xdr:colOff>38100</xdr:colOff>
      <xdr:row>97</xdr:row>
      <xdr:rowOff>11702</xdr:rowOff>
    </xdr:to>
    <xdr:sp macro="" textlink="">
      <xdr:nvSpPr>
        <xdr:cNvPr id="258" name="楕円 257"/>
        <xdr:cNvSpPr/>
      </xdr:nvSpPr>
      <xdr:spPr>
        <a:xfrm>
          <a:off x="3746500" y="1654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2829</xdr:rowOff>
    </xdr:from>
    <xdr:ext cx="534377" cy="259045"/>
    <xdr:sp macro="" textlink="">
      <xdr:nvSpPr>
        <xdr:cNvPr id="259" name="テキスト ボックス 258"/>
        <xdr:cNvSpPr txBox="1"/>
      </xdr:nvSpPr>
      <xdr:spPr>
        <a:xfrm>
          <a:off x="3530111" y="16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18774</xdr:rowOff>
    </xdr:from>
    <xdr:to>
      <xdr:col>15</xdr:col>
      <xdr:colOff>101600</xdr:colOff>
      <xdr:row>96</xdr:row>
      <xdr:rowOff>120374</xdr:rowOff>
    </xdr:to>
    <xdr:sp macro="" textlink="">
      <xdr:nvSpPr>
        <xdr:cNvPr id="260" name="楕円 259"/>
        <xdr:cNvSpPr/>
      </xdr:nvSpPr>
      <xdr:spPr>
        <a:xfrm>
          <a:off x="2857500" y="1647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136901</xdr:rowOff>
    </xdr:from>
    <xdr:ext cx="534377" cy="259045"/>
    <xdr:sp macro="" textlink="">
      <xdr:nvSpPr>
        <xdr:cNvPr id="261" name="テキスト ボックス 260"/>
        <xdr:cNvSpPr txBox="1"/>
      </xdr:nvSpPr>
      <xdr:spPr>
        <a:xfrm>
          <a:off x="2641111" y="162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165046</xdr:rowOff>
    </xdr:from>
    <xdr:to>
      <xdr:col>10</xdr:col>
      <xdr:colOff>165100</xdr:colOff>
      <xdr:row>96</xdr:row>
      <xdr:rowOff>95196</xdr:rowOff>
    </xdr:to>
    <xdr:sp macro="" textlink="">
      <xdr:nvSpPr>
        <xdr:cNvPr id="262" name="楕円 261"/>
        <xdr:cNvSpPr/>
      </xdr:nvSpPr>
      <xdr:spPr>
        <a:xfrm>
          <a:off x="1968500" y="164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111723</xdr:rowOff>
    </xdr:from>
    <xdr:ext cx="534377" cy="259045"/>
    <xdr:sp macro="" textlink="">
      <xdr:nvSpPr>
        <xdr:cNvPr id="263" name="テキスト ボックス 262"/>
        <xdr:cNvSpPr txBox="1"/>
      </xdr:nvSpPr>
      <xdr:spPr>
        <a:xfrm>
          <a:off x="1752111" y="1622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91295</xdr:rowOff>
    </xdr:from>
    <xdr:to>
      <xdr:col>6</xdr:col>
      <xdr:colOff>38100</xdr:colOff>
      <xdr:row>97</xdr:row>
      <xdr:rowOff>21445</xdr:rowOff>
    </xdr:to>
    <xdr:sp macro="" textlink="">
      <xdr:nvSpPr>
        <xdr:cNvPr id="264" name="楕円 263"/>
        <xdr:cNvSpPr/>
      </xdr:nvSpPr>
      <xdr:spPr>
        <a:xfrm>
          <a:off x="1079500" y="1655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12572</xdr:rowOff>
    </xdr:from>
    <xdr:ext cx="534377" cy="259045"/>
    <xdr:sp macro="" textlink="">
      <xdr:nvSpPr>
        <xdr:cNvPr id="265" name="テキスト ボックス 264"/>
        <xdr:cNvSpPr txBox="1"/>
      </xdr:nvSpPr>
      <xdr:spPr>
        <a:xfrm>
          <a:off x="863111" y="1664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135128</xdr:rowOff>
    </xdr:from>
    <xdr:to>
      <xdr:col>54</xdr:col>
      <xdr:colOff>189865</xdr:colOff>
      <xdr:row>38</xdr:row>
      <xdr:rowOff>139700</xdr:rowOff>
    </xdr:to>
    <xdr:cxnSp macro="">
      <xdr:nvCxnSpPr>
        <xdr:cNvPr id="287" name="直線コネクタ 286"/>
        <xdr:cNvCxnSpPr/>
      </xdr:nvCxnSpPr>
      <xdr:spPr>
        <a:xfrm flipV="1">
          <a:off x="10475595" y="5450078"/>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81805</xdr:rowOff>
    </xdr:from>
    <xdr:ext cx="469744" cy="259045"/>
    <xdr:sp macro="" textlink="">
      <xdr:nvSpPr>
        <xdr:cNvPr id="290" name="労働費最大値テキスト"/>
        <xdr:cNvSpPr txBox="1"/>
      </xdr:nvSpPr>
      <xdr:spPr>
        <a:xfrm>
          <a:off x="10528300" y="522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135128</xdr:rowOff>
    </xdr:from>
    <xdr:to>
      <xdr:col>55</xdr:col>
      <xdr:colOff>88900</xdr:colOff>
      <xdr:row>31</xdr:row>
      <xdr:rowOff>135128</xdr:rowOff>
    </xdr:to>
    <xdr:cxnSp macro="">
      <xdr:nvCxnSpPr>
        <xdr:cNvPr id="291" name="直線コネクタ 290"/>
        <xdr:cNvCxnSpPr/>
      </xdr:nvCxnSpPr>
      <xdr:spPr>
        <a:xfrm>
          <a:off x="10388600" y="545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2" name="直線コネクタ 291"/>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34053</xdr:rowOff>
    </xdr:from>
    <xdr:ext cx="378565" cy="259045"/>
    <xdr:sp macro="" textlink="">
      <xdr:nvSpPr>
        <xdr:cNvPr id="293" name="労働費平均値テキスト"/>
        <xdr:cNvSpPr txBox="1"/>
      </xdr:nvSpPr>
      <xdr:spPr>
        <a:xfrm>
          <a:off x="10528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294" name="フローチャート: 判断 293"/>
        <xdr:cNvSpPr/>
      </xdr:nvSpPr>
      <xdr:spPr>
        <a:xfrm>
          <a:off x="10426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97637</xdr:rowOff>
    </xdr:from>
    <xdr:to>
      <xdr:col>50</xdr:col>
      <xdr:colOff>114300</xdr:colOff>
      <xdr:row>38</xdr:row>
      <xdr:rowOff>139700</xdr:rowOff>
    </xdr:to>
    <xdr:cxnSp macro="">
      <xdr:nvCxnSpPr>
        <xdr:cNvPr id="295" name="直線コネクタ 294"/>
        <xdr:cNvCxnSpPr/>
      </xdr:nvCxnSpPr>
      <xdr:spPr>
        <a:xfrm>
          <a:off x="8750300" y="6612737"/>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65583</xdr:rowOff>
    </xdr:from>
    <xdr:to>
      <xdr:col>50</xdr:col>
      <xdr:colOff>165100</xdr:colOff>
      <xdr:row>36</xdr:row>
      <xdr:rowOff>167183</xdr:rowOff>
    </xdr:to>
    <xdr:sp macro="" textlink="">
      <xdr:nvSpPr>
        <xdr:cNvPr id="296" name="フローチャート: 判断 295"/>
        <xdr:cNvSpPr/>
      </xdr:nvSpPr>
      <xdr:spPr>
        <a:xfrm>
          <a:off x="9588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12260</xdr:rowOff>
    </xdr:from>
    <xdr:ext cx="378565" cy="259045"/>
    <xdr:sp macro="" textlink="">
      <xdr:nvSpPr>
        <xdr:cNvPr id="297" name="テキスト ボックス 296"/>
        <xdr:cNvSpPr txBox="1"/>
      </xdr:nvSpPr>
      <xdr:spPr>
        <a:xfrm>
          <a:off x="9450017" y="601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8484</xdr:rowOff>
    </xdr:from>
    <xdr:to>
      <xdr:col>45</xdr:col>
      <xdr:colOff>177800</xdr:colOff>
      <xdr:row>38</xdr:row>
      <xdr:rowOff>97637</xdr:rowOff>
    </xdr:to>
    <xdr:cxnSp macro="">
      <xdr:nvCxnSpPr>
        <xdr:cNvPr id="298" name="直線コネクタ 297"/>
        <xdr:cNvCxnSpPr/>
      </xdr:nvCxnSpPr>
      <xdr:spPr>
        <a:xfrm>
          <a:off x="7861300" y="5837784"/>
          <a:ext cx="889000" cy="77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4775</xdr:rowOff>
    </xdr:from>
    <xdr:to>
      <xdr:col>46</xdr:col>
      <xdr:colOff>38100</xdr:colOff>
      <xdr:row>36</xdr:row>
      <xdr:rowOff>106375</xdr:rowOff>
    </xdr:to>
    <xdr:sp macro="" textlink="">
      <xdr:nvSpPr>
        <xdr:cNvPr id="299" name="フローチャート: 判断 298"/>
        <xdr:cNvSpPr/>
      </xdr:nvSpPr>
      <xdr:spPr>
        <a:xfrm>
          <a:off x="8699500" y="61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122902</xdr:rowOff>
    </xdr:from>
    <xdr:ext cx="378565" cy="259045"/>
    <xdr:sp macro="" textlink="">
      <xdr:nvSpPr>
        <xdr:cNvPr id="300" name="テキスト ボックス 299"/>
        <xdr:cNvSpPr txBox="1"/>
      </xdr:nvSpPr>
      <xdr:spPr>
        <a:xfrm>
          <a:off x="8561017" y="595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1625</xdr:rowOff>
    </xdr:from>
    <xdr:to>
      <xdr:col>41</xdr:col>
      <xdr:colOff>50800</xdr:colOff>
      <xdr:row>34</xdr:row>
      <xdr:rowOff>8484</xdr:rowOff>
    </xdr:to>
    <xdr:cxnSp macro="">
      <xdr:nvCxnSpPr>
        <xdr:cNvPr id="301" name="直線コネクタ 300"/>
        <xdr:cNvCxnSpPr/>
      </xdr:nvCxnSpPr>
      <xdr:spPr>
        <a:xfrm>
          <a:off x="6972300" y="5659475"/>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143764</xdr:rowOff>
    </xdr:from>
    <xdr:to>
      <xdr:col>41</xdr:col>
      <xdr:colOff>101600</xdr:colOff>
      <xdr:row>34</xdr:row>
      <xdr:rowOff>73914</xdr:rowOff>
    </xdr:to>
    <xdr:sp macro="" textlink="">
      <xdr:nvSpPr>
        <xdr:cNvPr id="302" name="フローチャート: 判断 301"/>
        <xdr:cNvSpPr/>
      </xdr:nvSpPr>
      <xdr:spPr>
        <a:xfrm>
          <a:off x="7810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65041</xdr:rowOff>
    </xdr:from>
    <xdr:ext cx="469744" cy="259045"/>
    <xdr:sp macro="" textlink="">
      <xdr:nvSpPr>
        <xdr:cNvPr id="303" name="テキスト ボックス 302"/>
        <xdr:cNvSpPr txBox="1"/>
      </xdr:nvSpPr>
      <xdr:spPr>
        <a:xfrm>
          <a:off x="7626428" y="58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115418</xdr:rowOff>
    </xdr:from>
    <xdr:to>
      <xdr:col>36</xdr:col>
      <xdr:colOff>165100</xdr:colOff>
      <xdr:row>32</xdr:row>
      <xdr:rowOff>45568</xdr:rowOff>
    </xdr:to>
    <xdr:sp macro="" textlink="">
      <xdr:nvSpPr>
        <xdr:cNvPr id="304" name="フローチャート: 判断 303"/>
        <xdr:cNvSpPr/>
      </xdr:nvSpPr>
      <xdr:spPr>
        <a:xfrm>
          <a:off x="6921500" y="54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62095</xdr:rowOff>
    </xdr:from>
    <xdr:ext cx="469744" cy="259045"/>
    <xdr:sp macro="" textlink="">
      <xdr:nvSpPr>
        <xdr:cNvPr id="305" name="テキスト ボックス 304"/>
        <xdr:cNvSpPr txBox="1"/>
      </xdr:nvSpPr>
      <xdr:spPr>
        <a:xfrm>
          <a:off x="6737428" y="520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1" name="楕円 310"/>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2"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3" name="楕円 312"/>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4" name="テキスト ボックス 313"/>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46837</xdr:rowOff>
    </xdr:from>
    <xdr:to>
      <xdr:col>46</xdr:col>
      <xdr:colOff>38100</xdr:colOff>
      <xdr:row>38</xdr:row>
      <xdr:rowOff>148437</xdr:rowOff>
    </xdr:to>
    <xdr:sp macro="" textlink="">
      <xdr:nvSpPr>
        <xdr:cNvPr id="315" name="楕円 314"/>
        <xdr:cNvSpPr/>
      </xdr:nvSpPr>
      <xdr:spPr>
        <a:xfrm>
          <a:off x="8699500" y="656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139564</xdr:rowOff>
    </xdr:from>
    <xdr:ext cx="313932" cy="259045"/>
    <xdr:sp macro="" textlink="">
      <xdr:nvSpPr>
        <xdr:cNvPr id="316" name="テキスト ボックス 315"/>
        <xdr:cNvSpPr txBox="1"/>
      </xdr:nvSpPr>
      <xdr:spPr>
        <a:xfrm>
          <a:off x="8593333" y="66546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129134</xdr:rowOff>
    </xdr:from>
    <xdr:to>
      <xdr:col>41</xdr:col>
      <xdr:colOff>101600</xdr:colOff>
      <xdr:row>34</xdr:row>
      <xdr:rowOff>59284</xdr:rowOff>
    </xdr:to>
    <xdr:sp macro="" textlink="">
      <xdr:nvSpPr>
        <xdr:cNvPr id="317" name="楕円 316"/>
        <xdr:cNvSpPr/>
      </xdr:nvSpPr>
      <xdr:spPr>
        <a:xfrm>
          <a:off x="7810500" y="578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75811</xdr:rowOff>
    </xdr:from>
    <xdr:ext cx="469744" cy="259045"/>
    <xdr:sp macro="" textlink="">
      <xdr:nvSpPr>
        <xdr:cNvPr id="318" name="テキスト ボックス 317"/>
        <xdr:cNvSpPr txBox="1"/>
      </xdr:nvSpPr>
      <xdr:spPr>
        <a:xfrm>
          <a:off x="7626428" y="556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122275</xdr:rowOff>
    </xdr:from>
    <xdr:to>
      <xdr:col>36</xdr:col>
      <xdr:colOff>165100</xdr:colOff>
      <xdr:row>33</xdr:row>
      <xdr:rowOff>52425</xdr:rowOff>
    </xdr:to>
    <xdr:sp macro="" textlink="">
      <xdr:nvSpPr>
        <xdr:cNvPr id="319" name="楕円 318"/>
        <xdr:cNvSpPr/>
      </xdr:nvSpPr>
      <xdr:spPr>
        <a:xfrm>
          <a:off x="6921500" y="56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43552</xdr:rowOff>
    </xdr:from>
    <xdr:ext cx="469744" cy="259045"/>
    <xdr:sp macro="" textlink="">
      <xdr:nvSpPr>
        <xdr:cNvPr id="320" name="テキスト ボックス 319"/>
        <xdr:cNvSpPr txBox="1"/>
      </xdr:nvSpPr>
      <xdr:spPr>
        <a:xfrm>
          <a:off x="6737428" y="570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0" name="直線コネクタ 339"/>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1" name="農林水産業費最小値テキスト"/>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2" name="直線コネクタ 341"/>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3" name="農林水産業費最大値テキスト"/>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4" name="直線コネクタ 343"/>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85990</xdr:rowOff>
    </xdr:from>
    <xdr:to>
      <xdr:col>55</xdr:col>
      <xdr:colOff>0</xdr:colOff>
      <xdr:row>56</xdr:row>
      <xdr:rowOff>111091</xdr:rowOff>
    </xdr:to>
    <xdr:cxnSp macro="">
      <xdr:nvCxnSpPr>
        <xdr:cNvPr id="345" name="直線コネクタ 344"/>
        <xdr:cNvCxnSpPr/>
      </xdr:nvCxnSpPr>
      <xdr:spPr>
        <a:xfrm flipV="1">
          <a:off x="9639300" y="9687190"/>
          <a:ext cx="838200" cy="2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99291</xdr:rowOff>
    </xdr:from>
    <xdr:ext cx="534377" cy="259045"/>
    <xdr:sp macro="" textlink="">
      <xdr:nvSpPr>
        <xdr:cNvPr id="346" name="農林水産業費平均値テキスト"/>
        <xdr:cNvSpPr txBox="1"/>
      </xdr:nvSpPr>
      <xdr:spPr>
        <a:xfrm>
          <a:off x="10528300" y="9700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7" name="フローチャート: 判断 346"/>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111091</xdr:rowOff>
    </xdr:from>
    <xdr:to>
      <xdr:col>50</xdr:col>
      <xdr:colOff>114300</xdr:colOff>
      <xdr:row>56</xdr:row>
      <xdr:rowOff>113188</xdr:rowOff>
    </xdr:to>
    <xdr:cxnSp macro="">
      <xdr:nvCxnSpPr>
        <xdr:cNvPr id="348" name="直線コネクタ 347"/>
        <xdr:cNvCxnSpPr/>
      </xdr:nvCxnSpPr>
      <xdr:spPr>
        <a:xfrm flipV="1">
          <a:off x="8750300" y="9712291"/>
          <a:ext cx="889000" cy="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49" name="フローチャート: 判断 348"/>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44256</xdr:rowOff>
    </xdr:from>
    <xdr:ext cx="534377" cy="259045"/>
    <xdr:sp macro="" textlink="">
      <xdr:nvSpPr>
        <xdr:cNvPr id="350" name="テキスト ボックス 349"/>
        <xdr:cNvSpPr txBox="1"/>
      </xdr:nvSpPr>
      <xdr:spPr>
        <a:xfrm>
          <a:off x="9372111" y="981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113188</xdr:rowOff>
    </xdr:from>
    <xdr:to>
      <xdr:col>45</xdr:col>
      <xdr:colOff>177800</xdr:colOff>
      <xdr:row>56</xdr:row>
      <xdr:rowOff>153027</xdr:rowOff>
    </xdr:to>
    <xdr:cxnSp macro="">
      <xdr:nvCxnSpPr>
        <xdr:cNvPr id="351" name="直線コネクタ 350"/>
        <xdr:cNvCxnSpPr/>
      </xdr:nvCxnSpPr>
      <xdr:spPr>
        <a:xfrm flipV="1">
          <a:off x="7861300" y="9714388"/>
          <a:ext cx="889000" cy="3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2" name="フローチャート: 判断 351"/>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14766</xdr:rowOff>
    </xdr:from>
    <xdr:ext cx="534377" cy="259045"/>
    <xdr:sp macro="" textlink="">
      <xdr:nvSpPr>
        <xdr:cNvPr id="353" name="テキスト ボックス 352"/>
        <xdr:cNvSpPr txBox="1"/>
      </xdr:nvSpPr>
      <xdr:spPr>
        <a:xfrm>
          <a:off x="8483111" y="978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153027</xdr:rowOff>
    </xdr:from>
    <xdr:to>
      <xdr:col>41</xdr:col>
      <xdr:colOff>50800</xdr:colOff>
      <xdr:row>56</xdr:row>
      <xdr:rowOff>153381</xdr:rowOff>
    </xdr:to>
    <xdr:cxnSp macro="">
      <xdr:nvCxnSpPr>
        <xdr:cNvPr id="354" name="直線コネクタ 353"/>
        <xdr:cNvCxnSpPr/>
      </xdr:nvCxnSpPr>
      <xdr:spPr>
        <a:xfrm flipV="1">
          <a:off x="6972300" y="9754227"/>
          <a:ext cx="889000" cy="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126413</xdr:rowOff>
    </xdr:from>
    <xdr:to>
      <xdr:col>41</xdr:col>
      <xdr:colOff>101600</xdr:colOff>
      <xdr:row>57</xdr:row>
      <xdr:rowOff>56563</xdr:rowOff>
    </xdr:to>
    <xdr:sp macro="" textlink="">
      <xdr:nvSpPr>
        <xdr:cNvPr id="355" name="フローチャート: 判断 354"/>
        <xdr:cNvSpPr/>
      </xdr:nvSpPr>
      <xdr:spPr>
        <a:xfrm>
          <a:off x="7810500" y="972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47690</xdr:rowOff>
    </xdr:from>
    <xdr:ext cx="534377" cy="259045"/>
    <xdr:sp macro="" textlink="">
      <xdr:nvSpPr>
        <xdr:cNvPr id="356" name="テキスト ボックス 355"/>
        <xdr:cNvSpPr txBox="1"/>
      </xdr:nvSpPr>
      <xdr:spPr>
        <a:xfrm>
          <a:off x="7594111" y="982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114949</xdr:rowOff>
    </xdr:from>
    <xdr:to>
      <xdr:col>36</xdr:col>
      <xdr:colOff>165100</xdr:colOff>
      <xdr:row>57</xdr:row>
      <xdr:rowOff>45099</xdr:rowOff>
    </xdr:to>
    <xdr:sp macro="" textlink="">
      <xdr:nvSpPr>
        <xdr:cNvPr id="357" name="フローチャート: 判断 356"/>
        <xdr:cNvSpPr/>
      </xdr:nvSpPr>
      <xdr:spPr>
        <a:xfrm>
          <a:off x="6921500" y="971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36226</xdr:rowOff>
    </xdr:from>
    <xdr:ext cx="534377" cy="259045"/>
    <xdr:sp macro="" textlink="">
      <xdr:nvSpPr>
        <xdr:cNvPr id="358" name="テキスト ボックス 357"/>
        <xdr:cNvSpPr txBox="1"/>
      </xdr:nvSpPr>
      <xdr:spPr>
        <a:xfrm>
          <a:off x="6705111" y="980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35190</xdr:rowOff>
    </xdr:from>
    <xdr:to>
      <xdr:col>55</xdr:col>
      <xdr:colOff>50800</xdr:colOff>
      <xdr:row>56</xdr:row>
      <xdr:rowOff>136790</xdr:rowOff>
    </xdr:to>
    <xdr:sp macro="" textlink="">
      <xdr:nvSpPr>
        <xdr:cNvPr id="364" name="楕円 363"/>
        <xdr:cNvSpPr/>
      </xdr:nvSpPr>
      <xdr:spPr>
        <a:xfrm>
          <a:off x="10426700" y="963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58067</xdr:rowOff>
    </xdr:from>
    <xdr:ext cx="534377" cy="259045"/>
    <xdr:sp macro="" textlink="">
      <xdr:nvSpPr>
        <xdr:cNvPr id="365" name="農林水産業費該当値テキスト"/>
        <xdr:cNvSpPr txBox="1"/>
      </xdr:nvSpPr>
      <xdr:spPr>
        <a:xfrm>
          <a:off x="10528300" y="948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60291</xdr:rowOff>
    </xdr:from>
    <xdr:to>
      <xdr:col>50</xdr:col>
      <xdr:colOff>165100</xdr:colOff>
      <xdr:row>56</xdr:row>
      <xdr:rowOff>161891</xdr:rowOff>
    </xdr:to>
    <xdr:sp macro="" textlink="">
      <xdr:nvSpPr>
        <xdr:cNvPr id="366" name="楕円 365"/>
        <xdr:cNvSpPr/>
      </xdr:nvSpPr>
      <xdr:spPr>
        <a:xfrm>
          <a:off x="9588500" y="966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6968</xdr:rowOff>
    </xdr:from>
    <xdr:ext cx="534377" cy="259045"/>
    <xdr:sp macro="" textlink="">
      <xdr:nvSpPr>
        <xdr:cNvPr id="367" name="テキスト ボックス 366"/>
        <xdr:cNvSpPr txBox="1"/>
      </xdr:nvSpPr>
      <xdr:spPr>
        <a:xfrm>
          <a:off x="9372111" y="943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62388</xdr:rowOff>
    </xdr:from>
    <xdr:to>
      <xdr:col>46</xdr:col>
      <xdr:colOff>38100</xdr:colOff>
      <xdr:row>56</xdr:row>
      <xdr:rowOff>163988</xdr:rowOff>
    </xdr:to>
    <xdr:sp macro="" textlink="">
      <xdr:nvSpPr>
        <xdr:cNvPr id="368" name="楕円 367"/>
        <xdr:cNvSpPr/>
      </xdr:nvSpPr>
      <xdr:spPr>
        <a:xfrm>
          <a:off x="8699500" y="966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9065</xdr:rowOff>
    </xdr:from>
    <xdr:ext cx="534377" cy="259045"/>
    <xdr:sp macro="" textlink="">
      <xdr:nvSpPr>
        <xdr:cNvPr id="369" name="テキスト ボックス 368"/>
        <xdr:cNvSpPr txBox="1"/>
      </xdr:nvSpPr>
      <xdr:spPr>
        <a:xfrm>
          <a:off x="8483111" y="943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102227</xdr:rowOff>
    </xdr:from>
    <xdr:to>
      <xdr:col>41</xdr:col>
      <xdr:colOff>101600</xdr:colOff>
      <xdr:row>57</xdr:row>
      <xdr:rowOff>32377</xdr:rowOff>
    </xdr:to>
    <xdr:sp macro="" textlink="">
      <xdr:nvSpPr>
        <xdr:cNvPr id="370" name="楕円 369"/>
        <xdr:cNvSpPr/>
      </xdr:nvSpPr>
      <xdr:spPr>
        <a:xfrm>
          <a:off x="7810500" y="970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48904</xdr:rowOff>
    </xdr:from>
    <xdr:ext cx="534377" cy="259045"/>
    <xdr:sp macro="" textlink="">
      <xdr:nvSpPr>
        <xdr:cNvPr id="371" name="テキスト ボックス 370"/>
        <xdr:cNvSpPr txBox="1"/>
      </xdr:nvSpPr>
      <xdr:spPr>
        <a:xfrm>
          <a:off x="7594111" y="947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102581</xdr:rowOff>
    </xdr:from>
    <xdr:to>
      <xdr:col>36</xdr:col>
      <xdr:colOff>165100</xdr:colOff>
      <xdr:row>57</xdr:row>
      <xdr:rowOff>32731</xdr:rowOff>
    </xdr:to>
    <xdr:sp macro="" textlink="">
      <xdr:nvSpPr>
        <xdr:cNvPr id="372" name="楕円 371"/>
        <xdr:cNvSpPr/>
      </xdr:nvSpPr>
      <xdr:spPr>
        <a:xfrm>
          <a:off x="6921500" y="970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49258</xdr:rowOff>
    </xdr:from>
    <xdr:ext cx="534377" cy="259045"/>
    <xdr:sp macro="" textlink="">
      <xdr:nvSpPr>
        <xdr:cNvPr id="373" name="テキスト ボックス 372"/>
        <xdr:cNvSpPr txBox="1"/>
      </xdr:nvSpPr>
      <xdr:spPr>
        <a:xfrm>
          <a:off x="6705111" y="947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7" name="直線コネクタ 396"/>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398" name="商工費最小値テキスト"/>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399" name="直線コネクタ 398"/>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0" name="商工費最大値テキスト"/>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1" name="直線コネクタ 400"/>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144373</xdr:rowOff>
    </xdr:from>
    <xdr:to>
      <xdr:col>55</xdr:col>
      <xdr:colOff>0</xdr:colOff>
      <xdr:row>78</xdr:row>
      <xdr:rowOff>49251</xdr:rowOff>
    </xdr:to>
    <xdr:cxnSp macro="">
      <xdr:nvCxnSpPr>
        <xdr:cNvPr id="402" name="直線コネクタ 401"/>
        <xdr:cNvCxnSpPr/>
      </xdr:nvCxnSpPr>
      <xdr:spPr>
        <a:xfrm>
          <a:off x="9639300" y="13003123"/>
          <a:ext cx="838200" cy="41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121721</xdr:rowOff>
    </xdr:from>
    <xdr:ext cx="534377" cy="259045"/>
    <xdr:sp macro="" textlink="">
      <xdr:nvSpPr>
        <xdr:cNvPr id="403" name="商工費平均値テキスト"/>
        <xdr:cNvSpPr txBox="1"/>
      </xdr:nvSpPr>
      <xdr:spPr>
        <a:xfrm>
          <a:off x="10528300" y="1315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4" name="フローチャート: 判断 403"/>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144373</xdr:rowOff>
    </xdr:from>
    <xdr:to>
      <xdr:col>50</xdr:col>
      <xdr:colOff>114300</xdr:colOff>
      <xdr:row>78</xdr:row>
      <xdr:rowOff>81674</xdr:rowOff>
    </xdr:to>
    <xdr:cxnSp macro="">
      <xdr:nvCxnSpPr>
        <xdr:cNvPr id="405" name="直線コネクタ 404"/>
        <xdr:cNvCxnSpPr/>
      </xdr:nvCxnSpPr>
      <xdr:spPr>
        <a:xfrm flipV="1">
          <a:off x="8750300" y="13003123"/>
          <a:ext cx="889000" cy="45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6" name="フローチャート: 判断 405"/>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41025</xdr:rowOff>
    </xdr:from>
    <xdr:ext cx="534377" cy="259045"/>
    <xdr:sp macro="" textlink="">
      <xdr:nvSpPr>
        <xdr:cNvPr id="407" name="テキスト ボックス 406"/>
        <xdr:cNvSpPr txBox="1"/>
      </xdr:nvSpPr>
      <xdr:spPr>
        <a:xfrm>
          <a:off x="9372111" y="1341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81674</xdr:rowOff>
    </xdr:from>
    <xdr:to>
      <xdr:col>45</xdr:col>
      <xdr:colOff>177800</xdr:colOff>
      <xdr:row>78</xdr:row>
      <xdr:rowOff>100940</xdr:rowOff>
    </xdr:to>
    <xdr:cxnSp macro="">
      <xdr:nvCxnSpPr>
        <xdr:cNvPr id="408" name="直線コネクタ 407"/>
        <xdr:cNvCxnSpPr/>
      </xdr:nvCxnSpPr>
      <xdr:spPr>
        <a:xfrm flipV="1">
          <a:off x="7861300" y="13454774"/>
          <a:ext cx="889000" cy="1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09" name="フローチャート: 判断 408"/>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10" name="テキスト ボックス 409"/>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100940</xdr:rowOff>
    </xdr:from>
    <xdr:to>
      <xdr:col>41</xdr:col>
      <xdr:colOff>50800</xdr:colOff>
      <xdr:row>79</xdr:row>
      <xdr:rowOff>13767</xdr:rowOff>
    </xdr:to>
    <xdr:cxnSp macro="">
      <xdr:nvCxnSpPr>
        <xdr:cNvPr id="411" name="直線コネクタ 410"/>
        <xdr:cNvCxnSpPr/>
      </xdr:nvCxnSpPr>
      <xdr:spPr>
        <a:xfrm flipV="1">
          <a:off x="6972300" y="13474040"/>
          <a:ext cx="889000" cy="8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115709</xdr:rowOff>
    </xdr:from>
    <xdr:to>
      <xdr:col>41</xdr:col>
      <xdr:colOff>101600</xdr:colOff>
      <xdr:row>78</xdr:row>
      <xdr:rowOff>45859</xdr:rowOff>
    </xdr:to>
    <xdr:sp macro="" textlink="">
      <xdr:nvSpPr>
        <xdr:cNvPr id="412" name="フローチャート: 判断 411"/>
        <xdr:cNvSpPr/>
      </xdr:nvSpPr>
      <xdr:spPr>
        <a:xfrm>
          <a:off x="7810500" y="1331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62386</xdr:rowOff>
    </xdr:from>
    <xdr:ext cx="534377" cy="259045"/>
    <xdr:sp macro="" textlink="">
      <xdr:nvSpPr>
        <xdr:cNvPr id="413" name="テキスト ボックス 412"/>
        <xdr:cNvSpPr txBox="1"/>
      </xdr:nvSpPr>
      <xdr:spPr>
        <a:xfrm>
          <a:off x="7594111" y="1309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160401</xdr:rowOff>
    </xdr:from>
    <xdr:to>
      <xdr:col>36</xdr:col>
      <xdr:colOff>165100</xdr:colOff>
      <xdr:row>78</xdr:row>
      <xdr:rowOff>90551</xdr:rowOff>
    </xdr:to>
    <xdr:sp macro="" textlink="">
      <xdr:nvSpPr>
        <xdr:cNvPr id="414" name="フローチャート: 判断 413"/>
        <xdr:cNvSpPr/>
      </xdr:nvSpPr>
      <xdr:spPr>
        <a:xfrm>
          <a:off x="6921500" y="133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107078</xdr:rowOff>
    </xdr:from>
    <xdr:ext cx="534377" cy="259045"/>
    <xdr:sp macro="" textlink="">
      <xdr:nvSpPr>
        <xdr:cNvPr id="415" name="テキスト ボックス 414"/>
        <xdr:cNvSpPr txBox="1"/>
      </xdr:nvSpPr>
      <xdr:spPr>
        <a:xfrm>
          <a:off x="6705111" y="131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169901</xdr:rowOff>
    </xdr:from>
    <xdr:to>
      <xdr:col>55</xdr:col>
      <xdr:colOff>50800</xdr:colOff>
      <xdr:row>78</xdr:row>
      <xdr:rowOff>100051</xdr:rowOff>
    </xdr:to>
    <xdr:sp macro="" textlink="">
      <xdr:nvSpPr>
        <xdr:cNvPr id="421" name="楕円 420"/>
        <xdr:cNvSpPr/>
      </xdr:nvSpPr>
      <xdr:spPr>
        <a:xfrm>
          <a:off x="10426700" y="133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148328</xdr:rowOff>
    </xdr:from>
    <xdr:ext cx="534377" cy="259045"/>
    <xdr:sp macro="" textlink="">
      <xdr:nvSpPr>
        <xdr:cNvPr id="422" name="商工費該当値テキスト"/>
        <xdr:cNvSpPr txBox="1"/>
      </xdr:nvSpPr>
      <xdr:spPr>
        <a:xfrm>
          <a:off x="10528300" y="1334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93573</xdr:rowOff>
    </xdr:from>
    <xdr:to>
      <xdr:col>50</xdr:col>
      <xdr:colOff>165100</xdr:colOff>
      <xdr:row>76</xdr:row>
      <xdr:rowOff>23723</xdr:rowOff>
    </xdr:to>
    <xdr:sp macro="" textlink="">
      <xdr:nvSpPr>
        <xdr:cNvPr id="423" name="楕円 422"/>
        <xdr:cNvSpPr/>
      </xdr:nvSpPr>
      <xdr:spPr>
        <a:xfrm>
          <a:off x="9588500" y="1295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40250</xdr:rowOff>
    </xdr:from>
    <xdr:ext cx="534377" cy="259045"/>
    <xdr:sp macro="" textlink="">
      <xdr:nvSpPr>
        <xdr:cNvPr id="424" name="テキスト ボックス 423"/>
        <xdr:cNvSpPr txBox="1"/>
      </xdr:nvSpPr>
      <xdr:spPr>
        <a:xfrm>
          <a:off x="9372111" y="1272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30874</xdr:rowOff>
    </xdr:from>
    <xdr:to>
      <xdr:col>46</xdr:col>
      <xdr:colOff>38100</xdr:colOff>
      <xdr:row>78</xdr:row>
      <xdr:rowOff>132474</xdr:rowOff>
    </xdr:to>
    <xdr:sp macro="" textlink="">
      <xdr:nvSpPr>
        <xdr:cNvPr id="425" name="楕円 424"/>
        <xdr:cNvSpPr/>
      </xdr:nvSpPr>
      <xdr:spPr>
        <a:xfrm>
          <a:off x="8699500" y="134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123601</xdr:rowOff>
    </xdr:from>
    <xdr:ext cx="534377" cy="259045"/>
    <xdr:sp macro="" textlink="">
      <xdr:nvSpPr>
        <xdr:cNvPr id="426" name="テキスト ボックス 425"/>
        <xdr:cNvSpPr txBox="1"/>
      </xdr:nvSpPr>
      <xdr:spPr>
        <a:xfrm>
          <a:off x="8483111" y="1349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50140</xdr:rowOff>
    </xdr:from>
    <xdr:to>
      <xdr:col>41</xdr:col>
      <xdr:colOff>101600</xdr:colOff>
      <xdr:row>78</xdr:row>
      <xdr:rowOff>151740</xdr:rowOff>
    </xdr:to>
    <xdr:sp macro="" textlink="">
      <xdr:nvSpPr>
        <xdr:cNvPr id="427" name="楕円 426"/>
        <xdr:cNvSpPr/>
      </xdr:nvSpPr>
      <xdr:spPr>
        <a:xfrm>
          <a:off x="7810500" y="1342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142867</xdr:rowOff>
    </xdr:from>
    <xdr:ext cx="469744" cy="259045"/>
    <xdr:sp macro="" textlink="">
      <xdr:nvSpPr>
        <xdr:cNvPr id="428" name="テキスト ボックス 427"/>
        <xdr:cNvSpPr txBox="1"/>
      </xdr:nvSpPr>
      <xdr:spPr>
        <a:xfrm>
          <a:off x="7626428" y="1351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134417</xdr:rowOff>
    </xdr:from>
    <xdr:to>
      <xdr:col>36</xdr:col>
      <xdr:colOff>165100</xdr:colOff>
      <xdr:row>79</xdr:row>
      <xdr:rowOff>64567</xdr:rowOff>
    </xdr:to>
    <xdr:sp macro="" textlink="">
      <xdr:nvSpPr>
        <xdr:cNvPr id="429" name="楕円 428"/>
        <xdr:cNvSpPr/>
      </xdr:nvSpPr>
      <xdr:spPr>
        <a:xfrm>
          <a:off x="6921500" y="1350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55694</xdr:rowOff>
    </xdr:from>
    <xdr:ext cx="469744" cy="259045"/>
    <xdr:sp macro="" textlink="">
      <xdr:nvSpPr>
        <xdr:cNvPr id="430" name="テキスト ボックス 429"/>
        <xdr:cNvSpPr txBox="1"/>
      </xdr:nvSpPr>
      <xdr:spPr>
        <a:xfrm>
          <a:off x="6737428" y="1360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0" name="直線コネクタ 449"/>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1" name="土木費最小値テキスト"/>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2" name="直線コネクタ 451"/>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3" name="土木費最大値テキスト"/>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4" name="直線コネクタ 453"/>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144400</xdr:rowOff>
    </xdr:from>
    <xdr:to>
      <xdr:col>55</xdr:col>
      <xdr:colOff>0</xdr:colOff>
      <xdr:row>97</xdr:row>
      <xdr:rowOff>150820</xdr:rowOff>
    </xdr:to>
    <xdr:cxnSp macro="">
      <xdr:nvCxnSpPr>
        <xdr:cNvPr id="455" name="直線コネクタ 454"/>
        <xdr:cNvCxnSpPr/>
      </xdr:nvCxnSpPr>
      <xdr:spPr>
        <a:xfrm flipV="1">
          <a:off x="9639300" y="16775050"/>
          <a:ext cx="8382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88402</xdr:rowOff>
    </xdr:from>
    <xdr:ext cx="534377" cy="259045"/>
    <xdr:sp macro="" textlink="">
      <xdr:nvSpPr>
        <xdr:cNvPr id="456" name="土木費平均値テキスト"/>
        <xdr:cNvSpPr txBox="1"/>
      </xdr:nvSpPr>
      <xdr:spPr>
        <a:xfrm>
          <a:off x="10528300" y="1671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7" name="フローチャート: 判断 456"/>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150820</xdr:rowOff>
    </xdr:from>
    <xdr:to>
      <xdr:col>50</xdr:col>
      <xdr:colOff>114300</xdr:colOff>
      <xdr:row>97</xdr:row>
      <xdr:rowOff>159283</xdr:rowOff>
    </xdr:to>
    <xdr:cxnSp macro="">
      <xdr:nvCxnSpPr>
        <xdr:cNvPr id="458" name="直線コネクタ 457"/>
        <xdr:cNvCxnSpPr/>
      </xdr:nvCxnSpPr>
      <xdr:spPr>
        <a:xfrm flipV="1">
          <a:off x="8750300" y="16781470"/>
          <a:ext cx="889000" cy="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59" name="フローチャート: 判断 458"/>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32574</xdr:rowOff>
    </xdr:from>
    <xdr:ext cx="534377" cy="259045"/>
    <xdr:sp macro="" textlink="">
      <xdr:nvSpPr>
        <xdr:cNvPr id="460" name="テキスト ボックス 459"/>
        <xdr:cNvSpPr txBox="1"/>
      </xdr:nvSpPr>
      <xdr:spPr>
        <a:xfrm>
          <a:off x="9372111" y="1683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130975</xdr:rowOff>
    </xdr:from>
    <xdr:to>
      <xdr:col>45</xdr:col>
      <xdr:colOff>177800</xdr:colOff>
      <xdr:row>97</xdr:row>
      <xdr:rowOff>159283</xdr:rowOff>
    </xdr:to>
    <xdr:cxnSp macro="">
      <xdr:nvCxnSpPr>
        <xdr:cNvPr id="461" name="直線コネクタ 460"/>
        <xdr:cNvCxnSpPr/>
      </xdr:nvCxnSpPr>
      <xdr:spPr>
        <a:xfrm>
          <a:off x="7861300" y="16761625"/>
          <a:ext cx="8890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2" name="フローチャート: 判断 461"/>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48792</xdr:rowOff>
    </xdr:from>
    <xdr:ext cx="534377" cy="259045"/>
    <xdr:sp macro="" textlink="">
      <xdr:nvSpPr>
        <xdr:cNvPr id="463" name="テキスト ボックス 462"/>
        <xdr:cNvSpPr txBox="1"/>
      </xdr:nvSpPr>
      <xdr:spPr>
        <a:xfrm>
          <a:off x="8483111" y="165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123065</xdr:rowOff>
    </xdr:from>
    <xdr:to>
      <xdr:col>41</xdr:col>
      <xdr:colOff>50800</xdr:colOff>
      <xdr:row>97</xdr:row>
      <xdr:rowOff>130975</xdr:rowOff>
    </xdr:to>
    <xdr:cxnSp macro="">
      <xdr:nvCxnSpPr>
        <xdr:cNvPr id="464" name="直線コネクタ 463"/>
        <xdr:cNvCxnSpPr/>
      </xdr:nvCxnSpPr>
      <xdr:spPr>
        <a:xfrm>
          <a:off x="6972300" y="16753715"/>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112815</xdr:rowOff>
    </xdr:from>
    <xdr:to>
      <xdr:col>41</xdr:col>
      <xdr:colOff>101600</xdr:colOff>
      <xdr:row>98</xdr:row>
      <xdr:rowOff>42965</xdr:rowOff>
    </xdr:to>
    <xdr:sp macro="" textlink="">
      <xdr:nvSpPr>
        <xdr:cNvPr id="465" name="フローチャート: 判断 464"/>
        <xdr:cNvSpPr/>
      </xdr:nvSpPr>
      <xdr:spPr>
        <a:xfrm>
          <a:off x="7810500" y="1674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34092</xdr:rowOff>
    </xdr:from>
    <xdr:ext cx="534377" cy="259045"/>
    <xdr:sp macro="" textlink="">
      <xdr:nvSpPr>
        <xdr:cNvPr id="466" name="テキスト ボックス 465"/>
        <xdr:cNvSpPr txBox="1"/>
      </xdr:nvSpPr>
      <xdr:spPr>
        <a:xfrm>
          <a:off x="7594111" y="1683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111565</xdr:rowOff>
    </xdr:from>
    <xdr:to>
      <xdr:col>36</xdr:col>
      <xdr:colOff>165100</xdr:colOff>
      <xdr:row>98</xdr:row>
      <xdr:rowOff>41715</xdr:rowOff>
    </xdr:to>
    <xdr:sp macro="" textlink="">
      <xdr:nvSpPr>
        <xdr:cNvPr id="467" name="フローチャート: 判断 466"/>
        <xdr:cNvSpPr/>
      </xdr:nvSpPr>
      <xdr:spPr>
        <a:xfrm>
          <a:off x="6921500" y="1674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32842</xdr:rowOff>
    </xdr:from>
    <xdr:ext cx="534377" cy="259045"/>
    <xdr:sp macro="" textlink="">
      <xdr:nvSpPr>
        <xdr:cNvPr id="468" name="テキスト ボックス 467"/>
        <xdr:cNvSpPr txBox="1"/>
      </xdr:nvSpPr>
      <xdr:spPr>
        <a:xfrm>
          <a:off x="6705111" y="1683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93600</xdr:rowOff>
    </xdr:from>
    <xdr:to>
      <xdr:col>55</xdr:col>
      <xdr:colOff>50800</xdr:colOff>
      <xdr:row>98</xdr:row>
      <xdr:rowOff>23750</xdr:rowOff>
    </xdr:to>
    <xdr:sp macro="" textlink="">
      <xdr:nvSpPr>
        <xdr:cNvPr id="474" name="楕円 473"/>
        <xdr:cNvSpPr/>
      </xdr:nvSpPr>
      <xdr:spPr>
        <a:xfrm>
          <a:off x="10426700" y="1672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52977</xdr:rowOff>
    </xdr:from>
    <xdr:ext cx="534377" cy="259045"/>
    <xdr:sp macro="" textlink="">
      <xdr:nvSpPr>
        <xdr:cNvPr id="475" name="土木費該当値テキスト"/>
        <xdr:cNvSpPr txBox="1"/>
      </xdr:nvSpPr>
      <xdr:spPr>
        <a:xfrm>
          <a:off x="10528300" y="165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100020</xdr:rowOff>
    </xdr:from>
    <xdr:to>
      <xdr:col>50</xdr:col>
      <xdr:colOff>165100</xdr:colOff>
      <xdr:row>98</xdr:row>
      <xdr:rowOff>30170</xdr:rowOff>
    </xdr:to>
    <xdr:sp macro="" textlink="">
      <xdr:nvSpPr>
        <xdr:cNvPr id="476" name="楕円 475"/>
        <xdr:cNvSpPr/>
      </xdr:nvSpPr>
      <xdr:spPr>
        <a:xfrm>
          <a:off x="9588500" y="167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46697</xdr:rowOff>
    </xdr:from>
    <xdr:ext cx="534377" cy="259045"/>
    <xdr:sp macro="" textlink="">
      <xdr:nvSpPr>
        <xdr:cNvPr id="477" name="テキスト ボックス 476"/>
        <xdr:cNvSpPr txBox="1"/>
      </xdr:nvSpPr>
      <xdr:spPr>
        <a:xfrm>
          <a:off x="9372111" y="1650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108483</xdr:rowOff>
    </xdr:from>
    <xdr:to>
      <xdr:col>46</xdr:col>
      <xdr:colOff>38100</xdr:colOff>
      <xdr:row>98</xdr:row>
      <xdr:rowOff>38633</xdr:rowOff>
    </xdr:to>
    <xdr:sp macro="" textlink="">
      <xdr:nvSpPr>
        <xdr:cNvPr id="478" name="楕円 477"/>
        <xdr:cNvSpPr/>
      </xdr:nvSpPr>
      <xdr:spPr>
        <a:xfrm>
          <a:off x="8699500" y="1673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29760</xdr:rowOff>
    </xdr:from>
    <xdr:ext cx="534377" cy="259045"/>
    <xdr:sp macro="" textlink="">
      <xdr:nvSpPr>
        <xdr:cNvPr id="479" name="テキスト ボックス 478"/>
        <xdr:cNvSpPr txBox="1"/>
      </xdr:nvSpPr>
      <xdr:spPr>
        <a:xfrm>
          <a:off x="8483111" y="1683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80175</xdr:rowOff>
    </xdr:from>
    <xdr:to>
      <xdr:col>41</xdr:col>
      <xdr:colOff>101600</xdr:colOff>
      <xdr:row>98</xdr:row>
      <xdr:rowOff>10325</xdr:rowOff>
    </xdr:to>
    <xdr:sp macro="" textlink="">
      <xdr:nvSpPr>
        <xdr:cNvPr id="480" name="楕円 479"/>
        <xdr:cNvSpPr/>
      </xdr:nvSpPr>
      <xdr:spPr>
        <a:xfrm>
          <a:off x="7810500" y="167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26852</xdr:rowOff>
    </xdr:from>
    <xdr:ext cx="599010" cy="259045"/>
    <xdr:sp macro="" textlink="">
      <xdr:nvSpPr>
        <xdr:cNvPr id="481" name="テキスト ボックス 480"/>
        <xdr:cNvSpPr txBox="1"/>
      </xdr:nvSpPr>
      <xdr:spPr>
        <a:xfrm>
          <a:off x="7561795" y="1648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72265</xdr:rowOff>
    </xdr:from>
    <xdr:to>
      <xdr:col>36</xdr:col>
      <xdr:colOff>165100</xdr:colOff>
      <xdr:row>98</xdr:row>
      <xdr:rowOff>2415</xdr:rowOff>
    </xdr:to>
    <xdr:sp macro="" textlink="">
      <xdr:nvSpPr>
        <xdr:cNvPr id="482" name="楕円 481"/>
        <xdr:cNvSpPr/>
      </xdr:nvSpPr>
      <xdr:spPr>
        <a:xfrm>
          <a:off x="6921500" y="1670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18942</xdr:rowOff>
    </xdr:from>
    <xdr:ext cx="599010" cy="259045"/>
    <xdr:sp macro="" textlink="">
      <xdr:nvSpPr>
        <xdr:cNvPr id="483" name="テキスト ボックス 482"/>
        <xdr:cNvSpPr txBox="1"/>
      </xdr:nvSpPr>
      <xdr:spPr>
        <a:xfrm>
          <a:off x="6672795" y="16478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09" name="直線コネクタ 508"/>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0" name="消防費最小値テキスト"/>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1" name="直線コネクタ 510"/>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2" name="消防費最大値テキスト"/>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3" name="直線コネクタ 512"/>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10737</xdr:rowOff>
    </xdr:from>
    <xdr:to>
      <xdr:col>85</xdr:col>
      <xdr:colOff>127000</xdr:colOff>
      <xdr:row>37</xdr:row>
      <xdr:rowOff>137626</xdr:rowOff>
    </xdr:to>
    <xdr:cxnSp macro="">
      <xdr:nvCxnSpPr>
        <xdr:cNvPr id="514" name="直線コネクタ 513"/>
        <xdr:cNvCxnSpPr/>
      </xdr:nvCxnSpPr>
      <xdr:spPr>
        <a:xfrm>
          <a:off x="15481300" y="6011487"/>
          <a:ext cx="838200" cy="46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152549</xdr:rowOff>
    </xdr:from>
    <xdr:ext cx="534377" cy="259045"/>
    <xdr:sp macro="" textlink="">
      <xdr:nvSpPr>
        <xdr:cNvPr id="515" name="消防費平均値テキスト"/>
        <xdr:cNvSpPr txBox="1"/>
      </xdr:nvSpPr>
      <xdr:spPr>
        <a:xfrm>
          <a:off x="16370300" y="615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6" name="フローチャート: 判断 515"/>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10737</xdr:rowOff>
    </xdr:from>
    <xdr:to>
      <xdr:col>81</xdr:col>
      <xdr:colOff>50800</xdr:colOff>
      <xdr:row>37</xdr:row>
      <xdr:rowOff>150411</xdr:rowOff>
    </xdr:to>
    <xdr:cxnSp macro="">
      <xdr:nvCxnSpPr>
        <xdr:cNvPr id="517" name="直線コネクタ 516"/>
        <xdr:cNvCxnSpPr/>
      </xdr:nvCxnSpPr>
      <xdr:spPr>
        <a:xfrm flipV="1">
          <a:off x="14592300" y="6011487"/>
          <a:ext cx="889000" cy="48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18" name="フローチャート: 判断 517"/>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66151</xdr:rowOff>
    </xdr:from>
    <xdr:ext cx="534377" cy="259045"/>
    <xdr:sp macro="" textlink="">
      <xdr:nvSpPr>
        <xdr:cNvPr id="519" name="テキスト ボックス 518"/>
        <xdr:cNvSpPr txBox="1"/>
      </xdr:nvSpPr>
      <xdr:spPr>
        <a:xfrm>
          <a:off x="15214111" y="64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150411</xdr:rowOff>
    </xdr:from>
    <xdr:to>
      <xdr:col>76</xdr:col>
      <xdr:colOff>114300</xdr:colOff>
      <xdr:row>37</xdr:row>
      <xdr:rowOff>161172</xdr:rowOff>
    </xdr:to>
    <xdr:cxnSp macro="">
      <xdr:nvCxnSpPr>
        <xdr:cNvPr id="520" name="直線コネクタ 519"/>
        <xdr:cNvCxnSpPr/>
      </xdr:nvCxnSpPr>
      <xdr:spPr>
        <a:xfrm flipV="1">
          <a:off x="13703300" y="6494061"/>
          <a:ext cx="889000" cy="1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1" name="フローチャート: 判断 520"/>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110754</xdr:rowOff>
    </xdr:from>
    <xdr:ext cx="534377" cy="259045"/>
    <xdr:sp macro="" textlink="">
      <xdr:nvSpPr>
        <xdr:cNvPr id="522" name="テキスト ボックス 521"/>
        <xdr:cNvSpPr txBox="1"/>
      </xdr:nvSpPr>
      <xdr:spPr>
        <a:xfrm>
          <a:off x="14325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146133</xdr:rowOff>
    </xdr:from>
    <xdr:to>
      <xdr:col>71</xdr:col>
      <xdr:colOff>177800</xdr:colOff>
      <xdr:row>37</xdr:row>
      <xdr:rowOff>161172</xdr:rowOff>
    </xdr:to>
    <xdr:cxnSp macro="">
      <xdr:nvCxnSpPr>
        <xdr:cNvPr id="523" name="直線コネクタ 522"/>
        <xdr:cNvCxnSpPr/>
      </xdr:nvCxnSpPr>
      <xdr:spPr>
        <a:xfrm>
          <a:off x="12814300" y="6318333"/>
          <a:ext cx="889000" cy="18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28794</xdr:rowOff>
    </xdr:from>
    <xdr:to>
      <xdr:col>72</xdr:col>
      <xdr:colOff>38100</xdr:colOff>
      <xdr:row>37</xdr:row>
      <xdr:rowOff>130394</xdr:rowOff>
    </xdr:to>
    <xdr:sp macro="" textlink="">
      <xdr:nvSpPr>
        <xdr:cNvPr id="524" name="フローチャート: 判断 523"/>
        <xdr:cNvSpPr/>
      </xdr:nvSpPr>
      <xdr:spPr>
        <a:xfrm>
          <a:off x="13652500" y="63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146921</xdr:rowOff>
    </xdr:from>
    <xdr:ext cx="534377" cy="259045"/>
    <xdr:sp macro="" textlink="">
      <xdr:nvSpPr>
        <xdr:cNvPr id="525" name="テキスト ボックス 524"/>
        <xdr:cNvSpPr txBox="1"/>
      </xdr:nvSpPr>
      <xdr:spPr>
        <a:xfrm>
          <a:off x="13436111" y="61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46772</xdr:rowOff>
    </xdr:from>
    <xdr:to>
      <xdr:col>67</xdr:col>
      <xdr:colOff>101600</xdr:colOff>
      <xdr:row>37</xdr:row>
      <xdr:rowOff>148372</xdr:rowOff>
    </xdr:to>
    <xdr:sp macro="" textlink="">
      <xdr:nvSpPr>
        <xdr:cNvPr id="526" name="フローチャート: 判断 525"/>
        <xdr:cNvSpPr/>
      </xdr:nvSpPr>
      <xdr:spPr>
        <a:xfrm>
          <a:off x="12763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139499</xdr:rowOff>
    </xdr:from>
    <xdr:ext cx="534377" cy="259045"/>
    <xdr:sp macro="" textlink="">
      <xdr:nvSpPr>
        <xdr:cNvPr id="527" name="テキスト ボックス 526"/>
        <xdr:cNvSpPr txBox="1"/>
      </xdr:nvSpPr>
      <xdr:spPr>
        <a:xfrm>
          <a:off x="12547111" y="64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86826</xdr:rowOff>
    </xdr:from>
    <xdr:to>
      <xdr:col>85</xdr:col>
      <xdr:colOff>177800</xdr:colOff>
      <xdr:row>38</xdr:row>
      <xdr:rowOff>16976</xdr:rowOff>
    </xdr:to>
    <xdr:sp macro="" textlink="">
      <xdr:nvSpPr>
        <xdr:cNvPr id="533" name="楕円 532"/>
        <xdr:cNvSpPr/>
      </xdr:nvSpPr>
      <xdr:spPr>
        <a:xfrm>
          <a:off x="16268700" y="643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1753</xdr:rowOff>
    </xdr:from>
    <xdr:ext cx="534377" cy="259045"/>
    <xdr:sp macro="" textlink="">
      <xdr:nvSpPr>
        <xdr:cNvPr id="534" name="消防費該当値テキスト"/>
        <xdr:cNvSpPr txBox="1"/>
      </xdr:nvSpPr>
      <xdr:spPr>
        <a:xfrm>
          <a:off x="16370300" y="634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131387</xdr:rowOff>
    </xdr:from>
    <xdr:to>
      <xdr:col>81</xdr:col>
      <xdr:colOff>101600</xdr:colOff>
      <xdr:row>35</xdr:row>
      <xdr:rowOff>61537</xdr:rowOff>
    </xdr:to>
    <xdr:sp macro="" textlink="">
      <xdr:nvSpPr>
        <xdr:cNvPr id="535" name="楕円 534"/>
        <xdr:cNvSpPr/>
      </xdr:nvSpPr>
      <xdr:spPr>
        <a:xfrm>
          <a:off x="15430500" y="596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78064</xdr:rowOff>
    </xdr:from>
    <xdr:ext cx="534377" cy="259045"/>
    <xdr:sp macro="" textlink="">
      <xdr:nvSpPr>
        <xdr:cNvPr id="536" name="テキスト ボックス 535"/>
        <xdr:cNvSpPr txBox="1"/>
      </xdr:nvSpPr>
      <xdr:spPr>
        <a:xfrm>
          <a:off x="15214111" y="573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99611</xdr:rowOff>
    </xdr:from>
    <xdr:to>
      <xdr:col>76</xdr:col>
      <xdr:colOff>165100</xdr:colOff>
      <xdr:row>38</xdr:row>
      <xdr:rowOff>29761</xdr:rowOff>
    </xdr:to>
    <xdr:sp macro="" textlink="">
      <xdr:nvSpPr>
        <xdr:cNvPr id="537" name="楕円 536"/>
        <xdr:cNvSpPr/>
      </xdr:nvSpPr>
      <xdr:spPr>
        <a:xfrm>
          <a:off x="14541500" y="644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20889</xdr:rowOff>
    </xdr:from>
    <xdr:ext cx="534377" cy="259045"/>
    <xdr:sp macro="" textlink="">
      <xdr:nvSpPr>
        <xdr:cNvPr id="538" name="テキスト ボックス 537"/>
        <xdr:cNvSpPr txBox="1"/>
      </xdr:nvSpPr>
      <xdr:spPr>
        <a:xfrm>
          <a:off x="14325111" y="65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110372</xdr:rowOff>
    </xdr:from>
    <xdr:to>
      <xdr:col>72</xdr:col>
      <xdr:colOff>38100</xdr:colOff>
      <xdr:row>38</xdr:row>
      <xdr:rowOff>40522</xdr:rowOff>
    </xdr:to>
    <xdr:sp macro="" textlink="">
      <xdr:nvSpPr>
        <xdr:cNvPr id="539" name="楕円 538"/>
        <xdr:cNvSpPr/>
      </xdr:nvSpPr>
      <xdr:spPr>
        <a:xfrm>
          <a:off x="13652500" y="645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31649</xdr:rowOff>
    </xdr:from>
    <xdr:ext cx="534377" cy="259045"/>
    <xdr:sp macro="" textlink="">
      <xdr:nvSpPr>
        <xdr:cNvPr id="540" name="テキスト ボックス 539"/>
        <xdr:cNvSpPr txBox="1"/>
      </xdr:nvSpPr>
      <xdr:spPr>
        <a:xfrm>
          <a:off x="13436111" y="654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95333</xdr:rowOff>
    </xdr:from>
    <xdr:to>
      <xdr:col>67</xdr:col>
      <xdr:colOff>101600</xdr:colOff>
      <xdr:row>37</xdr:row>
      <xdr:rowOff>25483</xdr:rowOff>
    </xdr:to>
    <xdr:sp macro="" textlink="">
      <xdr:nvSpPr>
        <xdr:cNvPr id="541" name="楕円 540"/>
        <xdr:cNvSpPr/>
      </xdr:nvSpPr>
      <xdr:spPr>
        <a:xfrm>
          <a:off x="12763500" y="626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42010</xdr:rowOff>
    </xdr:from>
    <xdr:ext cx="534377" cy="259045"/>
    <xdr:sp macro="" textlink="">
      <xdr:nvSpPr>
        <xdr:cNvPr id="542" name="テキスト ボックス 541"/>
        <xdr:cNvSpPr txBox="1"/>
      </xdr:nvSpPr>
      <xdr:spPr>
        <a:xfrm>
          <a:off x="12547111" y="604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67" name="直線コネクタ 566"/>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68" name="教育費最小値テキスト"/>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69" name="直線コネクタ 568"/>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0" name="教育費最大値テキスト"/>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1" name="直線コネクタ 570"/>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50812</xdr:rowOff>
    </xdr:from>
    <xdr:to>
      <xdr:col>85</xdr:col>
      <xdr:colOff>127000</xdr:colOff>
      <xdr:row>58</xdr:row>
      <xdr:rowOff>44056</xdr:rowOff>
    </xdr:to>
    <xdr:cxnSp macro="">
      <xdr:nvCxnSpPr>
        <xdr:cNvPr id="572" name="直線コネクタ 571"/>
        <xdr:cNvCxnSpPr/>
      </xdr:nvCxnSpPr>
      <xdr:spPr>
        <a:xfrm flipV="1">
          <a:off x="15481300" y="9823462"/>
          <a:ext cx="838200" cy="1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11727</xdr:rowOff>
    </xdr:from>
    <xdr:ext cx="534377" cy="259045"/>
    <xdr:sp macro="" textlink="">
      <xdr:nvSpPr>
        <xdr:cNvPr id="573" name="教育費平均値テキスト"/>
        <xdr:cNvSpPr txBox="1"/>
      </xdr:nvSpPr>
      <xdr:spPr>
        <a:xfrm>
          <a:off x="16370300" y="9612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4" name="フローチャート: 判断 573"/>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141605</xdr:rowOff>
    </xdr:from>
    <xdr:to>
      <xdr:col>81</xdr:col>
      <xdr:colOff>50800</xdr:colOff>
      <xdr:row>58</xdr:row>
      <xdr:rowOff>44056</xdr:rowOff>
    </xdr:to>
    <xdr:cxnSp macro="">
      <xdr:nvCxnSpPr>
        <xdr:cNvPr id="575" name="直線コネクタ 574"/>
        <xdr:cNvCxnSpPr/>
      </xdr:nvCxnSpPr>
      <xdr:spPr>
        <a:xfrm>
          <a:off x="14592300" y="9742805"/>
          <a:ext cx="889000" cy="24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6" name="フローチャート: 判断 575"/>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56392</xdr:rowOff>
    </xdr:from>
    <xdr:ext cx="534377" cy="259045"/>
    <xdr:sp macro="" textlink="">
      <xdr:nvSpPr>
        <xdr:cNvPr id="577" name="テキスト ボックス 576"/>
        <xdr:cNvSpPr txBox="1"/>
      </xdr:nvSpPr>
      <xdr:spPr>
        <a:xfrm>
          <a:off x="15214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141605</xdr:rowOff>
    </xdr:from>
    <xdr:to>
      <xdr:col>76</xdr:col>
      <xdr:colOff>114300</xdr:colOff>
      <xdr:row>57</xdr:row>
      <xdr:rowOff>75006</xdr:rowOff>
    </xdr:to>
    <xdr:cxnSp macro="">
      <xdr:nvCxnSpPr>
        <xdr:cNvPr id="578" name="直線コネクタ 577"/>
        <xdr:cNvCxnSpPr/>
      </xdr:nvCxnSpPr>
      <xdr:spPr>
        <a:xfrm flipV="1">
          <a:off x="13703300" y="9742805"/>
          <a:ext cx="889000" cy="10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79" name="フローチャート: 判断 578"/>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15105</xdr:rowOff>
    </xdr:from>
    <xdr:ext cx="534377" cy="259045"/>
    <xdr:sp macro="" textlink="">
      <xdr:nvSpPr>
        <xdr:cNvPr id="580" name="テキスト ボックス 579"/>
        <xdr:cNvSpPr txBox="1"/>
      </xdr:nvSpPr>
      <xdr:spPr>
        <a:xfrm>
          <a:off x="14325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75006</xdr:rowOff>
    </xdr:from>
    <xdr:to>
      <xdr:col>71</xdr:col>
      <xdr:colOff>177800</xdr:colOff>
      <xdr:row>58</xdr:row>
      <xdr:rowOff>111773</xdr:rowOff>
    </xdr:to>
    <xdr:cxnSp macro="">
      <xdr:nvCxnSpPr>
        <xdr:cNvPr id="581" name="直線コネクタ 580"/>
        <xdr:cNvCxnSpPr/>
      </xdr:nvCxnSpPr>
      <xdr:spPr>
        <a:xfrm flipV="1">
          <a:off x="12814300" y="9847656"/>
          <a:ext cx="889000" cy="20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149682</xdr:rowOff>
    </xdr:from>
    <xdr:to>
      <xdr:col>72</xdr:col>
      <xdr:colOff>38100</xdr:colOff>
      <xdr:row>57</xdr:row>
      <xdr:rowOff>79832</xdr:rowOff>
    </xdr:to>
    <xdr:sp macro="" textlink="">
      <xdr:nvSpPr>
        <xdr:cNvPr id="582" name="フローチャート: 判断 581"/>
        <xdr:cNvSpPr/>
      </xdr:nvSpPr>
      <xdr:spPr>
        <a:xfrm>
          <a:off x="13652500" y="97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96359</xdr:rowOff>
    </xdr:from>
    <xdr:ext cx="534377" cy="259045"/>
    <xdr:sp macro="" textlink="">
      <xdr:nvSpPr>
        <xdr:cNvPr id="583" name="テキスト ボックス 582"/>
        <xdr:cNvSpPr txBox="1"/>
      </xdr:nvSpPr>
      <xdr:spPr>
        <a:xfrm>
          <a:off x="13436111" y="952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162916</xdr:rowOff>
    </xdr:from>
    <xdr:to>
      <xdr:col>67</xdr:col>
      <xdr:colOff>101600</xdr:colOff>
      <xdr:row>57</xdr:row>
      <xdr:rowOff>93066</xdr:rowOff>
    </xdr:to>
    <xdr:sp macro="" textlink="">
      <xdr:nvSpPr>
        <xdr:cNvPr id="584" name="フローチャート: 判断 583"/>
        <xdr:cNvSpPr/>
      </xdr:nvSpPr>
      <xdr:spPr>
        <a:xfrm>
          <a:off x="12763500" y="97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109593</xdr:rowOff>
    </xdr:from>
    <xdr:ext cx="534377" cy="259045"/>
    <xdr:sp macro="" textlink="">
      <xdr:nvSpPr>
        <xdr:cNvPr id="585" name="テキスト ボックス 584"/>
        <xdr:cNvSpPr txBox="1"/>
      </xdr:nvSpPr>
      <xdr:spPr>
        <a:xfrm>
          <a:off x="12547111" y="95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xdr:rowOff>
    </xdr:from>
    <xdr:to>
      <xdr:col>85</xdr:col>
      <xdr:colOff>177800</xdr:colOff>
      <xdr:row>57</xdr:row>
      <xdr:rowOff>101612</xdr:rowOff>
    </xdr:to>
    <xdr:sp macro="" textlink="">
      <xdr:nvSpPr>
        <xdr:cNvPr id="591" name="楕円 590"/>
        <xdr:cNvSpPr/>
      </xdr:nvSpPr>
      <xdr:spPr>
        <a:xfrm>
          <a:off x="16268700" y="977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149889</xdr:rowOff>
    </xdr:from>
    <xdr:ext cx="534377" cy="259045"/>
    <xdr:sp macro="" textlink="">
      <xdr:nvSpPr>
        <xdr:cNvPr id="592" name="教育費該当値テキスト"/>
        <xdr:cNvSpPr txBox="1"/>
      </xdr:nvSpPr>
      <xdr:spPr>
        <a:xfrm>
          <a:off x="16370300" y="975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164706</xdr:rowOff>
    </xdr:from>
    <xdr:to>
      <xdr:col>81</xdr:col>
      <xdr:colOff>101600</xdr:colOff>
      <xdr:row>58</xdr:row>
      <xdr:rowOff>94856</xdr:rowOff>
    </xdr:to>
    <xdr:sp macro="" textlink="">
      <xdr:nvSpPr>
        <xdr:cNvPr id="593" name="楕円 592"/>
        <xdr:cNvSpPr/>
      </xdr:nvSpPr>
      <xdr:spPr>
        <a:xfrm>
          <a:off x="15430500" y="993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85983</xdr:rowOff>
    </xdr:from>
    <xdr:ext cx="534377" cy="259045"/>
    <xdr:sp macro="" textlink="">
      <xdr:nvSpPr>
        <xdr:cNvPr id="594" name="テキスト ボックス 593"/>
        <xdr:cNvSpPr txBox="1"/>
      </xdr:nvSpPr>
      <xdr:spPr>
        <a:xfrm>
          <a:off x="15214111" y="1003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90805</xdr:rowOff>
    </xdr:from>
    <xdr:to>
      <xdr:col>76</xdr:col>
      <xdr:colOff>165100</xdr:colOff>
      <xdr:row>57</xdr:row>
      <xdr:rowOff>20955</xdr:rowOff>
    </xdr:to>
    <xdr:sp macro="" textlink="">
      <xdr:nvSpPr>
        <xdr:cNvPr id="595" name="楕円 594"/>
        <xdr:cNvSpPr/>
      </xdr:nvSpPr>
      <xdr:spPr>
        <a:xfrm>
          <a:off x="14541500" y="969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12082</xdr:rowOff>
    </xdr:from>
    <xdr:ext cx="534377" cy="259045"/>
    <xdr:sp macro="" textlink="">
      <xdr:nvSpPr>
        <xdr:cNvPr id="596" name="テキスト ボックス 595"/>
        <xdr:cNvSpPr txBox="1"/>
      </xdr:nvSpPr>
      <xdr:spPr>
        <a:xfrm>
          <a:off x="14325111" y="978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24206</xdr:rowOff>
    </xdr:from>
    <xdr:to>
      <xdr:col>72</xdr:col>
      <xdr:colOff>38100</xdr:colOff>
      <xdr:row>57</xdr:row>
      <xdr:rowOff>125806</xdr:rowOff>
    </xdr:to>
    <xdr:sp macro="" textlink="">
      <xdr:nvSpPr>
        <xdr:cNvPr id="597" name="楕円 596"/>
        <xdr:cNvSpPr/>
      </xdr:nvSpPr>
      <xdr:spPr>
        <a:xfrm>
          <a:off x="13652500" y="97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116933</xdr:rowOff>
    </xdr:from>
    <xdr:ext cx="534377" cy="259045"/>
    <xdr:sp macro="" textlink="">
      <xdr:nvSpPr>
        <xdr:cNvPr id="598" name="テキスト ボックス 597"/>
        <xdr:cNvSpPr txBox="1"/>
      </xdr:nvSpPr>
      <xdr:spPr>
        <a:xfrm>
          <a:off x="13436111" y="988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60973</xdr:rowOff>
    </xdr:from>
    <xdr:to>
      <xdr:col>67</xdr:col>
      <xdr:colOff>101600</xdr:colOff>
      <xdr:row>58</xdr:row>
      <xdr:rowOff>162573</xdr:rowOff>
    </xdr:to>
    <xdr:sp macro="" textlink="">
      <xdr:nvSpPr>
        <xdr:cNvPr id="599" name="楕円 598"/>
        <xdr:cNvSpPr/>
      </xdr:nvSpPr>
      <xdr:spPr>
        <a:xfrm>
          <a:off x="12763500" y="100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153700</xdr:rowOff>
    </xdr:from>
    <xdr:ext cx="534377" cy="259045"/>
    <xdr:sp macro="" textlink="">
      <xdr:nvSpPr>
        <xdr:cNvPr id="600" name="テキスト ボックス 599"/>
        <xdr:cNvSpPr txBox="1"/>
      </xdr:nvSpPr>
      <xdr:spPr>
        <a:xfrm>
          <a:off x="12547111" y="1009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6" name="直線コネクタ 625"/>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29" name="災害復旧費最大値テキスト"/>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0" name="直線コネクタ 629"/>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67963</xdr:rowOff>
    </xdr:from>
    <xdr:to>
      <xdr:col>85</xdr:col>
      <xdr:colOff>127000</xdr:colOff>
      <xdr:row>79</xdr:row>
      <xdr:rowOff>70565</xdr:rowOff>
    </xdr:to>
    <xdr:cxnSp macro="">
      <xdr:nvCxnSpPr>
        <xdr:cNvPr id="631" name="直線コネクタ 630"/>
        <xdr:cNvCxnSpPr/>
      </xdr:nvCxnSpPr>
      <xdr:spPr>
        <a:xfrm>
          <a:off x="15481300" y="13612513"/>
          <a:ext cx="838200" cy="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18530</xdr:rowOff>
    </xdr:from>
    <xdr:ext cx="469744" cy="259045"/>
    <xdr:sp macro="" textlink="">
      <xdr:nvSpPr>
        <xdr:cNvPr id="632" name="災害復旧費平均値テキスト"/>
        <xdr:cNvSpPr txBox="1"/>
      </xdr:nvSpPr>
      <xdr:spPr>
        <a:xfrm>
          <a:off x="16370300" y="1339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3" name="フローチャート: 判断 632"/>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67963</xdr:rowOff>
    </xdr:from>
    <xdr:to>
      <xdr:col>81</xdr:col>
      <xdr:colOff>50800</xdr:colOff>
      <xdr:row>79</xdr:row>
      <xdr:rowOff>98465</xdr:rowOff>
    </xdr:to>
    <xdr:cxnSp macro="">
      <xdr:nvCxnSpPr>
        <xdr:cNvPr id="634" name="直線コネクタ 633"/>
        <xdr:cNvCxnSpPr/>
      </xdr:nvCxnSpPr>
      <xdr:spPr>
        <a:xfrm flipV="1">
          <a:off x="14592300" y="13612513"/>
          <a:ext cx="889000" cy="3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5" name="フローチャート: 判断 634"/>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103928</xdr:rowOff>
    </xdr:from>
    <xdr:ext cx="469744" cy="259045"/>
    <xdr:sp macro="" textlink="">
      <xdr:nvSpPr>
        <xdr:cNvPr id="636" name="テキスト ボックス 635"/>
        <xdr:cNvSpPr txBox="1"/>
      </xdr:nvSpPr>
      <xdr:spPr>
        <a:xfrm>
          <a:off x="15246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95830</xdr:rowOff>
    </xdr:from>
    <xdr:to>
      <xdr:col>76</xdr:col>
      <xdr:colOff>114300</xdr:colOff>
      <xdr:row>79</xdr:row>
      <xdr:rowOff>98465</xdr:rowOff>
    </xdr:to>
    <xdr:cxnSp macro="">
      <xdr:nvCxnSpPr>
        <xdr:cNvPr id="637" name="直線コネクタ 636"/>
        <xdr:cNvCxnSpPr/>
      </xdr:nvCxnSpPr>
      <xdr:spPr>
        <a:xfrm>
          <a:off x="13703300" y="13640380"/>
          <a:ext cx="889000" cy="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38" name="フローチャート: 判断 637"/>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84377</xdr:rowOff>
    </xdr:from>
    <xdr:ext cx="469744" cy="259045"/>
    <xdr:sp macro="" textlink="">
      <xdr:nvSpPr>
        <xdr:cNvPr id="639" name="テキスト ボックス 638"/>
        <xdr:cNvSpPr txBox="1"/>
      </xdr:nvSpPr>
      <xdr:spPr>
        <a:xfrm>
          <a:off x="14357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95548</xdr:rowOff>
    </xdr:from>
    <xdr:to>
      <xdr:col>71</xdr:col>
      <xdr:colOff>177800</xdr:colOff>
      <xdr:row>79</xdr:row>
      <xdr:rowOff>95830</xdr:rowOff>
    </xdr:to>
    <xdr:cxnSp macro="">
      <xdr:nvCxnSpPr>
        <xdr:cNvPr id="640" name="直線コネクタ 639"/>
        <xdr:cNvCxnSpPr/>
      </xdr:nvCxnSpPr>
      <xdr:spPr>
        <a:xfrm>
          <a:off x="12814300" y="13640098"/>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149293</xdr:rowOff>
    </xdr:from>
    <xdr:to>
      <xdr:col>72</xdr:col>
      <xdr:colOff>38100</xdr:colOff>
      <xdr:row>79</xdr:row>
      <xdr:rowOff>79443</xdr:rowOff>
    </xdr:to>
    <xdr:sp macro="" textlink="">
      <xdr:nvSpPr>
        <xdr:cNvPr id="641" name="フローチャート: 判断 640"/>
        <xdr:cNvSpPr/>
      </xdr:nvSpPr>
      <xdr:spPr>
        <a:xfrm>
          <a:off x="13652500" y="1352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95970</xdr:rowOff>
    </xdr:from>
    <xdr:ext cx="469744" cy="259045"/>
    <xdr:sp macro="" textlink="">
      <xdr:nvSpPr>
        <xdr:cNvPr id="642" name="テキスト ボックス 641"/>
        <xdr:cNvSpPr txBox="1"/>
      </xdr:nvSpPr>
      <xdr:spPr>
        <a:xfrm>
          <a:off x="13468428" y="1329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149436</xdr:rowOff>
    </xdr:from>
    <xdr:to>
      <xdr:col>67</xdr:col>
      <xdr:colOff>101600</xdr:colOff>
      <xdr:row>79</xdr:row>
      <xdr:rowOff>79586</xdr:rowOff>
    </xdr:to>
    <xdr:sp macro="" textlink="">
      <xdr:nvSpPr>
        <xdr:cNvPr id="643" name="フローチャート: 判断 642"/>
        <xdr:cNvSpPr/>
      </xdr:nvSpPr>
      <xdr:spPr>
        <a:xfrm>
          <a:off x="12763500" y="135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96113</xdr:rowOff>
    </xdr:from>
    <xdr:ext cx="469744" cy="259045"/>
    <xdr:sp macro="" textlink="">
      <xdr:nvSpPr>
        <xdr:cNvPr id="644" name="テキスト ボックス 643"/>
        <xdr:cNvSpPr txBox="1"/>
      </xdr:nvSpPr>
      <xdr:spPr>
        <a:xfrm>
          <a:off x="12579428" y="1329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19765</xdr:rowOff>
    </xdr:from>
    <xdr:to>
      <xdr:col>85</xdr:col>
      <xdr:colOff>177800</xdr:colOff>
      <xdr:row>79</xdr:row>
      <xdr:rowOff>121365</xdr:rowOff>
    </xdr:to>
    <xdr:sp macro="" textlink="">
      <xdr:nvSpPr>
        <xdr:cNvPr id="650" name="楕円 649"/>
        <xdr:cNvSpPr/>
      </xdr:nvSpPr>
      <xdr:spPr>
        <a:xfrm>
          <a:off x="16268700" y="1356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145530</xdr:rowOff>
    </xdr:from>
    <xdr:ext cx="469744" cy="259045"/>
    <xdr:sp macro="" textlink="">
      <xdr:nvSpPr>
        <xdr:cNvPr id="651" name="災害復旧費該当値テキスト"/>
        <xdr:cNvSpPr txBox="1"/>
      </xdr:nvSpPr>
      <xdr:spPr>
        <a:xfrm>
          <a:off x="16370300" y="1351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17163</xdr:rowOff>
    </xdr:from>
    <xdr:to>
      <xdr:col>81</xdr:col>
      <xdr:colOff>101600</xdr:colOff>
      <xdr:row>79</xdr:row>
      <xdr:rowOff>118763</xdr:rowOff>
    </xdr:to>
    <xdr:sp macro="" textlink="">
      <xdr:nvSpPr>
        <xdr:cNvPr id="652" name="楕円 651"/>
        <xdr:cNvSpPr/>
      </xdr:nvSpPr>
      <xdr:spPr>
        <a:xfrm>
          <a:off x="15430500" y="1356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109890</xdr:rowOff>
    </xdr:from>
    <xdr:ext cx="469744" cy="259045"/>
    <xdr:sp macro="" textlink="">
      <xdr:nvSpPr>
        <xdr:cNvPr id="653" name="テキスト ボックス 652"/>
        <xdr:cNvSpPr txBox="1"/>
      </xdr:nvSpPr>
      <xdr:spPr>
        <a:xfrm>
          <a:off x="15246428" y="1365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47665</xdr:rowOff>
    </xdr:from>
    <xdr:to>
      <xdr:col>76</xdr:col>
      <xdr:colOff>165100</xdr:colOff>
      <xdr:row>79</xdr:row>
      <xdr:rowOff>149265</xdr:rowOff>
    </xdr:to>
    <xdr:sp macro="" textlink="">
      <xdr:nvSpPr>
        <xdr:cNvPr id="654" name="楕円 653"/>
        <xdr:cNvSpPr/>
      </xdr:nvSpPr>
      <xdr:spPr>
        <a:xfrm>
          <a:off x="14541500" y="135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140392</xdr:rowOff>
    </xdr:from>
    <xdr:ext cx="313932" cy="259045"/>
    <xdr:sp macro="" textlink="">
      <xdr:nvSpPr>
        <xdr:cNvPr id="655" name="テキスト ボックス 654"/>
        <xdr:cNvSpPr txBox="1"/>
      </xdr:nvSpPr>
      <xdr:spPr>
        <a:xfrm>
          <a:off x="14435333" y="1368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45030</xdr:rowOff>
    </xdr:from>
    <xdr:to>
      <xdr:col>72</xdr:col>
      <xdr:colOff>38100</xdr:colOff>
      <xdr:row>79</xdr:row>
      <xdr:rowOff>146630</xdr:rowOff>
    </xdr:to>
    <xdr:sp macro="" textlink="">
      <xdr:nvSpPr>
        <xdr:cNvPr id="656" name="楕円 655"/>
        <xdr:cNvSpPr/>
      </xdr:nvSpPr>
      <xdr:spPr>
        <a:xfrm>
          <a:off x="13652500" y="1358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137757</xdr:rowOff>
    </xdr:from>
    <xdr:ext cx="378565" cy="259045"/>
    <xdr:sp macro="" textlink="">
      <xdr:nvSpPr>
        <xdr:cNvPr id="657" name="テキスト ボックス 656"/>
        <xdr:cNvSpPr txBox="1"/>
      </xdr:nvSpPr>
      <xdr:spPr>
        <a:xfrm>
          <a:off x="13514017" y="13682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44748</xdr:rowOff>
    </xdr:from>
    <xdr:to>
      <xdr:col>67</xdr:col>
      <xdr:colOff>101600</xdr:colOff>
      <xdr:row>79</xdr:row>
      <xdr:rowOff>146348</xdr:rowOff>
    </xdr:to>
    <xdr:sp macro="" textlink="">
      <xdr:nvSpPr>
        <xdr:cNvPr id="658" name="楕円 657"/>
        <xdr:cNvSpPr/>
      </xdr:nvSpPr>
      <xdr:spPr>
        <a:xfrm>
          <a:off x="12763500" y="1358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137475</xdr:rowOff>
    </xdr:from>
    <xdr:ext cx="378565" cy="259045"/>
    <xdr:sp macro="" textlink="">
      <xdr:nvSpPr>
        <xdr:cNvPr id="659" name="テキスト ボックス 658"/>
        <xdr:cNvSpPr txBox="1"/>
      </xdr:nvSpPr>
      <xdr:spPr>
        <a:xfrm>
          <a:off x="12625017" y="13682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3" name="直線コネクタ 682"/>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4" name="公債費最小値テキスト"/>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5" name="直線コネクタ 684"/>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6" name="公債費最大値テキスト"/>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7" name="直線コネクタ 686"/>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46591</xdr:rowOff>
    </xdr:from>
    <xdr:to>
      <xdr:col>85</xdr:col>
      <xdr:colOff>127000</xdr:colOff>
      <xdr:row>97</xdr:row>
      <xdr:rowOff>82055</xdr:rowOff>
    </xdr:to>
    <xdr:cxnSp macro="">
      <xdr:nvCxnSpPr>
        <xdr:cNvPr id="688" name="直線コネクタ 687"/>
        <xdr:cNvCxnSpPr/>
      </xdr:nvCxnSpPr>
      <xdr:spPr>
        <a:xfrm flipV="1">
          <a:off x="15481300" y="16677241"/>
          <a:ext cx="838200" cy="3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87896</xdr:rowOff>
    </xdr:from>
    <xdr:ext cx="534377" cy="259045"/>
    <xdr:sp macro="" textlink="">
      <xdr:nvSpPr>
        <xdr:cNvPr id="689" name="公債費平均値テキスト"/>
        <xdr:cNvSpPr txBox="1"/>
      </xdr:nvSpPr>
      <xdr:spPr>
        <a:xfrm>
          <a:off x="16370300" y="1637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0" name="フローチャート: 判断 689"/>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82055</xdr:rowOff>
    </xdr:from>
    <xdr:to>
      <xdr:col>81</xdr:col>
      <xdr:colOff>50800</xdr:colOff>
      <xdr:row>97</xdr:row>
      <xdr:rowOff>89942</xdr:rowOff>
    </xdr:to>
    <xdr:cxnSp macro="">
      <xdr:nvCxnSpPr>
        <xdr:cNvPr id="691" name="直線コネクタ 690"/>
        <xdr:cNvCxnSpPr/>
      </xdr:nvCxnSpPr>
      <xdr:spPr>
        <a:xfrm flipV="1">
          <a:off x="14592300" y="16712705"/>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2" name="フローチャート: 判断 691"/>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164478</xdr:rowOff>
    </xdr:from>
    <xdr:ext cx="534377" cy="259045"/>
    <xdr:sp macro="" textlink="">
      <xdr:nvSpPr>
        <xdr:cNvPr id="693" name="テキスト ボックス 692"/>
        <xdr:cNvSpPr txBox="1"/>
      </xdr:nvSpPr>
      <xdr:spPr>
        <a:xfrm>
          <a:off x="15214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89942</xdr:rowOff>
    </xdr:from>
    <xdr:to>
      <xdr:col>76</xdr:col>
      <xdr:colOff>114300</xdr:colOff>
      <xdr:row>97</xdr:row>
      <xdr:rowOff>105631</xdr:rowOff>
    </xdr:to>
    <xdr:cxnSp macro="">
      <xdr:nvCxnSpPr>
        <xdr:cNvPr id="694" name="直線コネクタ 693"/>
        <xdr:cNvCxnSpPr/>
      </xdr:nvCxnSpPr>
      <xdr:spPr>
        <a:xfrm flipV="1">
          <a:off x="13703300" y="16720592"/>
          <a:ext cx="889000" cy="1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5" name="フローチャート: 判断 694"/>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22638</xdr:rowOff>
    </xdr:from>
    <xdr:ext cx="534377" cy="259045"/>
    <xdr:sp macro="" textlink="">
      <xdr:nvSpPr>
        <xdr:cNvPr id="696" name="テキスト ボックス 695"/>
        <xdr:cNvSpPr txBox="1"/>
      </xdr:nvSpPr>
      <xdr:spPr>
        <a:xfrm>
          <a:off x="14325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45929</xdr:rowOff>
    </xdr:from>
    <xdr:to>
      <xdr:col>71</xdr:col>
      <xdr:colOff>177800</xdr:colOff>
      <xdr:row>97</xdr:row>
      <xdr:rowOff>105631</xdr:rowOff>
    </xdr:to>
    <xdr:cxnSp macro="">
      <xdr:nvCxnSpPr>
        <xdr:cNvPr id="697" name="直線コネクタ 696"/>
        <xdr:cNvCxnSpPr/>
      </xdr:nvCxnSpPr>
      <xdr:spPr>
        <a:xfrm>
          <a:off x="12814300" y="16676579"/>
          <a:ext cx="889000" cy="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135268</xdr:rowOff>
    </xdr:from>
    <xdr:to>
      <xdr:col>72</xdr:col>
      <xdr:colOff>38100</xdr:colOff>
      <xdr:row>97</xdr:row>
      <xdr:rowOff>65418</xdr:rowOff>
    </xdr:to>
    <xdr:sp macro="" textlink="">
      <xdr:nvSpPr>
        <xdr:cNvPr id="698" name="フローチャート: 判断 697"/>
        <xdr:cNvSpPr/>
      </xdr:nvSpPr>
      <xdr:spPr>
        <a:xfrm>
          <a:off x="13652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81945</xdr:rowOff>
    </xdr:from>
    <xdr:ext cx="534377" cy="259045"/>
    <xdr:sp macro="" textlink="">
      <xdr:nvSpPr>
        <xdr:cNvPr id="699" name="テキスト ボックス 698"/>
        <xdr:cNvSpPr txBox="1"/>
      </xdr:nvSpPr>
      <xdr:spPr>
        <a:xfrm>
          <a:off x="13436111" y="163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122154</xdr:rowOff>
    </xdr:from>
    <xdr:to>
      <xdr:col>67</xdr:col>
      <xdr:colOff>101600</xdr:colOff>
      <xdr:row>97</xdr:row>
      <xdr:rowOff>52304</xdr:rowOff>
    </xdr:to>
    <xdr:sp macro="" textlink="">
      <xdr:nvSpPr>
        <xdr:cNvPr id="700" name="フローチャート: 判断 699"/>
        <xdr:cNvSpPr/>
      </xdr:nvSpPr>
      <xdr:spPr>
        <a:xfrm>
          <a:off x="12763500" y="1658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68831</xdr:rowOff>
    </xdr:from>
    <xdr:ext cx="534377" cy="259045"/>
    <xdr:sp macro="" textlink="">
      <xdr:nvSpPr>
        <xdr:cNvPr id="701" name="テキスト ボックス 700"/>
        <xdr:cNvSpPr txBox="1"/>
      </xdr:nvSpPr>
      <xdr:spPr>
        <a:xfrm>
          <a:off x="12547111" y="1635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167241</xdr:rowOff>
    </xdr:from>
    <xdr:to>
      <xdr:col>85</xdr:col>
      <xdr:colOff>177800</xdr:colOff>
      <xdr:row>97</xdr:row>
      <xdr:rowOff>97391</xdr:rowOff>
    </xdr:to>
    <xdr:sp macro="" textlink="">
      <xdr:nvSpPr>
        <xdr:cNvPr id="707" name="楕円 706"/>
        <xdr:cNvSpPr/>
      </xdr:nvSpPr>
      <xdr:spPr>
        <a:xfrm>
          <a:off x="16268700" y="1662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145668</xdr:rowOff>
    </xdr:from>
    <xdr:ext cx="534377" cy="259045"/>
    <xdr:sp macro="" textlink="">
      <xdr:nvSpPr>
        <xdr:cNvPr id="708" name="公債費該当値テキスト"/>
        <xdr:cNvSpPr txBox="1"/>
      </xdr:nvSpPr>
      <xdr:spPr>
        <a:xfrm>
          <a:off x="16370300" y="1660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31255</xdr:rowOff>
    </xdr:from>
    <xdr:to>
      <xdr:col>81</xdr:col>
      <xdr:colOff>101600</xdr:colOff>
      <xdr:row>97</xdr:row>
      <xdr:rowOff>132855</xdr:rowOff>
    </xdr:to>
    <xdr:sp macro="" textlink="">
      <xdr:nvSpPr>
        <xdr:cNvPr id="709" name="楕円 708"/>
        <xdr:cNvSpPr/>
      </xdr:nvSpPr>
      <xdr:spPr>
        <a:xfrm>
          <a:off x="15430500" y="166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123982</xdr:rowOff>
    </xdr:from>
    <xdr:ext cx="534377" cy="259045"/>
    <xdr:sp macro="" textlink="">
      <xdr:nvSpPr>
        <xdr:cNvPr id="710" name="テキスト ボックス 709"/>
        <xdr:cNvSpPr txBox="1"/>
      </xdr:nvSpPr>
      <xdr:spPr>
        <a:xfrm>
          <a:off x="15214111" y="1675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39142</xdr:rowOff>
    </xdr:from>
    <xdr:to>
      <xdr:col>76</xdr:col>
      <xdr:colOff>165100</xdr:colOff>
      <xdr:row>97</xdr:row>
      <xdr:rowOff>140742</xdr:rowOff>
    </xdr:to>
    <xdr:sp macro="" textlink="">
      <xdr:nvSpPr>
        <xdr:cNvPr id="711" name="楕円 710"/>
        <xdr:cNvSpPr/>
      </xdr:nvSpPr>
      <xdr:spPr>
        <a:xfrm>
          <a:off x="14541500" y="166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131869</xdr:rowOff>
    </xdr:from>
    <xdr:ext cx="534377" cy="259045"/>
    <xdr:sp macro="" textlink="">
      <xdr:nvSpPr>
        <xdr:cNvPr id="712" name="テキスト ボックス 711"/>
        <xdr:cNvSpPr txBox="1"/>
      </xdr:nvSpPr>
      <xdr:spPr>
        <a:xfrm>
          <a:off x="14325111" y="1676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54831</xdr:rowOff>
    </xdr:from>
    <xdr:to>
      <xdr:col>72</xdr:col>
      <xdr:colOff>38100</xdr:colOff>
      <xdr:row>97</xdr:row>
      <xdr:rowOff>156431</xdr:rowOff>
    </xdr:to>
    <xdr:sp macro="" textlink="">
      <xdr:nvSpPr>
        <xdr:cNvPr id="713" name="楕円 712"/>
        <xdr:cNvSpPr/>
      </xdr:nvSpPr>
      <xdr:spPr>
        <a:xfrm>
          <a:off x="13652500" y="1668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147558</xdr:rowOff>
    </xdr:from>
    <xdr:ext cx="534377" cy="259045"/>
    <xdr:sp macro="" textlink="">
      <xdr:nvSpPr>
        <xdr:cNvPr id="714" name="テキスト ボックス 713"/>
        <xdr:cNvSpPr txBox="1"/>
      </xdr:nvSpPr>
      <xdr:spPr>
        <a:xfrm>
          <a:off x="13436111" y="1677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166579</xdr:rowOff>
    </xdr:from>
    <xdr:to>
      <xdr:col>67</xdr:col>
      <xdr:colOff>101600</xdr:colOff>
      <xdr:row>97</xdr:row>
      <xdr:rowOff>96729</xdr:rowOff>
    </xdr:to>
    <xdr:sp macro="" textlink="">
      <xdr:nvSpPr>
        <xdr:cNvPr id="715" name="楕円 714"/>
        <xdr:cNvSpPr/>
      </xdr:nvSpPr>
      <xdr:spPr>
        <a:xfrm>
          <a:off x="12763500" y="1662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87856</xdr:rowOff>
    </xdr:from>
    <xdr:ext cx="534377" cy="259045"/>
    <xdr:sp macro="" textlink="">
      <xdr:nvSpPr>
        <xdr:cNvPr id="716" name="テキスト ボックス 715"/>
        <xdr:cNvSpPr txBox="1"/>
      </xdr:nvSpPr>
      <xdr:spPr>
        <a:xfrm>
          <a:off x="12547111" y="1671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2" name="直線コネクタ 741"/>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3" name="諸支出金最小値テキスト"/>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5" name="諸支出金最大値テキスト"/>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6" name="直線コネクタ 745"/>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48" name="諸支出金平均値テキスト"/>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49" name="フローチャート: 判断 748"/>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1" name="フローチャート: 判断 750"/>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2" name="テキスト ボックス 751"/>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4" name="フローチャート: 判断 753"/>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5" name="テキスト ボックス 754"/>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57" name="フローチャート: 判断 756"/>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58" name="テキスト ボックス 757"/>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9" name="フローチャート: 判断 758"/>
        <xdr:cNvSpPr/>
      </xdr:nvSpPr>
      <xdr:spPr>
        <a:xfrm>
          <a:off x="18605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0" name="テキスト ボックス 75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67" name="諸支出金該当値テキスト"/>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166205</xdr:rowOff>
    </xdr:from>
    <xdr:ext cx="249299" cy="259045"/>
    <xdr:sp macro="" textlink="">
      <xdr:nvSpPr>
        <xdr:cNvPr id="775" name="テキスト ボックス 774"/>
        <xdr:cNvSpPr txBox="1"/>
      </xdr:nvSpPr>
      <xdr:spPr>
        <a:xfrm>
          <a:off x="18531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を目的別で見た場合、前年比較で総務費、農林水産業費、土木費が大きく伸びている。それぞれの要因は、総務費については浸水対策事業（排水ポンプ整備）、地域振興事業（休憩所整備）及び基金積立金（財政調整基金）の増、農林水産業費については、農業体験施設の整備（改修）、土木費については道路改良事業による増となっている。</a:t>
          </a:r>
        </a:p>
        <a:p>
          <a:r>
            <a:rPr kumimoji="1" lang="ja-JP" altLang="en-US" sz="1300">
              <a:latin typeface="ＭＳ Ｐゴシック" panose="020B0600070205080204" pitchFamily="50" charset="-128"/>
              <a:ea typeface="ＭＳ Ｐゴシック" panose="020B0600070205080204" pitchFamily="50" charset="-128"/>
            </a:rPr>
            <a:t>　類似団体との比較で見た場合、総務費、農林水産業費、土木費大幅に高くなっているが、いずれも前述の通り一時的な要因によるものであるが、経常的な経費については増加傾向にあることから、無駄な支出の削減や補助金の検証・見直しを常に行っ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岡山県矢掛町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積極的な国県補助金の確保や、過疎対策事業債等の後年度の交付税措置の大きい地方債の有効活用に加え、人件費や公債費等の抑制により経費を削減し、効率的な財政運営を行ってきた結果、地方財政法に基づく剰余金積立により財政調整基金の残高が毎年増加していたが、</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年度は下水道償還基金の廃止に伴う財調への積み替えにより、残高が一時的に大きく増加している。</a:t>
          </a:r>
        </a:p>
        <a:p>
          <a:r>
            <a:rPr kumimoji="1" lang="ja-JP" altLang="en-US" sz="1200">
              <a:latin typeface="ＭＳ ゴシック" pitchFamily="49" charset="-128"/>
              <a:ea typeface="ＭＳ ゴシック" pitchFamily="49" charset="-128"/>
            </a:rPr>
            <a:t>　引き続き効率的な財政運営を行いながら、計画的な繰上償還の実施や将来を見据えた特目基金への積立を行っていく。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岡山県矢掛町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全ての会計において黒字経営となっている。いずれも、計画的に事業を実施し、国県補助金等の財源を有効に活用しながら、効率的に運営を行っているためである。</a:t>
          </a:r>
        </a:p>
        <a:p>
          <a:r>
            <a:rPr kumimoji="1" lang="ja-JP" altLang="en-US" sz="1400">
              <a:latin typeface="ＭＳ ゴシック" pitchFamily="49" charset="-128"/>
              <a:ea typeface="ＭＳ ゴシック" pitchFamily="49" charset="-128"/>
            </a:rPr>
            <a:t>　今後も引き続き、一般会計では基準に則った適正な繰出金の執行に努めるとともに、各会計では黒字経営を維持しながら、健全な財政運営に努めていく。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690;&#25499;&#30010;&#20849;&#26377;&#12461;&#12515;&#12499;&#12493;&#12483;&#12488;/02&#12288;&#32207;&#21209;&#20225;&#30011;&#35506;/04&#12288;&#29305;&#27530;/&#29305;&#27530;08/&#36001;&#25919;&#31649;&#36001;&#20418;&#20849;&#26377;/01%20&#36001;&#25919;&#20418;/22_&#36001;&#25919;&#32180;&#12426;&#65298;&#65288;&#35519;&#26619;&#12539;&#29031;&#20250;&#65289;/H30&#24180;&#24230;/01_&#36890;&#24120;/20190301_&#12304;&#24066;&#30010;&#26449;&#35506;&#29031;&#20250;&#65306;&#29031;&#20250;&#65288;314&#12294;&#65289;&#12305;&#24179;&#25104;29&#24180;&#24230;&#36001;&#25919;&#29366;&#27841;&#36039;&#26009;&#38598;&#12398;&#20316;&#25104;&#21450;&#12403;&#25552;&#20986;&#12395;&#12388;&#12356;&#12390;/files/04_&#22238;&#31572;/&#12304;&#36001;&#25919;&#29366;&#27841;&#36039;&#26009;&#38598;&#12305;_334618_&#30690;&#25499;&#30010;_2017%200315&#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H25</v>
          </cell>
          <cell r="D3">
            <v>106311</v>
          </cell>
          <cell r="F3">
            <v>81990</v>
          </cell>
        </row>
        <row r="5">
          <cell r="A5" t="str">
            <v xml:space="preserve"> H26</v>
          </cell>
          <cell r="D5">
            <v>132003</v>
          </cell>
          <cell r="F5">
            <v>87551</v>
          </cell>
        </row>
        <row r="7">
          <cell r="A7" t="str">
            <v xml:space="preserve"> H27</v>
          </cell>
          <cell r="D7">
            <v>63017</v>
          </cell>
          <cell r="F7">
            <v>106092</v>
          </cell>
        </row>
        <row r="9">
          <cell r="A9" t="str">
            <v xml:space="preserve"> H28</v>
          </cell>
          <cell r="D9">
            <v>76528</v>
          </cell>
          <cell r="F9">
            <v>78903</v>
          </cell>
        </row>
        <row r="11">
          <cell r="A11" t="str">
            <v xml:space="preserve"> H29</v>
          </cell>
          <cell r="D11">
            <v>115091</v>
          </cell>
          <cell r="F11">
            <v>82993</v>
          </cell>
        </row>
        <row r="18">
          <cell r="B18" t="str">
            <v>H25</v>
          </cell>
          <cell r="C18" t="str">
            <v>H26</v>
          </cell>
          <cell r="D18" t="str">
            <v>H27</v>
          </cell>
          <cell r="E18" t="str">
            <v>H28</v>
          </cell>
          <cell r="F18" t="str">
            <v>H29</v>
          </cell>
        </row>
        <row r="19">
          <cell r="A19" t="str">
            <v>実質収支額</v>
          </cell>
          <cell r="B19">
            <v>10.72</v>
          </cell>
          <cell r="C19">
            <v>12.32</v>
          </cell>
          <cell r="D19">
            <v>9.17</v>
          </cell>
          <cell r="E19">
            <v>8.27</v>
          </cell>
          <cell r="F19">
            <v>7.77</v>
          </cell>
        </row>
        <row r="20">
          <cell r="A20" t="str">
            <v>財政調整基金残高</v>
          </cell>
          <cell r="B20">
            <v>78.930000000000007</v>
          </cell>
          <cell r="C20">
            <v>82.02</v>
          </cell>
          <cell r="D20">
            <v>81.489999999999995</v>
          </cell>
          <cell r="E20">
            <v>73.099999999999994</v>
          </cell>
          <cell r="F20">
            <v>92.21</v>
          </cell>
        </row>
        <row r="21">
          <cell r="A21" t="str">
            <v>実質単年度収支</v>
          </cell>
          <cell r="B21">
            <v>2.19</v>
          </cell>
          <cell r="C21">
            <v>-0.68</v>
          </cell>
          <cell r="D21">
            <v>-3.73</v>
          </cell>
          <cell r="E21">
            <v>-15.69</v>
          </cell>
          <cell r="F21">
            <v>15.34</v>
          </cell>
        </row>
        <row r="25">
          <cell r="B25" t="str">
            <v>H25</v>
          </cell>
          <cell r="D25" t="str">
            <v>H26</v>
          </cell>
          <cell r="F25" t="str">
            <v>H27</v>
          </cell>
          <cell r="H25" t="str">
            <v>H28</v>
          </cell>
          <cell r="J25" t="str">
            <v>H29</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0.48</v>
          </cell>
          <cell r="D27" t="e">
            <v>#N/A</v>
          </cell>
          <cell r="E27">
            <v>0.43</v>
          </cell>
          <cell r="F27" t="e">
            <v>#N/A</v>
          </cell>
          <cell r="G27">
            <v>0.47</v>
          </cell>
          <cell r="H27" t="e">
            <v>#N/A</v>
          </cell>
          <cell r="I27">
            <v>0.43</v>
          </cell>
          <cell r="J27" t="e">
            <v>#N/A</v>
          </cell>
          <cell r="K27">
            <v>0.5</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矢掛町農業集落排水事業特別会計</v>
          </cell>
          <cell r="B29" t="e">
            <v>#N/A</v>
          </cell>
          <cell r="C29">
            <v>0.22</v>
          </cell>
          <cell r="D29" t="e">
            <v>#N/A</v>
          </cell>
          <cell r="E29">
            <v>0.31</v>
          </cell>
          <cell r="F29" t="e">
            <v>#N/A</v>
          </cell>
          <cell r="G29">
            <v>0.18</v>
          </cell>
          <cell r="H29" t="e">
            <v>#N/A</v>
          </cell>
          <cell r="I29">
            <v>0.31</v>
          </cell>
          <cell r="J29" t="e">
            <v>#N/A</v>
          </cell>
          <cell r="K29">
            <v>0.49</v>
          </cell>
        </row>
        <row r="30">
          <cell r="A30" t="str">
            <v>矢掛町公共下水道事業特別会計</v>
          </cell>
          <cell r="B30" t="e">
            <v>#N/A</v>
          </cell>
          <cell r="C30">
            <v>0.46</v>
          </cell>
          <cell r="D30" t="e">
            <v>#N/A</v>
          </cell>
          <cell r="E30">
            <v>0.77</v>
          </cell>
          <cell r="F30" t="e">
            <v>#N/A</v>
          </cell>
          <cell r="G30">
            <v>0.88</v>
          </cell>
          <cell r="H30" t="e">
            <v>#N/A</v>
          </cell>
          <cell r="I30">
            <v>3.35</v>
          </cell>
          <cell r="J30" t="e">
            <v>#N/A</v>
          </cell>
          <cell r="K30">
            <v>1.99</v>
          </cell>
        </row>
        <row r="31">
          <cell r="A31" t="str">
            <v>矢掛町介護保険事業特別会計</v>
          </cell>
          <cell r="B31" t="e">
            <v>#N/A</v>
          </cell>
          <cell r="C31">
            <v>2.73</v>
          </cell>
          <cell r="D31" t="e">
            <v>#N/A</v>
          </cell>
          <cell r="E31">
            <v>2.23</v>
          </cell>
          <cell r="F31" t="e">
            <v>#N/A</v>
          </cell>
          <cell r="G31">
            <v>2.62</v>
          </cell>
          <cell r="H31" t="e">
            <v>#N/A</v>
          </cell>
          <cell r="I31">
            <v>2.79</v>
          </cell>
          <cell r="J31" t="e">
            <v>#N/A</v>
          </cell>
          <cell r="K31">
            <v>2.99</v>
          </cell>
        </row>
        <row r="32">
          <cell r="A32" t="str">
            <v>矢掛町国民健康保険事業特別会計</v>
          </cell>
          <cell r="B32" t="e">
            <v>#N/A</v>
          </cell>
          <cell r="C32">
            <v>4.54</v>
          </cell>
          <cell r="D32" t="e">
            <v>#N/A</v>
          </cell>
          <cell r="E32">
            <v>3.19</v>
          </cell>
          <cell r="F32" t="e">
            <v>#N/A</v>
          </cell>
          <cell r="G32">
            <v>3.26</v>
          </cell>
          <cell r="H32" t="e">
            <v>#N/A</v>
          </cell>
          <cell r="I32">
            <v>3.97</v>
          </cell>
          <cell r="J32" t="e">
            <v>#N/A</v>
          </cell>
          <cell r="K32">
            <v>3.26</v>
          </cell>
        </row>
        <row r="33">
          <cell r="A33" t="str">
            <v>矢掛町介護老人保健施設事業会計</v>
          </cell>
          <cell r="B33" t="e">
            <v>#N/A</v>
          </cell>
          <cell r="C33">
            <v>6.22</v>
          </cell>
          <cell r="D33" t="e">
            <v>#N/A</v>
          </cell>
          <cell r="E33">
            <v>6.21</v>
          </cell>
          <cell r="F33" t="e">
            <v>#N/A</v>
          </cell>
          <cell r="G33">
            <v>4.9400000000000004</v>
          </cell>
          <cell r="H33" t="e">
            <v>#N/A</v>
          </cell>
          <cell r="I33">
            <v>3.8</v>
          </cell>
          <cell r="J33" t="e">
            <v>#N/A</v>
          </cell>
          <cell r="K33">
            <v>4.8099999999999996</v>
          </cell>
        </row>
        <row r="34">
          <cell r="A34" t="str">
            <v>一般会計</v>
          </cell>
          <cell r="B34" t="e">
            <v>#N/A</v>
          </cell>
          <cell r="C34">
            <v>10.46</v>
          </cell>
          <cell r="D34" t="e">
            <v>#N/A</v>
          </cell>
          <cell r="E34">
            <v>12.12</v>
          </cell>
          <cell r="F34" t="e">
            <v>#N/A</v>
          </cell>
          <cell r="G34">
            <v>8.9600000000000009</v>
          </cell>
          <cell r="H34" t="e">
            <v>#N/A</v>
          </cell>
          <cell r="I34">
            <v>8.1300000000000008</v>
          </cell>
          <cell r="J34" t="e">
            <v>#N/A</v>
          </cell>
          <cell r="K34">
            <v>7.57</v>
          </cell>
        </row>
        <row r="35">
          <cell r="A35" t="str">
            <v>矢掛町水道事業会計</v>
          </cell>
          <cell r="B35" t="e">
            <v>#N/A</v>
          </cell>
          <cell r="C35">
            <v>12.33</v>
          </cell>
          <cell r="D35" t="e">
            <v>#N/A</v>
          </cell>
          <cell r="E35">
            <v>13.64</v>
          </cell>
          <cell r="F35" t="e">
            <v>#N/A</v>
          </cell>
          <cell r="G35">
            <v>12.96</v>
          </cell>
          <cell r="H35" t="e">
            <v>#N/A</v>
          </cell>
          <cell r="I35">
            <v>9.5500000000000007</v>
          </cell>
          <cell r="J35" t="e">
            <v>#N/A</v>
          </cell>
          <cell r="K35">
            <v>9.24</v>
          </cell>
        </row>
        <row r="36">
          <cell r="A36" t="str">
            <v>矢掛町病院事業会計</v>
          </cell>
          <cell r="B36" t="e">
            <v>#N/A</v>
          </cell>
          <cell r="C36">
            <v>19.809999999999999</v>
          </cell>
          <cell r="D36" t="e">
            <v>#N/A</v>
          </cell>
          <cell r="E36">
            <v>20.14</v>
          </cell>
          <cell r="F36" t="e">
            <v>#N/A</v>
          </cell>
          <cell r="G36">
            <v>18.48</v>
          </cell>
          <cell r="H36" t="e">
            <v>#N/A</v>
          </cell>
          <cell r="I36">
            <v>15.48</v>
          </cell>
          <cell r="J36" t="e">
            <v>#N/A</v>
          </cell>
          <cell r="K36">
            <v>15.13</v>
          </cell>
        </row>
        <row r="40">
          <cell r="B40" t="str">
            <v>H25</v>
          </cell>
          <cell r="E40" t="str">
            <v>H26</v>
          </cell>
          <cell r="H40" t="str">
            <v>H27</v>
          </cell>
          <cell r="K40" t="str">
            <v>H28</v>
          </cell>
          <cell r="N40" t="str">
            <v>H29</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769</v>
          </cell>
          <cell r="G42">
            <v>778</v>
          </cell>
          <cell r="J42">
            <v>823</v>
          </cell>
          <cell r="M42">
            <v>849</v>
          </cell>
          <cell r="P42">
            <v>903</v>
          </cell>
        </row>
        <row r="43">
          <cell r="A43" t="str">
            <v>一時借入金の利子</v>
          </cell>
          <cell r="B43" t="str">
            <v>-</v>
          </cell>
          <cell r="E43" t="str">
            <v>-</v>
          </cell>
          <cell r="H43" t="str">
            <v>-</v>
          </cell>
          <cell r="K43" t="str">
            <v>-</v>
          </cell>
          <cell r="N43" t="str">
            <v>-</v>
          </cell>
        </row>
        <row r="44">
          <cell r="A44" t="str">
            <v>債務負担行為に基づく支出額</v>
          </cell>
          <cell r="B44">
            <v>8</v>
          </cell>
          <cell r="E44">
            <v>4</v>
          </cell>
          <cell r="H44">
            <v>4</v>
          </cell>
          <cell r="K44">
            <v>4</v>
          </cell>
          <cell r="N44">
            <v>4</v>
          </cell>
        </row>
        <row r="45">
          <cell r="A45" t="str">
            <v>組合等が起こした地方債の元利償還金に対する負担金等</v>
          </cell>
          <cell r="B45">
            <v>15</v>
          </cell>
          <cell r="E45">
            <v>12</v>
          </cell>
          <cell r="H45">
            <v>9</v>
          </cell>
          <cell r="K45">
            <v>7</v>
          </cell>
          <cell r="N45">
            <v>2</v>
          </cell>
        </row>
        <row r="46">
          <cell r="A46" t="str">
            <v>公営企業債の元利償還金に対する繰入金</v>
          </cell>
          <cell r="B46">
            <v>543</v>
          </cell>
          <cell r="E46">
            <v>499</v>
          </cell>
          <cell r="H46">
            <v>538</v>
          </cell>
          <cell r="K46">
            <v>571</v>
          </cell>
          <cell r="N46">
            <v>580</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567</v>
          </cell>
          <cell r="E49">
            <v>554</v>
          </cell>
          <cell r="H49">
            <v>577</v>
          </cell>
          <cell r="K49">
            <v>584</v>
          </cell>
          <cell r="N49">
            <v>646</v>
          </cell>
        </row>
        <row r="50">
          <cell r="A50" t="str">
            <v>実質公債費比率の分子</v>
          </cell>
          <cell r="B50" t="e">
            <v>#N/A</v>
          </cell>
          <cell r="C50">
            <v>364</v>
          </cell>
          <cell r="D50" t="e">
            <v>#N/A</v>
          </cell>
          <cell r="E50" t="e">
            <v>#N/A</v>
          </cell>
          <cell r="F50">
            <v>291</v>
          </cell>
          <cell r="G50" t="e">
            <v>#N/A</v>
          </cell>
          <cell r="H50" t="e">
            <v>#N/A</v>
          </cell>
          <cell r="I50">
            <v>305</v>
          </cell>
          <cell r="J50" t="e">
            <v>#N/A</v>
          </cell>
          <cell r="K50" t="e">
            <v>#N/A</v>
          </cell>
          <cell r="L50">
            <v>317</v>
          </cell>
          <cell r="M50" t="e">
            <v>#N/A</v>
          </cell>
          <cell r="N50" t="e">
            <v>#N/A</v>
          </cell>
          <cell r="O50">
            <v>329</v>
          </cell>
          <cell r="P50" t="e">
            <v>#N/A</v>
          </cell>
        </row>
        <row r="54">
          <cell r="B54" t="str">
            <v>H25</v>
          </cell>
          <cell r="E54" t="str">
            <v>H26</v>
          </cell>
          <cell r="H54" t="str">
            <v>H27</v>
          </cell>
          <cell r="K54" t="str">
            <v>H28</v>
          </cell>
          <cell r="N54" t="str">
            <v>H29</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10617</v>
          </cell>
          <cell r="G56">
            <v>11207</v>
          </cell>
          <cell r="J56">
            <v>11736</v>
          </cell>
          <cell r="M56">
            <v>11713</v>
          </cell>
          <cell r="P56">
            <v>12297</v>
          </cell>
        </row>
        <row r="57">
          <cell r="A57" t="str">
            <v>充当可能特定歳入</v>
          </cell>
          <cell r="D57">
            <v>156</v>
          </cell>
          <cell r="G57">
            <v>154</v>
          </cell>
          <cell r="J57">
            <v>55</v>
          </cell>
          <cell r="M57">
            <v>2</v>
          </cell>
          <cell r="P57">
            <v>57</v>
          </cell>
        </row>
        <row r="58">
          <cell r="A58" t="str">
            <v>充当可能基金</v>
          </cell>
          <cell r="D58">
            <v>6917</v>
          </cell>
          <cell r="G58">
            <v>7384</v>
          </cell>
          <cell r="J58">
            <v>8072</v>
          </cell>
          <cell r="M58">
            <v>8762</v>
          </cell>
          <cell r="P58">
            <v>9322</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957</v>
          </cell>
          <cell r="E62">
            <v>977</v>
          </cell>
          <cell r="H62">
            <v>843</v>
          </cell>
          <cell r="K62">
            <v>934</v>
          </cell>
          <cell r="N62">
            <v>766</v>
          </cell>
        </row>
        <row r="63">
          <cell r="A63" t="str">
            <v>組合等負担等見込額</v>
          </cell>
          <cell r="B63">
            <v>84</v>
          </cell>
          <cell r="E63">
            <v>75</v>
          </cell>
          <cell r="H63">
            <v>67</v>
          </cell>
          <cell r="K63">
            <v>67</v>
          </cell>
          <cell r="N63">
            <v>65</v>
          </cell>
        </row>
        <row r="64">
          <cell r="A64" t="str">
            <v>公営企業債等繰入見込額</v>
          </cell>
          <cell r="B64">
            <v>9480</v>
          </cell>
          <cell r="E64">
            <v>9397</v>
          </cell>
          <cell r="H64">
            <v>9377</v>
          </cell>
          <cell r="K64">
            <v>8899</v>
          </cell>
          <cell r="N64">
            <v>9135</v>
          </cell>
        </row>
        <row r="65">
          <cell r="A65" t="str">
            <v>債務負担行為に基づく支出予定額</v>
          </cell>
          <cell r="B65">
            <v>181</v>
          </cell>
          <cell r="E65">
            <v>203</v>
          </cell>
          <cell r="H65">
            <v>184</v>
          </cell>
          <cell r="K65">
            <v>196</v>
          </cell>
          <cell r="N65">
            <v>278</v>
          </cell>
        </row>
        <row r="66">
          <cell r="A66" t="str">
            <v>一般会計等に係る地方債の現在高</v>
          </cell>
          <cell r="B66">
            <v>6981</v>
          </cell>
          <cell r="E66">
            <v>7926</v>
          </cell>
          <cell r="H66">
            <v>8290</v>
          </cell>
          <cell r="K66">
            <v>8803</v>
          </cell>
          <cell r="N66">
            <v>9440</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H27</v>
          </cell>
          <cell r="C71" t="str">
            <v>H28</v>
          </cell>
          <cell r="D71" t="str">
            <v>H29</v>
          </cell>
        </row>
        <row r="72">
          <cell r="A72" t="str">
            <v>財政調整基金</v>
          </cell>
          <cell r="B72">
            <v>3887</v>
          </cell>
          <cell r="C72">
            <v>3418</v>
          </cell>
          <cell r="D72">
            <v>4353</v>
          </cell>
        </row>
        <row r="73">
          <cell r="A73" t="str">
            <v>減債基金</v>
          </cell>
          <cell r="B73">
            <v>825</v>
          </cell>
          <cell r="C73">
            <v>931</v>
          </cell>
          <cell r="D73">
            <v>1049</v>
          </cell>
        </row>
        <row r="74">
          <cell r="A74" t="str">
            <v>その他特定目的基金</v>
          </cell>
          <cell r="B74">
            <v>3036</v>
          </cell>
          <cell r="C74">
            <v>4084</v>
          </cell>
          <cell r="D74">
            <v>3576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384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64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385</v>
      </c>
      <c r="C3" s="626"/>
      <c r="D3" s="626"/>
      <c r="E3" s="627"/>
      <c r="F3" s="627"/>
      <c r="G3" s="627"/>
      <c r="H3" s="627"/>
      <c r="I3" s="627"/>
      <c r="J3" s="627"/>
      <c r="K3" s="627"/>
      <c r="L3" s="627" t="s">
        <v>65</v>
      </c>
      <c r="M3" s="627"/>
      <c r="N3" s="627"/>
      <c r="O3" s="627"/>
      <c r="P3" s="627"/>
      <c r="Q3" s="627"/>
      <c r="R3" s="630"/>
      <c r="S3" s="630"/>
      <c r="T3" s="630"/>
      <c r="U3" s="630"/>
      <c r="V3" s="631"/>
      <c r="W3" s="519" t="s">
        <v>66</v>
      </c>
      <c r="X3" s="520"/>
      <c r="Y3" s="520"/>
      <c r="Z3" s="520"/>
      <c r="AA3" s="520"/>
      <c r="AB3" s="626"/>
      <c r="AC3" s="630" t="s">
        <v>67</v>
      </c>
      <c r="AD3" s="520"/>
      <c r="AE3" s="520"/>
      <c r="AF3" s="520"/>
      <c r="AG3" s="520"/>
      <c r="AH3" s="520"/>
      <c r="AI3" s="520"/>
      <c r="AJ3" s="520"/>
      <c r="AK3" s="520"/>
      <c r="AL3" s="592"/>
      <c r="AM3" s="519" t="s">
        <v>68</v>
      </c>
      <c r="AN3" s="520"/>
      <c r="AO3" s="520"/>
      <c r="AP3" s="520"/>
      <c r="AQ3" s="520"/>
      <c r="AR3" s="520"/>
      <c r="AS3" s="520"/>
      <c r="AT3" s="520"/>
      <c r="AU3" s="520"/>
      <c r="AV3" s="520"/>
      <c r="AW3" s="520"/>
      <c r="AX3" s="592"/>
      <c r="AY3" s="584" t="s">
        <v>0</v>
      </c>
      <c r="AZ3" s="585"/>
      <c r="BA3" s="585"/>
      <c r="BB3" s="585"/>
      <c r="BC3" s="585"/>
      <c r="BD3" s="585"/>
      <c r="BE3" s="585"/>
      <c r="BF3" s="585"/>
      <c r="BG3" s="585"/>
      <c r="BH3" s="585"/>
      <c r="BI3" s="585"/>
      <c r="BJ3" s="585"/>
      <c r="BK3" s="585"/>
      <c r="BL3" s="585"/>
      <c r="BM3" s="634"/>
      <c r="BN3" s="519" t="s">
        <v>69</v>
      </c>
      <c r="BO3" s="520"/>
      <c r="BP3" s="520"/>
      <c r="BQ3" s="520"/>
      <c r="BR3" s="520"/>
      <c r="BS3" s="520"/>
      <c r="BT3" s="520"/>
      <c r="BU3" s="592"/>
      <c r="BV3" s="519" t="s">
        <v>70</v>
      </c>
      <c r="BW3" s="520"/>
      <c r="BX3" s="520"/>
      <c r="BY3" s="520"/>
      <c r="BZ3" s="520"/>
      <c r="CA3" s="520"/>
      <c r="CB3" s="520"/>
      <c r="CC3" s="592"/>
      <c r="CD3" s="584" t="s">
        <v>0</v>
      </c>
      <c r="CE3" s="585"/>
      <c r="CF3" s="585"/>
      <c r="CG3" s="585"/>
      <c r="CH3" s="585"/>
      <c r="CI3" s="585"/>
      <c r="CJ3" s="585"/>
      <c r="CK3" s="585"/>
      <c r="CL3" s="585"/>
      <c r="CM3" s="585"/>
      <c r="CN3" s="585"/>
      <c r="CO3" s="585"/>
      <c r="CP3" s="585"/>
      <c r="CQ3" s="585"/>
      <c r="CR3" s="585"/>
      <c r="CS3" s="634"/>
      <c r="CT3" s="519" t="s">
        <v>71</v>
      </c>
      <c r="CU3" s="520"/>
      <c r="CV3" s="520"/>
      <c r="CW3" s="520"/>
      <c r="CX3" s="520"/>
      <c r="CY3" s="520"/>
      <c r="CZ3" s="520"/>
      <c r="DA3" s="592"/>
      <c r="DB3" s="519" t="s">
        <v>72</v>
      </c>
      <c r="DC3" s="520"/>
      <c r="DD3" s="520"/>
      <c r="DE3" s="520"/>
      <c r="DF3" s="520"/>
      <c r="DG3" s="520"/>
      <c r="DH3" s="520"/>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4"/>
      <c r="AN4" s="472"/>
      <c r="AO4" s="472"/>
      <c r="AP4" s="472"/>
      <c r="AQ4" s="472"/>
      <c r="AR4" s="472"/>
      <c r="AS4" s="472"/>
      <c r="AT4" s="472"/>
      <c r="AU4" s="472"/>
      <c r="AV4" s="472"/>
      <c r="AW4" s="472"/>
      <c r="AX4" s="633"/>
      <c r="AY4" s="446" t="s">
        <v>386</v>
      </c>
      <c r="AZ4" s="447"/>
      <c r="BA4" s="447"/>
      <c r="BB4" s="447"/>
      <c r="BC4" s="447"/>
      <c r="BD4" s="447"/>
      <c r="BE4" s="447"/>
      <c r="BF4" s="447"/>
      <c r="BG4" s="447"/>
      <c r="BH4" s="447"/>
      <c r="BI4" s="447"/>
      <c r="BJ4" s="447"/>
      <c r="BK4" s="447"/>
      <c r="BL4" s="447"/>
      <c r="BM4" s="448"/>
      <c r="BN4" s="449">
        <v>9480877</v>
      </c>
      <c r="BO4" s="450"/>
      <c r="BP4" s="450"/>
      <c r="BQ4" s="450"/>
      <c r="BR4" s="450"/>
      <c r="BS4" s="450"/>
      <c r="BT4" s="450"/>
      <c r="BU4" s="451"/>
      <c r="BV4" s="449">
        <v>9684302</v>
      </c>
      <c r="BW4" s="450"/>
      <c r="BX4" s="450"/>
      <c r="BY4" s="450"/>
      <c r="BZ4" s="450"/>
      <c r="CA4" s="450"/>
      <c r="CB4" s="450"/>
      <c r="CC4" s="451"/>
      <c r="CD4" s="618" t="s">
        <v>73</v>
      </c>
      <c r="CE4" s="619"/>
      <c r="CF4" s="619"/>
      <c r="CG4" s="619"/>
      <c r="CH4" s="619"/>
      <c r="CI4" s="619"/>
      <c r="CJ4" s="619"/>
      <c r="CK4" s="619"/>
      <c r="CL4" s="619"/>
      <c r="CM4" s="619"/>
      <c r="CN4" s="619"/>
      <c r="CO4" s="619"/>
      <c r="CP4" s="619"/>
      <c r="CQ4" s="619"/>
      <c r="CR4" s="619"/>
      <c r="CS4" s="620"/>
      <c r="CT4" s="621">
        <v>7.8</v>
      </c>
      <c r="CU4" s="622"/>
      <c r="CV4" s="622"/>
      <c r="CW4" s="622"/>
      <c r="CX4" s="622"/>
      <c r="CY4" s="622"/>
      <c r="CZ4" s="622"/>
      <c r="DA4" s="623"/>
      <c r="DB4" s="621">
        <v>8.3000000000000007</v>
      </c>
      <c r="DC4" s="622"/>
      <c r="DD4" s="622"/>
      <c r="DE4" s="622"/>
      <c r="DF4" s="622"/>
      <c r="DG4" s="622"/>
      <c r="DH4" s="622"/>
      <c r="DI4" s="623"/>
      <c r="DJ4" s="165"/>
      <c r="DK4" s="165"/>
      <c r="DL4" s="165"/>
      <c r="DM4" s="165"/>
      <c r="DN4" s="165"/>
      <c r="DO4" s="165"/>
    </row>
    <row r="5" spans="1:119" ht="18.75" customHeight="1" x14ac:dyDescent="0.15">
      <c r="A5" s="166"/>
      <c r="B5" s="628"/>
      <c r="C5" s="473"/>
      <c r="D5" s="473"/>
      <c r="E5" s="629"/>
      <c r="F5" s="629"/>
      <c r="G5" s="629"/>
      <c r="H5" s="629"/>
      <c r="I5" s="629"/>
      <c r="J5" s="629"/>
      <c r="K5" s="629"/>
      <c r="L5" s="629"/>
      <c r="M5" s="629"/>
      <c r="N5" s="629"/>
      <c r="O5" s="629"/>
      <c r="P5" s="629"/>
      <c r="Q5" s="629"/>
      <c r="R5" s="471"/>
      <c r="S5" s="471"/>
      <c r="T5" s="471"/>
      <c r="U5" s="471"/>
      <c r="V5" s="632"/>
      <c r="W5" s="554"/>
      <c r="X5" s="472"/>
      <c r="Y5" s="472"/>
      <c r="Z5" s="472"/>
      <c r="AA5" s="472"/>
      <c r="AB5" s="473"/>
      <c r="AC5" s="471"/>
      <c r="AD5" s="472"/>
      <c r="AE5" s="472"/>
      <c r="AF5" s="472"/>
      <c r="AG5" s="472"/>
      <c r="AH5" s="472"/>
      <c r="AI5" s="472"/>
      <c r="AJ5" s="472"/>
      <c r="AK5" s="472"/>
      <c r="AL5" s="633"/>
      <c r="AM5" s="525" t="s">
        <v>74</v>
      </c>
      <c r="AN5" s="428"/>
      <c r="AO5" s="428"/>
      <c r="AP5" s="428"/>
      <c r="AQ5" s="428"/>
      <c r="AR5" s="428"/>
      <c r="AS5" s="428"/>
      <c r="AT5" s="429"/>
      <c r="AU5" s="505" t="s">
        <v>387</v>
      </c>
      <c r="AV5" s="506"/>
      <c r="AW5" s="506"/>
      <c r="AX5" s="506"/>
      <c r="AY5" s="434" t="s">
        <v>388</v>
      </c>
      <c r="AZ5" s="435"/>
      <c r="BA5" s="435"/>
      <c r="BB5" s="435"/>
      <c r="BC5" s="435"/>
      <c r="BD5" s="435"/>
      <c r="BE5" s="435"/>
      <c r="BF5" s="435"/>
      <c r="BG5" s="435"/>
      <c r="BH5" s="435"/>
      <c r="BI5" s="435"/>
      <c r="BJ5" s="435"/>
      <c r="BK5" s="435"/>
      <c r="BL5" s="435"/>
      <c r="BM5" s="436"/>
      <c r="BN5" s="454">
        <v>9058884</v>
      </c>
      <c r="BO5" s="455"/>
      <c r="BP5" s="455"/>
      <c r="BQ5" s="455"/>
      <c r="BR5" s="455"/>
      <c r="BS5" s="455"/>
      <c r="BT5" s="455"/>
      <c r="BU5" s="456"/>
      <c r="BV5" s="454">
        <v>9250536</v>
      </c>
      <c r="BW5" s="455"/>
      <c r="BX5" s="455"/>
      <c r="BY5" s="455"/>
      <c r="BZ5" s="455"/>
      <c r="CA5" s="455"/>
      <c r="CB5" s="455"/>
      <c r="CC5" s="456"/>
      <c r="CD5" s="463" t="s">
        <v>75</v>
      </c>
      <c r="CE5" s="464"/>
      <c r="CF5" s="464"/>
      <c r="CG5" s="464"/>
      <c r="CH5" s="464"/>
      <c r="CI5" s="464"/>
      <c r="CJ5" s="464"/>
      <c r="CK5" s="464"/>
      <c r="CL5" s="464"/>
      <c r="CM5" s="464"/>
      <c r="CN5" s="464"/>
      <c r="CO5" s="464"/>
      <c r="CP5" s="464"/>
      <c r="CQ5" s="464"/>
      <c r="CR5" s="464"/>
      <c r="CS5" s="465"/>
      <c r="CT5" s="424">
        <v>89.3</v>
      </c>
      <c r="CU5" s="425"/>
      <c r="CV5" s="425"/>
      <c r="CW5" s="425"/>
      <c r="CX5" s="425"/>
      <c r="CY5" s="425"/>
      <c r="CZ5" s="425"/>
      <c r="DA5" s="426"/>
      <c r="DB5" s="424">
        <v>87.6</v>
      </c>
      <c r="DC5" s="425"/>
      <c r="DD5" s="425"/>
      <c r="DE5" s="425"/>
      <c r="DF5" s="425"/>
      <c r="DG5" s="425"/>
      <c r="DH5" s="425"/>
      <c r="DI5" s="426"/>
      <c r="DJ5" s="165"/>
      <c r="DK5" s="165"/>
      <c r="DL5" s="165"/>
      <c r="DM5" s="165"/>
      <c r="DN5" s="165"/>
      <c r="DO5" s="165"/>
    </row>
    <row r="6" spans="1:119" ht="18.75" customHeight="1" x14ac:dyDescent="0.15">
      <c r="A6" s="166"/>
      <c r="B6" s="598" t="s">
        <v>76</v>
      </c>
      <c r="C6" s="470"/>
      <c r="D6" s="470"/>
      <c r="E6" s="599"/>
      <c r="F6" s="599"/>
      <c r="G6" s="599"/>
      <c r="H6" s="599"/>
      <c r="I6" s="599"/>
      <c r="J6" s="599"/>
      <c r="K6" s="599"/>
      <c r="L6" s="599" t="s">
        <v>389</v>
      </c>
      <c r="M6" s="599"/>
      <c r="N6" s="599"/>
      <c r="O6" s="599"/>
      <c r="P6" s="599"/>
      <c r="Q6" s="599"/>
      <c r="R6" s="497"/>
      <c r="S6" s="497"/>
      <c r="T6" s="497"/>
      <c r="U6" s="497"/>
      <c r="V6" s="605"/>
      <c r="W6" s="536" t="s">
        <v>77</v>
      </c>
      <c r="X6" s="469"/>
      <c r="Y6" s="469"/>
      <c r="Z6" s="469"/>
      <c r="AA6" s="469"/>
      <c r="AB6" s="470"/>
      <c r="AC6" s="610" t="s">
        <v>390</v>
      </c>
      <c r="AD6" s="611"/>
      <c r="AE6" s="611"/>
      <c r="AF6" s="611"/>
      <c r="AG6" s="611"/>
      <c r="AH6" s="611"/>
      <c r="AI6" s="611"/>
      <c r="AJ6" s="611"/>
      <c r="AK6" s="611"/>
      <c r="AL6" s="612"/>
      <c r="AM6" s="525" t="s">
        <v>78</v>
      </c>
      <c r="AN6" s="428"/>
      <c r="AO6" s="428"/>
      <c r="AP6" s="428"/>
      <c r="AQ6" s="428"/>
      <c r="AR6" s="428"/>
      <c r="AS6" s="428"/>
      <c r="AT6" s="429"/>
      <c r="AU6" s="505" t="s">
        <v>387</v>
      </c>
      <c r="AV6" s="506"/>
      <c r="AW6" s="506"/>
      <c r="AX6" s="506"/>
      <c r="AY6" s="434" t="s">
        <v>391</v>
      </c>
      <c r="AZ6" s="435"/>
      <c r="BA6" s="435"/>
      <c r="BB6" s="435"/>
      <c r="BC6" s="435"/>
      <c r="BD6" s="435"/>
      <c r="BE6" s="435"/>
      <c r="BF6" s="435"/>
      <c r="BG6" s="435"/>
      <c r="BH6" s="435"/>
      <c r="BI6" s="435"/>
      <c r="BJ6" s="435"/>
      <c r="BK6" s="435"/>
      <c r="BL6" s="435"/>
      <c r="BM6" s="436"/>
      <c r="BN6" s="454">
        <v>421993</v>
      </c>
      <c r="BO6" s="455"/>
      <c r="BP6" s="455"/>
      <c r="BQ6" s="455"/>
      <c r="BR6" s="455"/>
      <c r="BS6" s="455"/>
      <c r="BT6" s="455"/>
      <c r="BU6" s="456"/>
      <c r="BV6" s="454">
        <v>433766</v>
      </c>
      <c r="BW6" s="455"/>
      <c r="BX6" s="455"/>
      <c r="BY6" s="455"/>
      <c r="BZ6" s="455"/>
      <c r="CA6" s="455"/>
      <c r="CB6" s="455"/>
      <c r="CC6" s="456"/>
      <c r="CD6" s="463" t="s">
        <v>392</v>
      </c>
      <c r="CE6" s="464"/>
      <c r="CF6" s="464"/>
      <c r="CG6" s="464"/>
      <c r="CH6" s="464"/>
      <c r="CI6" s="464"/>
      <c r="CJ6" s="464"/>
      <c r="CK6" s="464"/>
      <c r="CL6" s="464"/>
      <c r="CM6" s="464"/>
      <c r="CN6" s="464"/>
      <c r="CO6" s="464"/>
      <c r="CP6" s="464"/>
      <c r="CQ6" s="464"/>
      <c r="CR6" s="464"/>
      <c r="CS6" s="465"/>
      <c r="CT6" s="595">
        <v>94.1</v>
      </c>
      <c r="CU6" s="596"/>
      <c r="CV6" s="596"/>
      <c r="CW6" s="596"/>
      <c r="CX6" s="596"/>
      <c r="CY6" s="596"/>
      <c r="CZ6" s="596"/>
      <c r="DA6" s="597"/>
      <c r="DB6" s="595">
        <v>92.2</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25" t="s">
        <v>79</v>
      </c>
      <c r="AN7" s="428"/>
      <c r="AO7" s="428"/>
      <c r="AP7" s="428"/>
      <c r="AQ7" s="428"/>
      <c r="AR7" s="428"/>
      <c r="AS7" s="428"/>
      <c r="AT7" s="429"/>
      <c r="AU7" s="505" t="s">
        <v>393</v>
      </c>
      <c r="AV7" s="506"/>
      <c r="AW7" s="506"/>
      <c r="AX7" s="506"/>
      <c r="AY7" s="434" t="s">
        <v>394</v>
      </c>
      <c r="AZ7" s="435"/>
      <c r="BA7" s="435"/>
      <c r="BB7" s="435"/>
      <c r="BC7" s="435"/>
      <c r="BD7" s="435"/>
      <c r="BE7" s="435"/>
      <c r="BF7" s="435"/>
      <c r="BG7" s="435"/>
      <c r="BH7" s="435"/>
      <c r="BI7" s="435"/>
      <c r="BJ7" s="435"/>
      <c r="BK7" s="435"/>
      <c r="BL7" s="435"/>
      <c r="BM7" s="436"/>
      <c r="BN7" s="454">
        <v>55374</v>
      </c>
      <c r="BO7" s="455"/>
      <c r="BP7" s="455"/>
      <c r="BQ7" s="455"/>
      <c r="BR7" s="455"/>
      <c r="BS7" s="455"/>
      <c r="BT7" s="455"/>
      <c r="BU7" s="456"/>
      <c r="BV7" s="454">
        <v>47043</v>
      </c>
      <c r="BW7" s="455"/>
      <c r="BX7" s="455"/>
      <c r="BY7" s="455"/>
      <c r="BZ7" s="455"/>
      <c r="CA7" s="455"/>
      <c r="CB7" s="455"/>
      <c r="CC7" s="456"/>
      <c r="CD7" s="463" t="s">
        <v>80</v>
      </c>
      <c r="CE7" s="464"/>
      <c r="CF7" s="464"/>
      <c r="CG7" s="464"/>
      <c r="CH7" s="464"/>
      <c r="CI7" s="464"/>
      <c r="CJ7" s="464"/>
      <c r="CK7" s="464"/>
      <c r="CL7" s="464"/>
      <c r="CM7" s="464"/>
      <c r="CN7" s="464"/>
      <c r="CO7" s="464"/>
      <c r="CP7" s="464"/>
      <c r="CQ7" s="464"/>
      <c r="CR7" s="464"/>
      <c r="CS7" s="465"/>
      <c r="CT7" s="454">
        <v>4720698</v>
      </c>
      <c r="CU7" s="455"/>
      <c r="CV7" s="455"/>
      <c r="CW7" s="455"/>
      <c r="CX7" s="455"/>
      <c r="CY7" s="455"/>
      <c r="CZ7" s="455"/>
      <c r="DA7" s="456"/>
      <c r="DB7" s="454">
        <v>4675000</v>
      </c>
      <c r="DC7" s="455"/>
      <c r="DD7" s="455"/>
      <c r="DE7" s="455"/>
      <c r="DF7" s="455"/>
      <c r="DG7" s="455"/>
      <c r="DH7" s="455"/>
      <c r="DI7" s="456"/>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1"/>
      <c r="X8" s="522"/>
      <c r="Y8" s="522"/>
      <c r="Z8" s="522"/>
      <c r="AA8" s="522"/>
      <c r="AB8" s="537"/>
      <c r="AC8" s="615"/>
      <c r="AD8" s="616"/>
      <c r="AE8" s="616"/>
      <c r="AF8" s="616"/>
      <c r="AG8" s="616"/>
      <c r="AH8" s="616"/>
      <c r="AI8" s="616"/>
      <c r="AJ8" s="616"/>
      <c r="AK8" s="616"/>
      <c r="AL8" s="617"/>
      <c r="AM8" s="525" t="s">
        <v>81</v>
      </c>
      <c r="AN8" s="428"/>
      <c r="AO8" s="428"/>
      <c r="AP8" s="428"/>
      <c r="AQ8" s="428"/>
      <c r="AR8" s="428"/>
      <c r="AS8" s="428"/>
      <c r="AT8" s="429"/>
      <c r="AU8" s="505" t="s">
        <v>395</v>
      </c>
      <c r="AV8" s="506"/>
      <c r="AW8" s="506"/>
      <c r="AX8" s="506"/>
      <c r="AY8" s="434" t="s">
        <v>396</v>
      </c>
      <c r="AZ8" s="435"/>
      <c r="BA8" s="435"/>
      <c r="BB8" s="435"/>
      <c r="BC8" s="435"/>
      <c r="BD8" s="435"/>
      <c r="BE8" s="435"/>
      <c r="BF8" s="435"/>
      <c r="BG8" s="435"/>
      <c r="BH8" s="435"/>
      <c r="BI8" s="435"/>
      <c r="BJ8" s="435"/>
      <c r="BK8" s="435"/>
      <c r="BL8" s="435"/>
      <c r="BM8" s="436"/>
      <c r="BN8" s="454">
        <v>366619</v>
      </c>
      <c r="BO8" s="455"/>
      <c r="BP8" s="455"/>
      <c r="BQ8" s="455"/>
      <c r="BR8" s="455"/>
      <c r="BS8" s="455"/>
      <c r="BT8" s="455"/>
      <c r="BU8" s="456"/>
      <c r="BV8" s="454">
        <v>386723</v>
      </c>
      <c r="BW8" s="455"/>
      <c r="BX8" s="455"/>
      <c r="BY8" s="455"/>
      <c r="BZ8" s="455"/>
      <c r="CA8" s="455"/>
      <c r="CB8" s="455"/>
      <c r="CC8" s="456"/>
      <c r="CD8" s="463" t="s">
        <v>82</v>
      </c>
      <c r="CE8" s="464"/>
      <c r="CF8" s="464"/>
      <c r="CG8" s="464"/>
      <c r="CH8" s="464"/>
      <c r="CI8" s="464"/>
      <c r="CJ8" s="464"/>
      <c r="CK8" s="464"/>
      <c r="CL8" s="464"/>
      <c r="CM8" s="464"/>
      <c r="CN8" s="464"/>
      <c r="CO8" s="464"/>
      <c r="CP8" s="464"/>
      <c r="CQ8" s="464"/>
      <c r="CR8" s="464"/>
      <c r="CS8" s="465"/>
      <c r="CT8" s="560">
        <v>0.39</v>
      </c>
      <c r="CU8" s="561"/>
      <c r="CV8" s="561"/>
      <c r="CW8" s="561"/>
      <c r="CX8" s="561"/>
      <c r="CY8" s="561"/>
      <c r="CZ8" s="561"/>
      <c r="DA8" s="562"/>
      <c r="DB8" s="560">
        <v>0.39</v>
      </c>
      <c r="DC8" s="561"/>
      <c r="DD8" s="561"/>
      <c r="DE8" s="561"/>
      <c r="DF8" s="561"/>
      <c r="DG8" s="561"/>
      <c r="DH8" s="561"/>
      <c r="DI8" s="562"/>
      <c r="DJ8" s="165"/>
      <c r="DK8" s="165"/>
      <c r="DL8" s="165"/>
      <c r="DM8" s="165"/>
      <c r="DN8" s="165"/>
      <c r="DO8" s="165"/>
    </row>
    <row r="9" spans="1:119" ht="18.75" customHeight="1" thickBot="1" x14ac:dyDescent="0.2">
      <c r="A9" s="166"/>
      <c r="B9" s="584" t="s">
        <v>83</v>
      </c>
      <c r="C9" s="585"/>
      <c r="D9" s="585"/>
      <c r="E9" s="585"/>
      <c r="F9" s="585"/>
      <c r="G9" s="585"/>
      <c r="H9" s="585"/>
      <c r="I9" s="585"/>
      <c r="J9" s="585"/>
      <c r="K9" s="508"/>
      <c r="L9" s="586" t="s">
        <v>84</v>
      </c>
      <c r="M9" s="587"/>
      <c r="N9" s="587"/>
      <c r="O9" s="587"/>
      <c r="P9" s="587"/>
      <c r="Q9" s="588"/>
      <c r="R9" s="589">
        <v>14201</v>
      </c>
      <c r="S9" s="590"/>
      <c r="T9" s="590"/>
      <c r="U9" s="590"/>
      <c r="V9" s="591"/>
      <c r="W9" s="519" t="s">
        <v>85</v>
      </c>
      <c r="X9" s="520"/>
      <c r="Y9" s="520"/>
      <c r="Z9" s="520"/>
      <c r="AA9" s="520"/>
      <c r="AB9" s="520"/>
      <c r="AC9" s="520"/>
      <c r="AD9" s="520"/>
      <c r="AE9" s="520"/>
      <c r="AF9" s="520"/>
      <c r="AG9" s="520"/>
      <c r="AH9" s="520"/>
      <c r="AI9" s="520"/>
      <c r="AJ9" s="520"/>
      <c r="AK9" s="520"/>
      <c r="AL9" s="592"/>
      <c r="AM9" s="525" t="s">
        <v>86</v>
      </c>
      <c r="AN9" s="428"/>
      <c r="AO9" s="428"/>
      <c r="AP9" s="428"/>
      <c r="AQ9" s="428"/>
      <c r="AR9" s="428"/>
      <c r="AS9" s="428"/>
      <c r="AT9" s="429"/>
      <c r="AU9" s="505" t="s">
        <v>395</v>
      </c>
      <c r="AV9" s="506"/>
      <c r="AW9" s="506"/>
      <c r="AX9" s="506"/>
      <c r="AY9" s="434" t="s">
        <v>397</v>
      </c>
      <c r="AZ9" s="435"/>
      <c r="BA9" s="435"/>
      <c r="BB9" s="435"/>
      <c r="BC9" s="435"/>
      <c r="BD9" s="435"/>
      <c r="BE9" s="435"/>
      <c r="BF9" s="435"/>
      <c r="BG9" s="435"/>
      <c r="BH9" s="435"/>
      <c r="BI9" s="435"/>
      <c r="BJ9" s="435"/>
      <c r="BK9" s="435"/>
      <c r="BL9" s="435"/>
      <c r="BM9" s="436"/>
      <c r="BN9" s="454">
        <v>-20104</v>
      </c>
      <c r="BO9" s="455"/>
      <c r="BP9" s="455"/>
      <c r="BQ9" s="455"/>
      <c r="BR9" s="455"/>
      <c r="BS9" s="455"/>
      <c r="BT9" s="455"/>
      <c r="BU9" s="456"/>
      <c r="BV9" s="454">
        <v>-50579</v>
      </c>
      <c r="BW9" s="455"/>
      <c r="BX9" s="455"/>
      <c r="BY9" s="455"/>
      <c r="BZ9" s="455"/>
      <c r="CA9" s="455"/>
      <c r="CB9" s="455"/>
      <c r="CC9" s="456"/>
      <c r="CD9" s="463" t="s">
        <v>87</v>
      </c>
      <c r="CE9" s="464"/>
      <c r="CF9" s="464"/>
      <c r="CG9" s="464"/>
      <c r="CH9" s="464"/>
      <c r="CI9" s="464"/>
      <c r="CJ9" s="464"/>
      <c r="CK9" s="464"/>
      <c r="CL9" s="464"/>
      <c r="CM9" s="464"/>
      <c r="CN9" s="464"/>
      <c r="CO9" s="464"/>
      <c r="CP9" s="464"/>
      <c r="CQ9" s="464"/>
      <c r="CR9" s="464"/>
      <c r="CS9" s="465"/>
      <c r="CT9" s="424">
        <v>9.6</v>
      </c>
      <c r="CU9" s="425"/>
      <c r="CV9" s="425"/>
      <c r="CW9" s="425"/>
      <c r="CX9" s="425"/>
      <c r="CY9" s="425"/>
      <c r="CZ9" s="425"/>
      <c r="DA9" s="426"/>
      <c r="DB9" s="424">
        <v>8.8000000000000007</v>
      </c>
      <c r="DC9" s="425"/>
      <c r="DD9" s="425"/>
      <c r="DE9" s="425"/>
      <c r="DF9" s="425"/>
      <c r="DG9" s="425"/>
      <c r="DH9" s="425"/>
      <c r="DI9" s="426"/>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27" t="s">
        <v>88</v>
      </c>
      <c r="M10" s="428"/>
      <c r="N10" s="428"/>
      <c r="O10" s="428"/>
      <c r="P10" s="428"/>
      <c r="Q10" s="429"/>
      <c r="R10" s="430">
        <v>15092</v>
      </c>
      <c r="S10" s="431"/>
      <c r="T10" s="431"/>
      <c r="U10" s="431"/>
      <c r="V10" s="433"/>
      <c r="W10" s="593"/>
      <c r="X10" s="407"/>
      <c r="Y10" s="407"/>
      <c r="Z10" s="407"/>
      <c r="AA10" s="407"/>
      <c r="AB10" s="407"/>
      <c r="AC10" s="407"/>
      <c r="AD10" s="407"/>
      <c r="AE10" s="407"/>
      <c r="AF10" s="407"/>
      <c r="AG10" s="407"/>
      <c r="AH10" s="407"/>
      <c r="AI10" s="407"/>
      <c r="AJ10" s="407"/>
      <c r="AK10" s="407"/>
      <c r="AL10" s="594"/>
      <c r="AM10" s="525" t="s">
        <v>89</v>
      </c>
      <c r="AN10" s="428"/>
      <c r="AO10" s="428"/>
      <c r="AP10" s="428"/>
      <c r="AQ10" s="428"/>
      <c r="AR10" s="428"/>
      <c r="AS10" s="428"/>
      <c r="AT10" s="429"/>
      <c r="AU10" s="505" t="s">
        <v>398</v>
      </c>
      <c r="AV10" s="506"/>
      <c r="AW10" s="506"/>
      <c r="AX10" s="506"/>
      <c r="AY10" s="434" t="s">
        <v>399</v>
      </c>
      <c r="AZ10" s="435"/>
      <c r="BA10" s="435"/>
      <c r="BB10" s="435"/>
      <c r="BC10" s="435"/>
      <c r="BD10" s="435"/>
      <c r="BE10" s="435"/>
      <c r="BF10" s="435"/>
      <c r="BG10" s="435"/>
      <c r="BH10" s="435"/>
      <c r="BI10" s="435"/>
      <c r="BJ10" s="435"/>
      <c r="BK10" s="435"/>
      <c r="BL10" s="435"/>
      <c r="BM10" s="436"/>
      <c r="BN10" s="454">
        <v>1014385</v>
      </c>
      <c r="BO10" s="455"/>
      <c r="BP10" s="455"/>
      <c r="BQ10" s="455"/>
      <c r="BR10" s="455"/>
      <c r="BS10" s="455"/>
      <c r="BT10" s="455"/>
      <c r="BU10" s="456"/>
      <c r="BV10" s="454">
        <v>541939</v>
      </c>
      <c r="BW10" s="455"/>
      <c r="BX10" s="455"/>
      <c r="BY10" s="455"/>
      <c r="BZ10" s="455"/>
      <c r="CA10" s="455"/>
      <c r="CB10" s="455"/>
      <c r="CC10" s="456"/>
      <c r="CD10" s="352" t="s">
        <v>400</v>
      </c>
      <c r="CE10" s="353"/>
      <c r="CF10" s="353"/>
      <c r="CG10" s="353"/>
      <c r="CH10" s="353"/>
      <c r="CI10" s="353"/>
      <c r="CJ10" s="353"/>
      <c r="CK10" s="353"/>
      <c r="CL10" s="353"/>
      <c r="CM10" s="353"/>
      <c r="CN10" s="353"/>
      <c r="CO10" s="353"/>
      <c r="CP10" s="353"/>
      <c r="CQ10" s="353"/>
      <c r="CR10" s="353"/>
      <c r="CS10" s="354"/>
      <c r="CT10" s="170"/>
      <c r="CU10" s="171"/>
      <c r="CV10" s="171"/>
      <c r="CW10" s="171"/>
      <c r="CX10" s="171"/>
      <c r="CY10" s="171"/>
      <c r="CZ10" s="171"/>
      <c r="DA10" s="172"/>
      <c r="DB10" s="170"/>
      <c r="DC10" s="171"/>
      <c r="DD10" s="171"/>
      <c r="DE10" s="171"/>
      <c r="DF10" s="171"/>
      <c r="DG10" s="171"/>
      <c r="DH10" s="171"/>
      <c r="DI10" s="172"/>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09" t="s">
        <v>90</v>
      </c>
      <c r="M11" s="410"/>
      <c r="N11" s="410"/>
      <c r="O11" s="410"/>
      <c r="P11" s="410"/>
      <c r="Q11" s="411"/>
      <c r="R11" s="581" t="s">
        <v>401</v>
      </c>
      <c r="S11" s="582"/>
      <c r="T11" s="582"/>
      <c r="U11" s="582"/>
      <c r="V11" s="583"/>
      <c r="W11" s="593"/>
      <c r="X11" s="407"/>
      <c r="Y11" s="407"/>
      <c r="Z11" s="407"/>
      <c r="AA11" s="407"/>
      <c r="AB11" s="407"/>
      <c r="AC11" s="407"/>
      <c r="AD11" s="407"/>
      <c r="AE11" s="407"/>
      <c r="AF11" s="407"/>
      <c r="AG11" s="407"/>
      <c r="AH11" s="407"/>
      <c r="AI11" s="407"/>
      <c r="AJ11" s="407"/>
      <c r="AK11" s="407"/>
      <c r="AL11" s="594"/>
      <c r="AM11" s="525" t="s">
        <v>91</v>
      </c>
      <c r="AN11" s="428"/>
      <c r="AO11" s="428"/>
      <c r="AP11" s="428"/>
      <c r="AQ11" s="428"/>
      <c r="AR11" s="428"/>
      <c r="AS11" s="428"/>
      <c r="AT11" s="429"/>
      <c r="AU11" s="505" t="s">
        <v>398</v>
      </c>
      <c r="AV11" s="506"/>
      <c r="AW11" s="506"/>
      <c r="AX11" s="506"/>
      <c r="AY11" s="434" t="s">
        <v>402</v>
      </c>
      <c r="AZ11" s="435"/>
      <c r="BA11" s="435"/>
      <c r="BB11" s="435"/>
      <c r="BC11" s="435"/>
      <c r="BD11" s="435"/>
      <c r="BE11" s="435"/>
      <c r="BF11" s="435"/>
      <c r="BG11" s="435"/>
      <c r="BH11" s="435"/>
      <c r="BI11" s="435"/>
      <c r="BJ11" s="435"/>
      <c r="BK11" s="435"/>
      <c r="BL11" s="435"/>
      <c r="BM11" s="436"/>
      <c r="BN11" s="454">
        <v>0</v>
      </c>
      <c r="BO11" s="455"/>
      <c r="BP11" s="455"/>
      <c r="BQ11" s="455"/>
      <c r="BR11" s="455"/>
      <c r="BS11" s="455"/>
      <c r="BT11" s="455"/>
      <c r="BU11" s="456"/>
      <c r="BV11" s="454">
        <v>0</v>
      </c>
      <c r="BW11" s="455"/>
      <c r="BX11" s="455"/>
      <c r="BY11" s="455"/>
      <c r="BZ11" s="455"/>
      <c r="CA11" s="455"/>
      <c r="CB11" s="455"/>
      <c r="CC11" s="456"/>
      <c r="CD11" s="463" t="s">
        <v>92</v>
      </c>
      <c r="CE11" s="464"/>
      <c r="CF11" s="464"/>
      <c r="CG11" s="464"/>
      <c r="CH11" s="464"/>
      <c r="CI11" s="464"/>
      <c r="CJ11" s="464"/>
      <c r="CK11" s="464"/>
      <c r="CL11" s="464"/>
      <c r="CM11" s="464"/>
      <c r="CN11" s="464"/>
      <c r="CO11" s="464"/>
      <c r="CP11" s="464"/>
      <c r="CQ11" s="464"/>
      <c r="CR11" s="464"/>
      <c r="CS11" s="465"/>
      <c r="CT11" s="560" t="s">
        <v>403</v>
      </c>
      <c r="CU11" s="561"/>
      <c r="CV11" s="561"/>
      <c r="CW11" s="561"/>
      <c r="CX11" s="561"/>
      <c r="CY11" s="561"/>
      <c r="CZ11" s="561"/>
      <c r="DA11" s="562"/>
      <c r="DB11" s="560" t="s">
        <v>403</v>
      </c>
      <c r="DC11" s="561"/>
      <c r="DD11" s="561"/>
      <c r="DE11" s="561"/>
      <c r="DF11" s="561"/>
      <c r="DG11" s="561"/>
      <c r="DH11" s="561"/>
      <c r="DI11" s="562"/>
      <c r="DJ11" s="165"/>
      <c r="DK11" s="165"/>
      <c r="DL11" s="165"/>
      <c r="DM11" s="165"/>
      <c r="DN11" s="165"/>
      <c r="DO11" s="165"/>
    </row>
    <row r="12" spans="1:119" ht="18.75" customHeight="1" x14ac:dyDescent="0.15">
      <c r="A12" s="166"/>
      <c r="B12" s="563" t="s">
        <v>93</v>
      </c>
      <c r="C12" s="564"/>
      <c r="D12" s="564"/>
      <c r="E12" s="564"/>
      <c r="F12" s="564"/>
      <c r="G12" s="564"/>
      <c r="H12" s="564"/>
      <c r="I12" s="564"/>
      <c r="J12" s="564"/>
      <c r="K12" s="565"/>
      <c r="L12" s="572" t="s">
        <v>404</v>
      </c>
      <c r="M12" s="573"/>
      <c r="N12" s="573"/>
      <c r="O12" s="573"/>
      <c r="P12" s="573"/>
      <c r="Q12" s="574"/>
      <c r="R12" s="575">
        <v>14443</v>
      </c>
      <c r="S12" s="576"/>
      <c r="T12" s="576"/>
      <c r="U12" s="576"/>
      <c r="V12" s="577"/>
      <c r="W12" s="578" t="s">
        <v>0</v>
      </c>
      <c r="X12" s="506"/>
      <c r="Y12" s="506"/>
      <c r="Z12" s="506"/>
      <c r="AA12" s="506"/>
      <c r="AB12" s="579"/>
      <c r="AC12" s="505" t="s">
        <v>94</v>
      </c>
      <c r="AD12" s="506"/>
      <c r="AE12" s="506"/>
      <c r="AF12" s="506"/>
      <c r="AG12" s="579"/>
      <c r="AH12" s="505" t="s">
        <v>95</v>
      </c>
      <c r="AI12" s="506"/>
      <c r="AJ12" s="506"/>
      <c r="AK12" s="506"/>
      <c r="AL12" s="580"/>
      <c r="AM12" s="525" t="s">
        <v>96</v>
      </c>
      <c r="AN12" s="428"/>
      <c r="AO12" s="428"/>
      <c r="AP12" s="428"/>
      <c r="AQ12" s="428"/>
      <c r="AR12" s="428"/>
      <c r="AS12" s="428"/>
      <c r="AT12" s="429"/>
      <c r="AU12" s="505" t="s">
        <v>387</v>
      </c>
      <c r="AV12" s="506"/>
      <c r="AW12" s="506"/>
      <c r="AX12" s="506"/>
      <c r="AY12" s="434" t="s">
        <v>405</v>
      </c>
      <c r="AZ12" s="435"/>
      <c r="BA12" s="435"/>
      <c r="BB12" s="435"/>
      <c r="BC12" s="435"/>
      <c r="BD12" s="435"/>
      <c r="BE12" s="435"/>
      <c r="BF12" s="435"/>
      <c r="BG12" s="435"/>
      <c r="BH12" s="435"/>
      <c r="BI12" s="435"/>
      <c r="BJ12" s="435"/>
      <c r="BK12" s="435"/>
      <c r="BL12" s="435"/>
      <c r="BM12" s="436"/>
      <c r="BN12" s="454">
        <v>270000</v>
      </c>
      <c r="BO12" s="455"/>
      <c r="BP12" s="455"/>
      <c r="BQ12" s="455"/>
      <c r="BR12" s="455"/>
      <c r="BS12" s="455"/>
      <c r="BT12" s="455"/>
      <c r="BU12" s="456"/>
      <c r="BV12" s="454">
        <v>1225000</v>
      </c>
      <c r="BW12" s="455"/>
      <c r="BX12" s="455"/>
      <c r="BY12" s="455"/>
      <c r="BZ12" s="455"/>
      <c r="CA12" s="455"/>
      <c r="CB12" s="455"/>
      <c r="CC12" s="456"/>
      <c r="CD12" s="463" t="s">
        <v>97</v>
      </c>
      <c r="CE12" s="464"/>
      <c r="CF12" s="464"/>
      <c r="CG12" s="464"/>
      <c r="CH12" s="464"/>
      <c r="CI12" s="464"/>
      <c r="CJ12" s="464"/>
      <c r="CK12" s="464"/>
      <c r="CL12" s="464"/>
      <c r="CM12" s="464"/>
      <c r="CN12" s="464"/>
      <c r="CO12" s="464"/>
      <c r="CP12" s="464"/>
      <c r="CQ12" s="464"/>
      <c r="CR12" s="464"/>
      <c r="CS12" s="465"/>
      <c r="CT12" s="560" t="s">
        <v>406</v>
      </c>
      <c r="CU12" s="561"/>
      <c r="CV12" s="561"/>
      <c r="CW12" s="561"/>
      <c r="CX12" s="561"/>
      <c r="CY12" s="561"/>
      <c r="CZ12" s="561"/>
      <c r="DA12" s="562"/>
      <c r="DB12" s="560" t="s">
        <v>406</v>
      </c>
      <c r="DC12" s="561"/>
      <c r="DD12" s="561"/>
      <c r="DE12" s="561"/>
      <c r="DF12" s="561"/>
      <c r="DG12" s="561"/>
      <c r="DH12" s="561"/>
      <c r="DI12" s="562"/>
      <c r="DJ12" s="165"/>
      <c r="DK12" s="165"/>
      <c r="DL12" s="165"/>
      <c r="DM12" s="165"/>
      <c r="DN12" s="165"/>
      <c r="DO12" s="165"/>
    </row>
    <row r="13" spans="1:119" ht="18.75" customHeight="1" x14ac:dyDescent="0.15">
      <c r="A13" s="166"/>
      <c r="B13" s="566"/>
      <c r="C13" s="567"/>
      <c r="D13" s="567"/>
      <c r="E13" s="567"/>
      <c r="F13" s="567"/>
      <c r="G13" s="567"/>
      <c r="H13" s="567"/>
      <c r="I13" s="567"/>
      <c r="J13" s="567"/>
      <c r="K13" s="568"/>
      <c r="L13" s="173"/>
      <c r="M13" s="548" t="s">
        <v>407</v>
      </c>
      <c r="N13" s="549"/>
      <c r="O13" s="549"/>
      <c r="P13" s="549"/>
      <c r="Q13" s="550"/>
      <c r="R13" s="551">
        <v>14164</v>
      </c>
      <c r="S13" s="552"/>
      <c r="T13" s="552"/>
      <c r="U13" s="552"/>
      <c r="V13" s="553"/>
      <c r="W13" s="536" t="s">
        <v>98</v>
      </c>
      <c r="X13" s="469"/>
      <c r="Y13" s="469"/>
      <c r="Z13" s="469"/>
      <c r="AA13" s="469"/>
      <c r="AB13" s="470"/>
      <c r="AC13" s="430">
        <v>614</v>
      </c>
      <c r="AD13" s="431"/>
      <c r="AE13" s="431"/>
      <c r="AF13" s="431"/>
      <c r="AG13" s="432"/>
      <c r="AH13" s="430">
        <v>599</v>
      </c>
      <c r="AI13" s="431"/>
      <c r="AJ13" s="431"/>
      <c r="AK13" s="431"/>
      <c r="AL13" s="433"/>
      <c r="AM13" s="525" t="s">
        <v>99</v>
      </c>
      <c r="AN13" s="428"/>
      <c r="AO13" s="428"/>
      <c r="AP13" s="428"/>
      <c r="AQ13" s="428"/>
      <c r="AR13" s="428"/>
      <c r="AS13" s="428"/>
      <c r="AT13" s="429"/>
      <c r="AU13" s="505" t="s">
        <v>387</v>
      </c>
      <c r="AV13" s="506"/>
      <c r="AW13" s="506"/>
      <c r="AX13" s="506"/>
      <c r="AY13" s="434" t="s">
        <v>408</v>
      </c>
      <c r="AZ13" s="435"/>
      <c r="BA13" s="435"/>
      <c r="BB13" s="435"/>
      <c r="BC13" s="435"/>
      <c r="BD13" s="435"/>
      <c r="BE13" s="435"/>
      <c r="BF13" s="435"/>
      <c r="BG13" s="435"/>
      <c r="BH13" s="435"/>
      <c r="BI13" s="435"/>
      <c r="BJ13" s="435"/>
      <c r="BK13" s="435"/>
      <c r="BL13" s="435"/>
      <c r="BM13" s="436"/>
      <c r="BN13" s="454">
        <v>724281</v>
      </c>
      <c r="BO13" s="455"/>
      <c r="BP13" s="455"/>
      <c r="BQ13" s="455"/>
      <c r="BR13" s="455"/>
      <c r="BS13" s="455"/>
      <c r="BT13" s="455"/>
      <c r="BU13" s="456"/>
      <c r="BV13" s="454">
        <v>-733640</v>
      </c>
      <c r="BW13" s="455"/>
      <c r="BX13" s="455"/>
      <c r="BY13" s="455"/>
      <c r="BZ13" s="455"/>
      <c r="CA13" s="455"/>
      <c r="CB13" s="455"/>
      <c r="CC13" s="456"/>
      <c r="CD13" s="463" t="s">
        <v>100</v>
      </c>
      <c r="CE13" s="464"/>
      <c r="CF13" s="464"/>
      <c r="CG13" s="464"/>
      <c r="CH13" s="464"/>
      <c r="CI13" s="464"/>
      <c r="CJ13" s="464"/>
      <c r="CK13" s="464"/>
      <c r="CL13" s="464"/>
      <c r="CM13" s="464"/>
      <c r="CN13" s="464"/>
      <c r="CO13" s="464"/>
      <c r="CP13" s="464"/>
      <c r="CQ13" s="464"/>
      <c r="CR13" s="464"/>
      <c r="CS13" s="465"/>
      <c r="CT13" s="424">
        <v>8.1999999999999993</v>
      </c>
      <c r="CU13" s="425"/>
      <c r="CV13" s="425"/>
      <c r="CW13" s="425"/>
      <c r="CX13" s="425"/>
      <c r="CY13" s="425"/>
      <c r="CZ13" s="425"/>
      <c r="DA13" s="426"/>
      <c r="DB13" s="424">
        <v>7.9</v>
      </c>
      <c r="DC13" s="425"/>
      <c r="DD13" s="425"/>
      <c r="DE13" s="425"/>
      <c r="DF13" s="425"/>
      <c r="DG13" s="425"/>
      <c r="DH13" s="425"/>
      <c r="DI13" s="426"/>
      <c r="DJ13" s="165"/>
      <c r="DK13" s="165"/>
      <c r="DL13" s="165"/>
      <c r="DM13" s="165"/>
      <c r="DN13" s="165"/>
      <c r="DO13" s="165"/>
    </row>
    <row r="14" spans="1:119" ht="18.75" customHeight="1" thickBot="1" x14ac:dyDescent="0.2">
      <c r="A14" s="166"/>
      <c r="B14" s="566"/>
      <c r="C14" s="567"/>
      <c r="D14" s="567"/>
      <c r="E14" s="567"/>
      <c r="F14" s="567"/>
      <c r="G14" s="567"/>
      <c r="H14" s="567"/>
      <c r="I14" s="567"/>
      <c r="J14" s="567"/>
      <c r="K14" s="568"/>
      <c r="L14" s="541" t="s">
        <v>409</v>
      </c>
      <c r="M14" s="558"/>
      <c r="N14" s="558"/>
      <c r="O14" s="558"/>
      <c r="P14" s="558"/>
      <c r="Q14" s="559"/>
      <c r="R14" s="551">
        <v>14637</v>
      </c>
      <c r="S14" s="552"/>
      <c r="T14" s="552"/>
      <c r="U14" s="552"/>
      <c r="V14" s="553"/>
      <c r="W14" s="554"/>
      <c r="X14" s="472"/>
      <c r="Y14" s="472"/>
      <c r="Z14" s="472"/>
      <c r="AA14" s="472"/>
      <c r="AB14" s="473"/>
      <c r="AC14" s="544">
        <v>9.1999999999999993</v>
      </c>
      <c r="AD14" s="545"/>
      <c r="AE14" s="545"/>
      <c r="AF14" s="545"/>
      <c r="AG14" s="546"/>
      <c r="AH14" s="544">
        <v>8.9</v>
      </c>
      <c r="AI14" s="545"/>
      <c r="AJ14" s="545"/>
      <c r="AK14" s="545"/>
      <c r="AL14" s="547"/>
      <c r="AM14" s="525"/>
      <c r="AN14" s="428"/>
      <c r="AO14" s="428"/>
      <c r="AP14" s="428"/>
      <c r="AQ14" s="428"/>
      <c r="AR14" s="428"/>
      <c r="AS14" s="428"/>
      <c r="AT14" s="429"/>
      <c r="AU14" s="505"/>
      <c r="AV14" s="506"/>
      <c r="AW14" s="506"/>
      <c r="AX14" s="506"/>
      <c r="AY14" s="434"/>
      <c r="AZ14" s="435"/>
      <c r="BA14" s="435"/>
      <c r="BB14" s="435"/>
      <c r="BC14" s="435"/>
      <c r="BD14" s="435"/>
      <c r="BE14" s="435"/>
      <c r="BF14" s="435"/>
      <c r="BG14" s="435"/>
      <c r="BH14" s="435"/>
      <c r="BI14" s="435"/>
      <c r="BJ14" s="435"/>
      <c r="BK14" s="435"/>
      <c r="BL14" s="435"/>
      <c r="BM14" s="436"/>
      <c r="BN14" s="454"/>
      <c r="BO14" s="455"/>
      <c r="BP14" s="455"/>
      <c r="BQ14" s="455"/>
      <c r="BR14" s="455"/>
      <c r="BS14" s="455"/>
      <c r="BT14" s="455"/>
      <c r="BU14" s="456"/>
      <c r="BV14" s="454"/>
      <c r="BW14" s="455"/>
      <c r="BX14" s="455"/>
      <c r="BY14" s="455"/>
      <c r="BZ14" s="455"/>
      <c r="CA14" s="455"/>
      <c r="CB14" s="455"/>
      <c r="CC14" s="456"/>
      <c r="CD14" s="460" t="s">
        <v>101</v>
      </c>
      <c r="CE14" s="461"/>
      <c r="CF14" s="461"/>
      <c r="CG14" s="461"/>
      <c r="CH14" s="461"/>
      <c r="CI14" s="461"/>
      <c r="CJ14" s="461"/>
      <c r="CK14" s="461"/>
      <c r="CL14" s="461"/>
      <c r="CM14" s="461"/>
      <c r="CN14" s="461"/>
      <c r="CO14" s="461"/>
      <c r="CP14" s="461"/>
      <c r="CQ14" s="461"/>
      <c r="CR14" s="461"/>
      <c r="CS14" s="462"/>
      <c r="CT14" s="555" t="s">
        <v>406</v>
      </c>
      <c r="CU14" s="556"/>
      <c r="CV14" s="556"/>
      <c r="CW14" s="556"/>
      <c r="CX14" s="556"/>
      <c r="CY14" s="556"/>
      <c r="CZ14" s="556"/>
      <c r="DA14" s="557"/>
      <c r="DB14" s="555" t="s">
        <v>406</v>
      </c>
      <c r="DC14" s="556"/>
      <c r="DD14" s="556"/>
      <c r="DE14" s="556"/>
      <c r="DF14" s="556"/>
      <c r="DG14" s="556"/>
      <c r="DH14" s="556"/>
      <c r="DI14" s="557"/>
      <c r="DJ14" s="165"/>
      <c r="DK14" s="165"/>
      <c r="DL14" s="165"/>
      <c r="DM14" s="165"/>
      <c r="DN14" s="165"/>
      <c r="DO14" s="165"/>
    </row>
    <row r="15" spans="1:119" ht="18.75" customHeight="1" x14ac:dyDescent="0.15">
      <c r="A15" s="166"/>
      <c r="B15" s="566"/>
      <c r="C15" s="567"/>
      <c r="D15" s="567"/>
      <c r="E15" s="567"/>
      <c r="F15" s="567"/>
      <c r="G15" s="567"/>
      <c r="H15" s="567"/>
      <c r="I15" s="567"/>
      <c r="J15" s="567"/>
      <c r="K15" s="568"/>
      <c r="L15" s="173"/>
      <c r="M15" s="548" t="s">
        <v>407</v>
      </c>
      <c r="N15" s="549"/>
      <c r="O15" s="549"/>
      <c r="P15" s="549"/>
      <c r="Q15" s="550"/>
      <c r="R15" s="551">
        <v>14377</v>
      </c>
      <c r="S15" s="552"/>
      <c r="T15" s="552"/>
      <c r="U15" s="552"/>
      <c r="V15" s="553"/>
      <c r="W15" s="536" t="s">
        <v>102</v>
      </c>
      <c r="X15" s="469"/>
      <c r="Y15" s="469"/>
      <c r="Z15" s="469"/>
      <c r="AA15" s="469"/>
      <c r="AB15" s="470"/>
      <c r="AC15" s="430">
        <v>2287</v>
      </c>
      <c r="AD15" s="431"/>
      <c r="AE15" s="431"/>
      <c r="AF15" s="431"/>
      <c r="AG15" s="432"/>
      <c r="AH15" s="430">
        <v>2393</v>
      </c>
      <c r="AI15" s="431"/>
      <c r="AJ15" s="431"/>
      <c r="AK15" s="431"/>
      <c r="AL15" s="433"/>
      <c r="AM15" s="525"/>
      <c r="AN15" s="428"/>
      <c r="AO15" s="428"/>
      <c r="AP15" s="428"/>
      <c r="AQ15" s="428"/>
      <c r="AR15" s="428"/>
      <c r="AS15" s="428"/>
      <c r="AT15" s="429"/>
      <c r="AU15" s="505"/>
      <c r="AV15" s="506"/>
      <c r="AW15" s="506"/>
      <c r="AX15" s="506"/>
      <c r="AY15" s="446" t="s">
        <v>410</v>
      </c>
      <c r="AZ15" s="447"/>
      <c r="BA15" s="447"/>
      <c r="BB15" s="447"/>
      <c r="BC15" s="447"/>
      <c r="BD15" s="447"/>
      <c r="BE15" s="447"/>
      <c r="BF15" s="447"/>
      <c r="BG15" s="447"/>
      <c r="BH15" s="447"/>
      <c r="BI15" s="447"/>
      <c r="BJ15" s="447"/>
      <c r="BK15" s="447"/>
      <c r="BL15" s="447"/>
      <c r="BM15" s="448"/>
      <c r="BN15" s="449">
        <v>1528756</v>
      </c>
      <c r="BO15" s="450"/>
      <c r="BP15" s="450"/>
      <c r="BQ15" s="450"/>
      <c r="BR15" s="450"/>
      <c r="BS15" s="450"/>
      <c r="BT15" s="450"/>
      <c r="BU15" s="451"/>
      <c r="BV15" s="449">
        <v>1515074</v>
      </c>
      <c r="BW15" s="450"/>
      <c r="BX15" s="450"/>
      <c r="BY15" s="450"/>
      <c r="BZ15" s="450"/>
      <c r="CA15" s="450"/>
      <c r="CB15" s="450"/>
      <c r="CC15" s="451"/>
      <c r="CD15" s="538" t="s">
        <v>411</v>
      </c>
      <c r="CE15" s="539"/>
      <c r="CF15" s="539"/>
      <c r="CG15" s="539"/>
      <c r="CH15" s="539"/>
      <c r="CI15" s="539"/>
      <c r="CJ15" s="539"/>
      <c r="CK15" s="539"/>
      <c r="CL15" s="539"/>
      <c r="CM15" s="539"/>
      <c r="CN15" s="539"/>
      <c r="CO15" s="539"/>
      <c r="CP15" s="539"/>
      <c r="CQ15" s="539"/>
      <c r="CR15" s="539"/>
      <c r="CS15" s="540"/>
      <c r="CT15" s="174"/>
      <c r="CU15" s="175"/>
      <c r="CV15" s="175"/>
      <c r="CW15" s="175"/>
      <c r="CX15" s="175"/>
      <c r="CY15" s="175"/>
      <c r="CZ15" s="175"/>
      <c r="DA15" s="176"/>
      <c r="DB15" s="174"/>
      <c r="DC15" s="175"/>
      <c r="DD15" s="175"/>
      <c r="DE15" s="175"/>
      <c r="DF15" s="175"/>
      <c r="DG15" s="175"/>
      <c r="DH15" s="175"/>
      <c r="DI15" s="176"/>
      <c r="DJ15" s="165"/>
      <c r="DK15" s="165"/>
      <c r="DL15" s="165"/>
      <c r="DM15" s="165"/>
      <c r="DN15" s="165"/>
      <c r="DO15" s="165"/>
    </row>
    <row r="16" spans="1:119" ht="18.75" customHeight="1" x14ac:dyDescent="0.15">
      <c r="A16" s="166"/>
      <c r="B16" s="566"/>
      <c r="C16" s="567"/>
      <c r="D16" s="567"/>
      <c r="E16" s="567"/>
      <c r="F16" s="567"/>
      <c r="G16" s="567"/>
      <c r="H16" s="567"/>
      <c r="I16" s="567"/>
      <c r="J16" s="567"/>
      <c r="K16" s="568"/>
      <c r="L16" s="541" t="s">
        <v>103</v>
      </c>
      <c r="M16" s="542"/>
      <c r="N16" s="542"/>
      <c r="O16" s="542"/>
      <c r="P16" s="542"/>
      <c r="Q16" s="543"/>
      <c r="R16" s="533" t="s">
        <v>412</v>
      </c>
      <c r="S16" s="534"/>
      <c r="T16" s="534"/>
      <c r="U16" s="534"/>
      <c r="V16" s="535"/>
      <c r="W16" s="554"/>
      <c r="X16" s="472"/>
      <c r="Y16" s="472"/>
      <c r="Z16" s="472"/>
      <c r="AA16" s="472"/>
      <c r="AB16" s="473"/>
      <c r="AC16" s="544">
        <v>34.4</v>
      </c>
      <c r="AD16" s="545"/>
      <c r="AE16" s="545"/>
      <c r="AF16" s="545"/>
      <c r="AG16" s="546"/>
      <c r="AH16" s="544">
        <v>35.700000000000003</v>
      </c>
      <c r="AI16" s="545"/>
      <c r="AJ16" s="545"/>
      <c r="AK16" s="545"/>
      <c r="AL16" s="547"/>
      <c r="AM16" s="525"/>
      <c r="AN16" s="428"/>
      <c r="AO16" s="428"/>
      <c r="AP16" s="428"/>
      <c r="AQ16" s="428"/>
      <c r="AR16" s="428"/>
      <c r="AS16" s="428"/>
      <c r="AT16" s="429"/>
      <c r="AU16" s="505"/>
      <c r="AV16" s="506"/>
      <c r="AW16" s="506"/>
      <c r="AX16" s="506"/>
      <c r="AY16" s="434" t="s">
        <v>413</v>
      </c>
      <c r="AZ16" s="435"/>
      <c r="BA16" s="435"/>
      <c r="BB16" s="435"/>
      <c r="BC16" s="435"/>
      <c r="BD16" s="435"/>
      <c r="BE16" s="435"/>
      <c r="BF16" s="435"/>
      <c r="BG16" s="435"/>
      <c r="BH16" s="435"/>
      <c r="BI16" s="435"/>
      <c r="BJ16" s="435"/>
      <c r="BK16" s="435"/>
      <c r="BL16" s="435"/>
      <c r="BM16" s="436"/>
      <c r="BN16" s="454">
        <v>4077466</v>
      </c>
      <c r="BO16" s="455"/>
      <c r="BP16" s="455"/>
      <c r="BQ16" s="455"/>
      <c r="BR16" s="455"/>
      <c r="BS16" s="455"/>
      <c r="BT16" s="455"/>
      <c r="BU16" s="456"/>
      <c r="BV16" s="454">
        <v>4052274</v>
      </c>
      <c r="BW16" s="455"/>
      <c r="BX16" s="455"/>
      <c r="BY16" s="455"/>
      <c r="BZ16" s="455"/>
      <c r="CA16" s="455"/>
      <c r="CB16" s="455"/>
      <c r="CC16" s="456"/>
      <c r="CD16" s="348"/>
      <c r="CE16" s="452"/>
      <c r="CF16" s="452"/>
      <c r="CG16" s="452"/>
      <c r="CH16" s="452"/>
      <c r="CI16" s="452"/>
      <c r="CJ16" s="452"/>
      <c r="CK16" s="452"/>
      <c r="CL16" s="452"/>
      <c r="CM16" s="452"/>
      <c r="CN16" s="452"/>
      <c r="CO16" s="452"/>
      <c r="CP16" s="452"/>
      <c r="CQ16" s="452"/>
      <c r="CR16" s="452"/>
      <c r="CS16" s="453"/>
      <c r="CT16" s="424"/>
      <c r="CU16" s="425"/>
      <c r="CV16" s="425"/>
      <c r="CW16" s="425"/>
      <c r="CX16" s="425"/>
      <c r="CY16" s="425"/>
      <c r="CZ16" s="425"/>
      <c r="DA16" s="426"/>
      <c r="DB16" s="424"/>
      <c r="DC16" s="425"/>
      <c r="DD16" s="425"/>
      <c r="DE16" s="425"/>
      <c r="DF16" s="425"/>
      <c r="DG16" s="425"/>
      <c r="DH16" s="425"/>
      <c r="DI16" s="426"/>
      <c r="DJ16" s="165"/>
      <c r="DK16" s="165"/>
      <c r="DL16" s="165"/>
      <c r="DM16" s="165"/>
      <c r="DN16" s="165"/>
      <c r="DO16" s="165"/>
    </row>
    <row r="17" spans="1:119" ht="18.75" customHeight="1" thickBot="1" x14ac:dyDescent="0.2">
      <c r="A17" s="166"/>
      <c r="B17" s="569"/>
      <c r="C17" s="570"/>
      <c r="D17" s="570"/>
      <c r="E17" s="570"/>
      <c r="F17" s="570"/>
      <c r="G17" s="570"/>
      <c r="H17" s="570"/>
      <c r="I17" s="570"/>
      <c r="J17" s="570"/>
      <c r="K17" s="571"/>
      <c r="L17" s="177"/>
      <c r="M17" s="530" t="s">
        <v>414</v>
      </c>
      <c r="N17" s="531"/>
      <c r="O17" s="531"/>
      <c r="P17" s="531"/>
      <c r="Q17" s="532"/>
      <c r="R17" s="533" t="s">
        <v>415</v>
      </c>
      <c r="S17" s="534"/>
      <c r="T17" s="534"/>
      <c r="U17" s="534"/>
      <c r="V17" s="535"/>
      <c r="W17" s="536" t="s">
        <v>104</v>
      </c>
      <c r="X17" s="469"/>
      <c r="Y17" s="469"/>
      <c r="Z17" s="469"/>
      <c r="AA17" s="469"/>
      <c r="AB17" s="470"/>
      <c r="AC17" s="430">
        <v>3745</v>
      </c>
      <c r="AD17" s="431"/>
      <c r="AE17" s="431"/>
      <c r="AF17" s="431"/>
      <c r="AG17" s="432"/>
      <c r="AH17" s="430">
        <v>3706</v>
      </c>
      <c r="AI17" s="431"/>
      <c r="AJ17" s="431"/>
      <c r="AK17" s="431"/>
      <c r="AL17" s="433"/>
      <c r="AM17" s="525"/>
      <c r="AN17" s="428"/>
      <c r="AO17" s="428"/>
      <c r="AP17" s="428"/>
      <c r="AQ17" s="428"/>
      <c r="AR17" s="428"/>
      <c r="AS17" s="428"/>
      <c r="AT17" s="429"/>
      <c r="AU17" s="505"/>
      <c r="AV17" s="506"/>
      <c r="AW17" s="506"/>
      <c r="AX17" s="506"/>
      <c r="AY17" s="434" t="s">
        <v>416</v>
      </c>
      <c r="AZ17" s="435"/>
      <c r="BA17" s="435"/>
      <c r="BB17" s="435"/>
      <c r="BC17" s="435"/>
      <c r="BD17" s="435"/>
      <c r="BE17" s="435"/>
      <c r="BF17" s="435"/>
      <c r="BG17" s="435"/>
      <c r="BH17" s="435"/>
      <c r="BI17" s="435"/>
      <c r="BJ17" s="435"/>
      <c r="BK17" s="435"/>
      <c r="BL17" s="435"/>
      <c r="BM17" s="436"/>
      <c r="BN17" s="454">
        <v>1931664</v>
      </c>
      <c r="BO17" s="455"/>
      <c r="BP17" s="455"/>
      <c r="BQ17" s="455"/>
      <c r="BR17" s="455"/>
      <c r="BS17" s="455"/>
      <c r="BT17" s="455"/>
      <c r="BU17" s="456"/>
      <c r="BV17" s="454">
        <v>1905686</v>
      </c>
      <c r="BW17" s="455"/>
      <c r="BX17" s="455"/>
      <c r="BY17" s="455"/>
      <c r="BZ17" s="455"/>
      <c r="CA17" s="455"/>
      <c r="CB17" s="455"/>
      <c r="CC17" s="456"/>
      <c r="CD17" s="348"/>
      <c r="CE17" s="452"/>
      <c r="CF17" s="452"/>
      <c r="CG17" s="452"/>
      <c r="CH17" s="452"/>
      <c r="CI17" s="452"/>
      <c r="CJ17" s="452"/>
      <c r="CK17" s="452"/>
      <c r="CL17" s="452"/>
      <c r="CM17" s="452"/>
      <c r="CN17" s="452"/>
      <c r="CO17" s="452"/>
      <c r="CP17" s="452"/>
      <c r="CQ17" s="452"/>
      <c r="CR17" s="452"/>
      <c r="CS17" s="453"/>
      <c r="CT17" s="424"/>
      <c r="CU17" s="425"/>
      <c r="CV17" s="425"/>
      <c r="CW17" s="425"/>
      <c r="CX17" s="425"/>
      <c r="CY17" s="425"/>
      <c r="CZ17" s="425"/>
      <c r="DA17" s="426"/>
      <c r="DB17" s="424"/>
      <c r="DC17" s="425"/>
      <c r="DD17" s="425"/>
      <c r="DE17" s="425"/>
      <c r="DF17" s="425"/>
      <c r="DG17" s="425"/>
      <c r="DH17" s="425"/>
      <c r="DI17" s="426"/>
      <c r="DJ17" s="165"/>
      <c r="DK17" s="165"/>
      <c r="DL17" s="165"/>
      <c r="DM17" s="165"/>
      <c r="DN17" s="165"/>
      <c r="DO17" s="165"/>
    </row>
    <row r="18" spans="1:119" ht="18.75" customHeight="1" thickBot="1" x14ac:dyDescent="0.2">
      <c r="A18" s="166"/>
      <c r="B18" s="507" t="s">
        <v>105</v>
      </c>
      <c r="C18" s="508"/>
      <c r="D18" s="508"/>
      <c r="E18" s="509"/>
      <c r="F18" s="509"/>
      <c r="G18" s="509"/>
      <c r="H18" s="509"/>
      <c r="I18" s="509"/>
      <c r="J18" s="509"/>
      <c r="K18" s="509"/>
      <c r="L18" s="526">
        <v>90.62</v>
      </c>
      <c r="M18" s="526"/>
      <c r="N18" s="526"/>
      <c r="O18" s="526"/>
      <c r="P18" s="526"/>
      <c r="Q18" s="526"/>
      <c r="R18" s="527"/>
      <c r="S18" s="527"/>
      <c r="T18" s="527"/>
      <c r="U18" s="527"/>
      <c r="V18" s="528"/>
      <c r="W18" s="521"/>
      <c r="X18" s="522"/>
      <c r="Y18" s="522"/>
      <c r="Z18" s="522"/>
      <c r="AA18" s="522"/>
      <c r="AB18" s="537"/>
      <c r="AC18" s="418">
        <v>56.3</v>
      </c>
      <c r="AD18" s="419"/>
      <c r="AE18" s="419"/>
      <c r="AF18" s="419"/>
      <c r="AG18" s="529"/>
      <c r="AH18" s="418">
        <v>55.3</v>
      </c>
      <c r="AI18" s="419"/>
      <c r="AJ18" s="419"/>
      <c r="AK18" s="419"/>
      <c r="AL18" s="420"/>
      <c r="AM18" s="525"/>
      <c r="AN18" s="428"/>
      <c r="AO18" s="428"/>
      <c r="AP18" s="428"/>
      <c r="AQ18" s="428"/>
      <c r="AR18" s="428"/>
      <c r="AS18" s="428"/>
      <c r="AT18" s="429"/>
      <c r="AU18" s="505"/>
      <c r="AV18" s="506"/>
      <c r="AW18" s="506"/>
      <c r="AX18" s="506"/>
      <c r="AY18" s="434" t="s">
        <v>106</v>
      </c>
      <c r="AZ18" s="435"/>
      <c r="BA18" s="435"/>
      <c r="BB18" s="435"/>
      <c r="BC18" s="435"/>
      <c r="BD18" s="435"/>
      <c r="BE18" s="435"/>
      <c r="BF18" s="435"/>
      <c r="BG18" s="435"/>
      <c r="BH18" s="435"/>
      <c r="BI18" s="435"/>
      <c r="BJ18" s="435"/>
      <c r="BK18" s="435"/>
      <c r="BL18" s="435"/>
      <c r="BM18" s="436"/>
      <c r="BN18" s="454">
        <v>4253200</v>
      </c>
      <c r="BO18" s="455"/>
      <c r="BP18" s="455"/>
      <c r="BQ18" s="455"/>
      <c r="BR18" s="455"/>
      <c r="BS18" s="455"/>
      <c r="BT18" s="455"/>
      <c r="BU18" s="456"/>
      <c r="BV18" s="454">
        <v>4130989</v>
      </c>
      <c r="BW18" s="455"/>
      <c r="BX18" s="455"/>
      <c r="BY18" s="455"/>
      <c r="BZ18" s="455"/>
      <c r="CA18" s="455"/>
      <c r="CB18" s="455"/>
      <c r="CC18" s="456"/>
      <c r="CD18" s="348"/>
      <c r="CE18" s="452"/>
      <c r="CF18" s="452"/>
      <c r="CG18" s="452"/>
      <c r="CH18" s="452"/>
      <c r="CI18" s="452"/>
      <c r="CJ18" s="452"/>
      <c r="CK18" s="452"/>
      <c r="CL18" s="452"/>
      <c r="CM18" s="452"/>
      <c r="CN18" s="452"/>
      <c r="CO18" s="452"/>
      <c r="CP18" s="452"/>
      <c r="CQ18" s="452"/>
      <c r="CR18" s="452"/>
      <c r="CS18" s="453"/>
      <c r="CT18" s="424"/>
      <c r="CU18" s="425"/>
      <c r="CV18" s="425"/>
      <c r="CW18" s="425"/>
      <c r="CX18" s="425"/>
      <c r="CY18" s="425"/>
      <c r="CZ18" s="425"/>
      <c r="DA18" s="426"/>
      <c r="DB18" s="424"/>
      <c r="DC18" s="425"/>
      <c r="DD18" s="425"/>
      <c r="DE18" s="425"/>
      <c r="DF18" s="425"/>
      <c r="DG18" s="425"/>
      <c r="DH18" s="425"/>
      <c r="DI18" s="426"/>
      <c r="DJ18" s="165"/>
      <c r="DK18" s="165"/>
      <c r="DL18" s="165"/>
      <c r="DM18" s="165"/>
      <c r="DN18" s="165"/>
      <c r="DO18" s="165"/>
    </row>
    <row r="19" spans="1:119" ht="18.75" customHeight="1" thickBot="1" x14ac:dyDescent="0.2">
      <c r="A19" s="166"/>
      <c r="B19" s="507" t="s">
        <v>107</v>
      </c>
      <c r="C19" s="508"/>
      <c r="D19" s="508"/>
      <c r="E19" s="509"/>
      <c r="F19" s="509"/>
      <c r="G19" s="509"/>
      <c r="H19" s="509"/>
      <c r="I19" s="509"/>
      <c r="J19" s="509"/>
      <c r="K19" s="509"/>
      <c r="L19" s="510">
        <v>157</v>
      </c>
      <c r="M19" s="510"/>
      <c r="N19" s="510"/>
      <c r="O19" s="510"/>
      <c r="P19" s="510"/>
      <c r="Q19" s="510"/>
      <c r="R19" s="511"/>
      <c r="S19" s="511"/>
      <c r="T19" s="511"/>
      <c r="U19" s="511"/>
      <c r="V19" s="512"/>
      <c r="W19" s="519"/>
      <c r="X19" s="520"/>
      <c r="Y19" s="520"/>
      <c r="Z19" s="520"/>
      <c r="AA19" s="520"/>
      <c r="AB19" s="520"/>
      <c r="AC19" s="523"/>
      <c r="AD19" s="523"/>
      <c r="AE19" s="523"/>
      <c r="AF19" s="523"/>
      <c r="AG19" s="523"/>
      <c r="AH19" s="523"/>
      <c r="AI19" s="523"/>
      <c r="AJ19" s="523"/>
      <c r="AK19" s="523"/>
      <c r="AL19" s="524"/>
      <c r="AM19" s="525"/>
      <c r="AN19" s="428"/>
      <c r="AO19" s="428"/>
      <c r="AP19" s="428"/>
      <c r="AQ19" s="428"/>
      <c r="AR19" s="428"/>
      <c r="AS19" s="428"/>
      <c r="AT19" s="429"/>
      <c r="AU19" s="505"/>
      <c r="AV19" s="506"/>
      <c r="AW19" s="506"/>
      <c r="AX19" s="506"/>
      <c r="AY19" s="434" t="s">
        <v>108</v>
      </c>
      <c r="AZ19" s="435"/>
      <c r="BA19" s="435"/>
      <c r="BB19" s="435"/>
      <c r="BC19" s="435"/>
      <c r="BD19" s="435"/>
      <c r="BE19" s="435"/>
      <c r="BF19" s="435"/>
      <c r="BG19" s="435"/>
      <c r="BH19" s="435"/>
      <c r="BI19" s="435"/>
      <c r="BJ19" s="435"/>
      <c r="BK19" s="435"/>
      <c r="BL19" s="435"/>
      <c r="BM19" s="436"/>
      <c r="BN19" s="454">
        <v>6633273</v>
      </c>
      <c r="BO19" s="455"/>
      <c r="BP19" s="455"/>
      <c r="BQ19" s="455"/>
      <c r="BR19" s="455"/>
      <c r="BS19" s="455"/>
      <c r="BT19" s="455"/>
      <c r="BU19" s="456"/>
      <c r="BV19" s="454">
        <v>6579689</v>
      </c>
      <c r="BW19" s="455"/>
      <c r="BX19" s="455"/>
      <c r="BY19" s="455"/>
      <c r="BZ19" s="455"/>
      <c r="CA19" s="455"/>
      <c r="CB19" s="455"/>
      <c r="CC19" s="456"/>
      <c r="CD19" s="348"/>
      <c r="CE19" s="452"/>
      <c r="CF19" s="452"/>
      <c r="CG19" s="452"/>
      <c r="CH19" s="452"/>
      <c r="CI19" s="452"/>
      <c r="CJ19" s="452"/>
      <c r="CK19" s="452"/>
      <c r="CL19" s="452"/>
      <c r="CM19" s="452"/>
      <c r="CN19" s="452"/>
      <c r="CO19" s="452"/>
      <c r="CP19" s="452"/>
      <c r="CQ19" s="452"/>
      <c r="CR19" s="452"/>
      <c r="CS19" s="453"/>
      <c r="CT19" s="424"/>
      <c r="CU19" s="425"/>
      <c r="CV19" s="425"/>
      <c r="CW19" s="425"/>
      <c r="CX19" s="425"/>
      <c r="CY19" s="425"/>
      <c r="CZ19" s="425"/>
      <c r="DA19" s="426"/>
      <c r="DB19" s="424"/>
      <c r="DC19" s="425"/>
      <c r="DD19" s="425"/>
      <c r="DE19" s="425"/>
      <c r="DF19" s="425"/>
      <c r="DG19" s="425"/>
      <c r="DH19" s="425"/>
      <c r="DI19" s="426"/>
      <c r="DJ19" s="165"/>
      <c r="DK19" s="165"/>
      <c r="DL19" s="165"/>
      <c r="DM19" s="165"/>
      <c r="DN19" s="165"/>
      <c r="DO19" s="165"/>
    </row>
    <row r="20" spans="1:119" ht="18.75" customHeight="1" thickBot="1" x14ac:dyDescent="0.2">
      <c r="A20" s="166"/>
      <c r="B20" s="507" t="s">
        <v>109</v>
      </c>
      <c r="C20" s="508"/>
      <c r="D20" s="508"/>
      <c r="E20" s="509"/>
      <c r="F20" s="509"/>
      <c r="G20" s="509"/>
      <c r="H20" s="509"/>
      <c r="I20" s="509"/>
      <c r="J20" s="509"/>
      <c r="K20" s="509"/>
      <c r="L20" s="510">
        <v>4955</v>
      </c>
      <c r="M20" s="510"/>
      <c r="N20" s="510"/>
      <c r="O20" s="510"/>
      <c r="P20" s="510"/>
      <c r="Q20" s="510"/>
      <c r="R20" s="511"/>
      <c r="S20" s="511"/>
      <c r="T20" s="511"/>
      <c r="U20" s="511"/>
      <c r="V20" s="512"/>
      <c r="W20" s="521"/>
      <c r="X20" s="522"/>
      <c r="Y20" s="522"/>
      <c r="Z20" s="522"/>
      <c r="AA20" s="522"/>
      <c r="AB20" s="522"/>
      <c r="AC20" s="513"/>
      <c r="AD20" s="513"/>
      <c r="AE20" s="513"/>
      <c r="AF20" s="513"/>
      <c r="AG20" s="513"/>
      <c r="AH20" s="513"/>
      <c r="AI20" s="513"/>
      <c r="AJ20" s="513"/>
      <c r="AK20" s="513"/>
      <c r="AL20" s="514"/>
      <c r="AM20" s="515"/>
      <c r="AN20" s="410"/>
      <c r="AO20" s="410"/>
      <c r="AP20" s="410"/>
      <c r="AQ20" s="410"/>
      <c r="AR20" s="410"/>
      <c r="AS20" s="410"/>
      <c r="AT20" s="411"/>
      <c r="AU20" s="516"/>
      <c r="AV20" s="517"/>
      <c r="AW20" s="517"/>
      <c r="AX20" s="518"/>
      <c r="AY20" s="434"/>
      <c r="AZ20" s="435"/>
      <c r="BA20" s="435"/>
      <c r="BB20" s="435"/>
      <c r="BC20" s="435"/>
      <c r="BD20" s="435"/>
      <c r="BE20" s="435"/>
      <c r="BF20" s="435"/>
      <c r="BG20" s="435"/>
      <c r="BH20" s="435"/>
      <c r="BI20" s="435"/>
      <c r="BJ20" s="435"/>
      <c r="BK20" s="435"/>
      <c r="BL20" s="435"/>
      <c r="BM20" s="436"/>
      <c r="BN20" s="454"/>
      <c r="BO20" s="455"/>
      <c r="BP20" s="455"/>
      <c r="BQ20" s="455"/>
      <c r="BR20" s="455"/>
      <c r="BS20" s="455"/>
      <c r="BT20" s="455"/>
      <c r="BU20" s="456"/>
      <c r="BV20" s="454"/>
      <c r="BW20" s="455"/>
      <c r="BX20" s="455"/>
      <c r="BY20" s="455"/>
      <c r="BZ20" s="455"/>
      <c r="CA20" s="455"/>
      <c r="CB20" s="455"/>
      <c r="CC20" s="456"/>
      <c r="CD20" s="348"/>
      <c r="CE20" s="452"/>
      <c r="CF20" s="452"/>
      <c r="CG20" s="452"/>
      <c r="CH20" s="452"/>
      <c r="CI20" s="452"/>
      <c r="CJ20" s="452"/>
      <c r="CK20" s="452"/>
      <c r="CL20" s="452"/>
      <c r="CM20" s="452"/>
      <c r="CN20" s="452"/>
      <c r="CO20" s="452"/>
      <c r="CP20" s="452"/>
      <c r="CQ20" s="452"/>
      <c r="CR20" s="452"/>
      <c r="CS20" s="453"/>
      <c r="CT20" s="424"/>
      <c r="CU20" s="425"/>
      <c r="CV20" s="425"/>
      <c r="CW20" s="425"/>
      <c r="CX20" s="425"/>
      <c r="CY20" s="425"/>
      <c r="CZ20" s="425"/>
      <c r="DA20" s="426"/>
      <c r="DB20" s="424"/>
      <c r="DC20" s="425"/>
      <c r="DD20" s="425"/>
      <c r="DE20" s="425"/>
      <c r="DF20" s="425"/>
      <c r="DG20" s="425"/>
      <c r="DH20" s="425"/>
      <c r="DI20" s="426"/>
      <c r="DJ20" s="165"/>
      <c r="DK20" s="165"/>
      <c r="DL20" s="165"/>
      <c r="DM20" s="165"/>
      <c r="DN20" s="165"/>
      <c r="DO20" s="165"/>
    </row>
    <row r="21" spans="1:119" ht="18.75" customHeight="1" x14ac:dyDescent="0.15">
      <c r="A21" s="166"/>
      <c r="B21" s="485" t="s">
        <v>110</v>
      </c>
      <c r="C21" s="486"/>
      <c r="D21" s="486"/>
      <c r="E21" s="486"/>
      <c r="F21" s="486"/>
      <c r="G21" s="486"/>
      <c r="H21" s="486"/>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6"/>
      <c r="AL21" s="486"/>
      <c r="AM21" s="486"/>
      <c r="AN21" s="486"/>
      <c r="AO21" s="486"/>
      <c r="AP21" s="486"/>
      <c r="AQ21" s="486"/>
      <c r="AR21" s="486"/>
      <c r="AS21" s="486"/>
      <c r="AT21" s="486"/>
      <c r="AU21" s="486"/>
      <c r="AV21" s="486"/>
      <c r="AW21" s="486"/>
      <c r="AX21" s="487"/>
      <c r="AY21" s="434"/>
      <c r="AZ21" s="435"/>
      <c r="BA21" s="435"/>
      <c r="BB21" s="435"/>
      <c r="BC21" s="435"/>
      <c r="BD21" s="435"/>
      <c r="BE21" s="435"/>
      <c r="BF21" s="435"/>
      <c r="BG21" s="435"/>
      <c r="BH21" s="435"/>
      <c r="BI21" s="435"/>
      <c r="BJ21" s="435"/>
      <c r="BK21" s="435"/>
      <c r="BL21" s="435"/>
      <c r="BM21" s="436"/>
      <c r="BN21" s="454"/>
      <c r="BO21" s="455"/>
      <c r="BP21" s="455"/>
      <c r="BQ21" s="455"/>
      <c r="BR21" s="455"/>
      <c r="BS21" s="455"/>
      <c r="BT21" s="455"/>
      <c r="BU21" s="456"/>
      <c r="BV21" s="454"/>
      <c r="BW21" s="455"/>
      <c r="BX21" s="455"/>
      <c r="BY21" s="455"/>
      <c r="BZ21" s="455"/>
      <c r="CA21" s="455"/>
      <c r="CB21" s="455"/>
      <c r="CC21" s="456"/>
      <c r="CD21" s="348"/>
      <c r="CE21" s="452"/>
      <c r="CF21" s="452"/>
      <c r="CG21" s="452"/>
      <c r="CH21" s="452"/>
      <c r="CI21" s="452"/>
      <c r="CJ21" s="452"/>
      <c r="CK21" s="452"/>
      <c r="CL21" s="452"/>
      <c r="CM21" s="452"/>
      <c r="CN21" s="452"/>
      <c r="CO21" s="452"/>
      <c r="CP21" s="452"/>
      <c r="CQ21" s="452"/>
      <c r="CR21" s="452"/>
      <c r="CS21" s="453"/>
      <c r="CT21" s="424"/>
      <c r="CU21" s="425"/>
      <c r="CV21" s="425"/>
      <c r="CW21" s="425"/>
      <c r="CX21" s="425"/>
      <c r="CY21" s="425"/>
      <c r="CZ21" s="425"/>
      <c r="DA21" s="426"/>
      <c r="DB21" s="424"/>
      <c r="DC21" s="425"/>
      <c r="DD21" s="425"/>
      <c r="DE21" s="425"/>
      <c r="DF21" s="425"/>
      <c r="DG21" s="425"/>
      <c r="DH21" s="425"/>
      <c r="DI21" s="426"/>
      <c r="DJ21" s="165"/>
      <c r="DK21" s="165"/>
      <c r="DL21" s="165"/>
      <c r="DM21" s="165"/>
      <c r="DN21" s="165"/>
      <c r="DO21" s="165"/>
    </row>
    <row r="22" spans="1:119" ht="18.75" customHeight="1" thickBot="1" x14ac:dyDescent="0.2">
      <c r="A22" s="166"/>
      <c r="B22" s="488" t="s">
        <v>111</v>
      </c>
      <c r="C22" s="489"/>
      <c r="D22" s="490"/>
      <c r="E22" s="497" t="s">
        <v>0</v>
      </c>
      <c r="F22" s="469"/>
      <c r="G22" s="469"/>
      <c r="H22" s="469"/>
      <c r="I22" s="469"/>
      <c r="J22" s="469"/>
      <c r="K22" s="470"/>
      <c r="L22" s="497" t="s">
        <v>112</v>
      </c>
      <c r="M22" s="469"/>
      <c r="N22" s="469"/>
      <c r="O22" s="469"/>
      <c r="P22" s="470"/>
      <c r="Q22" s="479" t="s">
        <v>113</v>
      </c>
      <c r="R22" s="480"/>
      <c r="S22" s="480"/>
      <c r="T22" s="480"/>
      <c r="U22" s="480"/>
      <c r="V22" s="498"/>
      <c r="W22" s="500" t="s">
        <v>114</v>
      </c>
      <c r="X22" s="489"/>
      <c r="Y22" s="490"/>
      <c r="Z22" s="497" t="s">
        <v>0</v>
      </c>
      <c r="AA22" s="469"/>
      <c r="AB22" s="469"/>
      <c r="AC22" s="469"/>
      <c r="AD22" s="469"/>
      <c r="AE22" s="469"/>
      <c r="AF22" s="469"/>
      <c r="AG22" s="470"/>
      <c r="AH22" s="468" t="s">
        <v>115</v>
      </c>
      <c r="AI22" s="469"/>
      <c r="AJ22" s="469"/>
      <c r="AK22" s="469"/>
      <c r="AL22" s="470"/>
      <c r="AM22" s="468" t="s">
        <v>116</v>
      </c>
      <c r="AN22" s="474"/>
      <c r="AO22" s="474"/>
      <c r="AP22" s="474"/>
      <c r="AQ22" s="474"/>
      <c r="AR22" s="475"/>
      <c r="AS22" s="479" t="s">
        <v>113</v>
      </c>
      <c r="AT22" s="480"/>
      <c r="AU22" s="480"/>
      <c r="AV22" s="480"/>
      <c r="AW22" s="480"/>
      <c r="AX22" s="481"/>
      <c r="AY22" s="421"/>
      <c r="AZ22" s="422"/>
      <c r="BA22" s="422"/>
      <c r="BB22" s="422"/>
      <c r="BC22" s="422"/>
      <c r="BD22" s="422"/>
      <c r="BE22" s="422"/>
      <c r="BF22" s="422"/>
      <c r="BG22" s="422"/>
      <c r="BH22" s="422"/>
      <c r="BI22" s="422"/>
      <c r="BJ22" s="422"/>
      <c r="BK22" s="422"/>
      <c r="BL22" s="422"/>
      <c r="BM22" s="423"/>
      <c r="BN22" s="457"/>
      <c r="BO22" s="458"/>
      <c r="BP22" s="458"/>
      <c r="BQ22" s="458"/>
      <c r="BR22" s="458"/>
      <c r="BS22" s="458"/>
      <c r="BT22" s="458"/>
      <c r="BU22" s="459"/>
      <c r="BV22" s="457"/>
      <c r="BW22" s="458"/>
      <c r="BX22" s="458"/>
      <c r="BY22" s="458"/>
      <c r="BZ22" s="458"/>
      <c r="CA22" s="458"/>
      <c r="CB22" s="458"/>
      <c r="CC22" s="459"/>
      <c r="CD22" s="348"/>
      <c r="CE22" s="452"/>
      <c r="CF22" s="452"/>
      <c r="CG22" s="452"/>
      <c r="CH22" s="452"/>
      <c r="CI22" s="452"/>
      <c r="CJ22" s="452"/>
      <c r="CK22" s="452"/>
      <c r="CL22" s="452"/>
      <c r="CM22" s="452"/>
      <c r="CN22" s="452"/>
      <c r="CO22" s="452"/>
      <c r="CP22" s="452"/>
      <c r="CQ22" s="452"/>
      <c r="CR22" s="452"/>
      <c r="CS22" s="453"/>
      <c r="CT22" s="424"/>
      <c r="CU22" s="425"/>
      <c r="CV22" s="425"/>
      <c r="CW22" s="425"/>
      <c r="CX22" s="425"/>
      <c r="CY22" s="425"/>
      <c r="CZ22" s="425"/>
      <c r="DA22" s="426"/>
      <c r="DB22" s="424"/>
      <c r="DC22" s="425"/>
      <c r="DD22" s="425"/>
      <c r="DE22" s="425"/>
      <c r="DF22" s="425"/>
      <c r="DG22" s="425"/>
      <c r="DH22" s="425"/>
      <c r="DI22" s="426"/>
      <c r="DJ22" s="165"/>
      <c r="DK22" s="165"/>
      <c r="DL22" s="165"/>
      <c r="DM22" s="165"/>
      <c r="DN22" s="165"/>
      <c r="DO22" s="165"/>
    </row>
    <row r="23" spans="1:119" ht="18.75" customHeight="1" x14ac:dyDescent="0.15">
      <c r="A23" s="166"/>
      <c r="B23" s="491"/>
      <c r="C23" s="492"/>
      <c r="D23" s="493"/>
      <c r="E23" s="471"/>
      <c r="F23" s="472"/>
      <c r="G23" s="472"/>
      <c r="H23" s="472"/>
      <c r="I23" s="472"/>
      <c r="J23" s="472"/>
      <c r="K23" s="473"/>
      <c r="L23" s="471"/>
      <c r="M23" s="472"/>
      <c r="N23" s="472"/>
      <c r="O23" s="472"/>
      <c r="P23" s="473"/>
      <c r="Q23" s="482"/>
      <c r="R23" s="483"/>
      <c r="S23" s="483"/>
      <c r="T23" s="483"/>
      <c r="U23" s="483"/>
      <c r="V23" s="499"/>
      <c r="W23" s="501"/>
      <c r="X23" s="492"/>
      <c r="Y23" s="493"/>
      <c r="Z23" s="471"/>
      <c r="AA23" s="472"/>
      <c r="AB23" s="472"/>
      <c r="AC23" s="472"/>
      <c r="AD23" s="472"/>
      <c r="AE23" s="472"/>
      <c r="AF23" s="472"/>
      <c r="AG23" s="473"/>
      <c r="AH23" s="471"/>
      <c r="AI23" s="472"/>
      <c r="AJ23" s="472"/>
      <c r="AK23" s="472"/>
      <c r="AL23" s="473"/>
      <c r="AM23" s="476"/>
      <c r="AN23" s="477"/>
      <c r="AO23" s="477"/>
      <c r="AP23" s="477"/>
      <c r="AQ23" s="477"/>
      <c r="AR23" s="478"/>
      <c r="AS23" s="482"/>
      <c r="AT23" s="483"/>
      <c r="AU23" s="483"/>
      <c r="AV23" s="483"/>
      <c r="AW23" s="483"/>
      <c r="AX23" s="484"/>
      <c r="AY23" s="446" t="s">
        <v>117</v>
      </c>
      <c r="AZ23" s="447"/>
      <c r="BA23" s="447"/>
      <c r="BB23" s="447"/>
      <c r="BC23" s="447"/>
      <c r="BD23" s="447"/>
      <c r="BE23" s="447"/>
      <c r="BF23" s="447"/>
      <c r="BG23" s="447"/>
      <c r="BH23" s="447"/>
      <c r="BI23" s="447"/>
      <c r="BJ23" s="447"/>
      <c r="BK23" s="447"/>
      <c r="BL23" s="447"/>
      <c r="BM23" s="448"/>
      <c r="BN23" s="454">
        <v>9439913</v>
      </c>
      <c r="BO23" s="455"/>
      <c r="BP23" s="455"/>
      <c r="BQ23" s="455"/>
      <c r="BR23" s="455"/>
      <c r="BS23" s="455"/>
      <c r="BT23" s="455"/>
      <c r="BU23" s="456"/>
      <c r="BV23" s="454">
        <v>8803218</v>
      </c>
      <c r="BW23" s="455"/>
      <c r="BX23" s="455"/>
      <c r="BY23" s="455"/>
      <c r="BZ23" s="455"/>
      <c r="CA23" s="455"/>
      <c r="CB23" s="455"/>
      <c r="CC23" s="456"/>
      <c r="CD23" s="348"/>
      <c r="CE23" s="452"/>
      <c r="CF23" s="452"/>
      <c r="CG23" s="452"/>
      <c r="CH23" s="452"/>
      <c r="CI23" s="452"/>
      <c r="CJ23" s="452"/>
      <c r="CK23" s="452"/>
      <c r="CL23" s="452"/>
      <c r="CM23" s="452"/>
      <c r="CN23" s="452"/>
      <c r="CO23" s="452"/>
      <c r="CP23" s="452"/>
      <c r="CQ23" s="452"/>
      <c r="CR23" s="452"/>
      <c r="CS23" s="453"/>
      <c r="CT23" s="424"/>
      <c r="CU23" s="425"/>
      <c r="CV23" s="425"/>
      <c r="CW23" s="425"/>
      <c r="CX23" s="425"/>
      <c r="CY23" s="425"/>
      <c r="CZ23" s="425"/>
      <c r="DA23" s="426"/>
      <c r="DB23" s="424"/>
      <c r="DC23" s="425"/>
      <c r="DD23" s="425"/>
      <c r="DE23" s="425"/>
      <c r="DF23" s="425"/>
      <c r="DG23" s="425"/>
      <c r="DH23" s="425"/>
      <c r="DI23" s="426"/>
      <c r="DJ23" s="165"/>
      <c r="DK23" s="165"/>
      <c r="DL23" s="165"/>
      <c r="DM23" s="165"/>
      <c r="DN23" s="165"/>
      <c r="DO23" s="165"/>
    </row>
    <row r="24" spans="1:119" ht="18.75" customHeight="1" thickBot="1" x14ac:dyDescent="0.2">
      <c r="A24" s="166"/>
      <c r="B24" s="491"/>
      <c r="C24" s="492"/>
      <c r="D24" s="493"/>
      <c r="E24" s="427" t="s">
        <v>118</v>
      </c>
      <c r="F24" s="428"/>
      <c r="G24" s="428"/>
      <c r="H24" s="428"/>
      <c r="I24" s="428"/>
      <c r="J24" s="428"/>
      <c r="K24" s="429"/>
      <c r="L24" s="430">
        <v>1</v>
      </c>
      <c r="M24" s="431"/>
      <c r="N24" s="431"/>
      <c r="O24" s="431"/>
      <c r="P24" s="432"/>
      <c r="Q24" s="430">
        <v>7900</v>
      </c>
      <c r="R24" s="431"/>
      <c r="S24" s="431"/>
      <c r="T24" s="431"/>
      <c r="U24" s="431"/>
      <c r="V24" s="432"/>
      <c r="W24" s="501"/>
      <c r="X24" s="492"/>
      <c r="Y24" s="493"/>
      <c r="Z24" s="427" t="s">
        <v>119</v>
      </c>
      <c r="AA24" s="428"/>
      <c r="AB24" s="428"/>
      <c r="AC24" s="428"/>
      <c r="AD24" s="428"/>
      <c r="AE24" s="428"/>
      <c r="AF24" s="428"/>
      <c r="AG24" s="429"/>
      <c r="AH24" s="430">
        <v>98</v>
      </c>
      <c r="AI24" s="431"/>
      <c r="AJ24" s="431"/>
      <c r="AK24" s="431"/>
      <c r="AL24" s="432"/>
      <c r="AM24" s="430">
        <v>282436</v>
      </c>
      <c r="AN24" s="431"/>
      <c r="AO24" s="431"/>
      <c r="AP24" s="431"/>
      <c r="AQ24" s="431"/>
      <c r="AR24" s="432"/>
      <c r="AS24" s="430">
        <v>2882</v>
      </c>
      <c r="AT24" s="431"/>
      <c r="AU24" s="431"/>
      <c r="AV24" s="431"/>
      <c r="AW24" s="431"/>
      <c r="AX24" s="433"/>
      <c r="AY24" s="421" t="s">
        <v>120</v>
      </c>
      <c r="AZ24" s="422"/>
      <c r="BA24" s="422"/>
      <c r="BB24" s="422"/>
      <c r="BC24" s="422"/>
      <c r="BD24" s="422"/>
      <c r="BE24" s="422"/>
      <c r="BF24" s="422"/>
      <c r="BG24" s="422"/>
      <c r="BH24" s="422"/>
      <c r="BI24" s="422"/>
      <c r="BJ24" s="422"/>
      <c r="BK24" s="422"/>
      <c r="BL24" s="422"/>
      <c r="BM24" s="423"/>
      <c r="BN24" s="454">
        <v>9125928</v>
      </c>
      <c r="BO24" s="455"/>
      <c r="BP24" s="455"/>
      <c r="BQ24" s="455"/>
      <c r="BR24" s="455"/>
      <c r="BS24" s="455"/>
      <c r="BT24" s="455"/>
      <c r="BU24" s="456"/>
      <c r="BV24" s="454">
        <v>8462903</v>
      </c>
      <c r="BW24" s="455"/>
      <c r="BX24" s="455"/>
      <c r="BY24" s="455"/>
      <c r="BZ24" s="455"/>
      <c r="CA24" s="455"/>
      <c r="CB24" s="455"/>
      <c r="CC24" s="456"/>
      <c r="CD24" s="348"/>
      <c r="CE24" s="452"/>
      <c r="CF24" s="452"/>
      <c r="CG24" s="452"/>
      <c r="CH24" s="452"/>
      <c r="CI24" s="452"/>
      <c r="CJ24" s="452"/>
      <c r="CK24" s="452"/>
      <c r="CL24" s="452"/>
      <c r="CM24" s="452"/>
      <c r="CN24" s="452"/>
      <c r="CO24" s="452"/>
      <c r="CP24" s="452"/>
      <c r="CQ24" s="452"/>
      <c r="CR24" s="452"/>
      <c r="CS24" s="453"/>
      <c r="CT24" s="424"/>
      <c r="CU24" s="425"/>
      <c r="CV24" s="425"/>
      <c r="CW24" s="425"/>
      <c r="CX24" s="425"/>
      <c r="CY24" s="425"/>
      <c r="CZ24" s="425"/>
      <c r="DA24" s="426"/>
      <c r="DB24" s="424"/>
      <c r="DC24" s="425"/>
      <c r="DD24" s="425"/>
      <c r="DE24" s="425"/>
      <c r="DF24" s="425"/>
      <c r="DG24" s="425"/>
      <c r="DH24" s="425"/>
      <c r="DI24" s="426"/>
      <c r="DJ24" s="165"/>
      <c r="DK24" s="165"/>
      <c r="DL24" s="165"/>
      <c r="DM24" s="165"/>
      <c r="DN24" s="165"/>
      <c r="DO24" s="165"/>
    </row>
    <row r="25" spans="1:119" s="165" customFormat="1" ht="18.75" customHeight="1" x14ac:dyDescent="0.15">
      <c r="A25" s="166"/>
      <c r="B25" s="491"/>
      <c r="C25" s="492"/>
      <c r="D25" s="493"/>
      <c r="E25" s="427" t="s">
        <v>121</v>
      </c>
      <c r="F25" s="428"/>
      <c r="G25" s="428"/>
      <c r="H25" s="428"/>
      <c r="I25" s="428"/>
      <c r="J25" s="428"/>
      <c r="K25" s="429"/>
      <c r="L25" s="430">
        <v>1</v>
      </c>
      <c r="M25" s="431"/>
      <c r="N25" s="431"/>
      <c r="O25" s="431"/>
      <c r="P25" s="432"/>
      <c r="Q25" s="430">
        <v>6500</v>
      </c>
      <c r="R25" s="431"/>
      <c r="S25" s="431"/>
      <c r="T25" s="431"/>
      <c r="U25" s="431"/>
      <c r="V25" s="432"/>
      <c r="W25" s="501"/>
      <c r="X25" s="492"/>
      <c r="Y25" s="493"/>
      <c r="Z25" s="427" t="s">
        <v>122</v>
      </c>
      <c r="AA25" s="428"/>
      <c r="AB25" s="428"/>
      <c r="AC25" s="428"/>
      <c r="AD25" s="428"/>
      <c r="AE25" s="428"/>
      <c r="AF25" s="428"/>
      <c r="AG25" s="429"/>
      <c r="AH25" s="430" t="s">
        <v>406</v>
      </c>
      <c r="AI25" s="431"/>
      <c r="AJ25" s="431"/>
      <c r="AK25" s="431"/>
      <c r="AL25" s="432"/>
      <c r="AM25" s="430" t="s">
        <v>406</v>
      </c>
      <c r="AN25" s="431"/>
      <c r="AO25" s="431"/>
      <c r="AP25" s="431"/>
      <c r="AQ25" s="431"/>
      <c r="AR25" s="432"/>
      <c r="AS25" s="430" t="s">
        <v>406</v>
      </c>
      <c r="AT25" s="431"/>
      <c r="AU25" s="431"/>
      <c r="AV25" s="431"/>
      <c r="AW25" s="431"/>
      <c r="AX25" s="433"/>
      <c r="AY25" s="446" t="s">
        <v>123</v>
      </c>
      <c r="AZ25" s="447"/>
      <c r="BA25" s="447"/>
      <c r="BB25" s="447"/>
      <c r="BC25" s="447"/>
      <c r="BD25" s="447"/>
      <c r="BE25" s="447"/>
      <c r="BF25" s="447"/>
      <c r="BG25" s="447"/>
      <c r="BH25" s="447"/>
      <c r="BI25" s="447"/>
      <c r="BJ25" s="447"/>
      <c r="BK25" s="447"/>
      <c r="BL25" s="447"/>
      <c r="BM25" s="448"/>
      <c r="BN25" s="449">
        <v>278054</v>
      </c>
      <c r="BO25" s="450"/>
      <c r="BP25" s="450"/>
      <c r="BQ25" s="450"/>
      <c r="BR25" s="450"/>
      <c r="BS25" s="450"/>
      <c r="BT25" s="450"/>
      <c r="BU25" s="451"/>
      <c r="BV25" s="449">
        <v>275979</v>
      </c>
      <c r="BW25" s="450"/>
      <c r="BX25" s="450"/>
      <c r="BY25" s="450"/>
      <c r="BZ25" s="450"/>
      <c r="CA25" s="450"/>
      <c r="CB25" s="450"/>
      <c r="CC25" s="451"/>
      <c r="CD25" s="348"/>
      <c r="CE25" s="452"/>
      <c r="CF25" s="452"/>
      <c r="CG25" s="452"/>
      <c r="CH25" s="452"/>
      <c r="CI25" s="452"/>
      <c r="CJ25" s="452"/>
      <c r="CK25" s="452"/>
      <c r="CL25" s="452"/>
      <c r="CM25" s="452"/>
      <c r="CN25" s="452"/>
      <c r="CO25" s="452"/>
      <c r="CP25" s="452"/>
      <c r="CQ25" s="452"/>
      <c r="CR25" s="452"/>
      <c r="CS25" s="453"/>
      <c r="CT25" s="424"/>
      <c r="CU25" s="425"/>
      <c r="CV25" s="425"/>
      <c r="CW25" s="425"/>
      <c r="CX25" s="425"/>
      <c r="CY25" s="425"/>
      <c r="CZ25" s="425"/>
      <c r="DA25" s="426"/>
      <c r="DB25" s="424"/>
      <c r="DC25" s="425"/>
      <c r="DD25" s="425"/>
      <c r="DE25" s="425"/>
      <c r="DF25" s="425"/>
      <c r="DG25" s="425"/>
      <c r="DH25" s="425"/>
      <c r="DI25" s="426"/>
    </row>
    <row r="26" spans="1:119" s="165" customFormat="1" ht="18.75" customHeight="1" x14ac:dyDescent="0.15">
      <c r="A26" s="166"/>
      <c r="B26" s="491"/>
      <c r="C26" s="492"/>
      <c r="D26" s="493"/>
      <c r="E26" s="427" t="s">
        <v>417</v>
      </c>
      <c r="F26" s="428"/>
      <c r="G26" s="428"/>
      <c r="H26" s="428"/>
      <c r="I26" s="428"/>
      <c r="J26" s="428"/>
      <c r="K26" s="429"/>
      <c r="L26" s="430">
        <v>1</v>
      </c>
      <c r="M26" s="431"/>
      <c r="N26" s="431"/>
      <c r="O26" s="431"/>
      <c r="P26" s="432"/>
      <c r="Q26" s="430">
        <v>5950</v>
      </c>
      <c r="R26" s="431"/>
      <c r="S26" s="431"/>
      <c r="T26" s="431"/>
      <c r="U26" s="431"/>
      <c r="V26" s="432"/>
      <c r="W26" s="501"/>
      <c r="X26" s="492"/>
      <c r="Y26" s="493"/>
      <c r="Z26" s="427" t="s">
        <v>124</v>
      </c>
      <c r="AA26" s="466"/>
      <c r="AB26" s="466"/>
      <c r="AC26" s="466"/>
      <c r="AD26" s="466"/>
      <c r="AE26" s="466"/>
      <c r="AF26" s="466"/>
      <c r="AG26" s="467"/>
      <c r="AH26" s="430">
        <v>3</v>
      </c>
      <c r="AI26" s="431"/>
      <c r="AJ26" s="431"/>
      <c r="AK26" s="431"/>
      <c r="AL26" s="432"/>
      <c r="AM26" s="430">
        <v>8445</v>
      </c>
      <c r="AN26" s="431"/>
      <c r="AO26" s="431"/>
      <c r="AP26" s="431"/>
      <c r="AQ26" s="431"/>
      <c r="AR26" s="432"/>
      <c r="AS26" s="430">
        <v>2815</v>
      </c>
      <c r="AT26" s="431"/>
      <c r="AU26" s="431"/>
      <c r="AV26" s="431"/>
      <c r="AW26" s="431"/>
      <c r="AX26" s="433"/>
      <c r="AY26" s="463" t="s">
        <v>125</v>
      </c>
      <c r="AZ26" s="464"/>
      <c r="BA26" s="464"/>
      <c r="BB26" s="464"/>
      <c r="BC26" s="464"/>
      <c r="BD26" s="464"/>
      <c r="BE26" s="464"/>
      <c r="BF26" s="464"/>
      <c r="BG26" s="464"/>
      <c r="BH26" s="464"/>
      <c r="BI26" s="464"/>
      <c r="BJ26" s="464"/>
      <c r="BK26" s="464"/>
      <c r="BL26" s="464"/>
      <c r="BM26" s="465"/>
      <c r="BN26" s="454" t="s">
        <v>406</v>
      </c>
      <c r="BO26" s="455"/>
      <c r="BP26" s="455"/>
      <c r="BQ26" s="455"/>
      <c r="BR26" s="455"/>
      <c r="BS26" s="455"/>
      <c r="BT26" s="455"/>
      <c r="BU26" s="456"/>
      <c r="BV26" s="454" t="s">
        <v>406</v>
      </c>
      <c r="BW26" s="455"/>
      <c r="BX26" s="455"/>
      <c r="BY26" s="455"/>
      <c r="BZ26" s="455"/>
      <c r="CA26" s="455"/>
      <c r="CB26" s="455"/>
      <c r="CC26" s="456"/>
      <c r="CD26" s="348"/>
      <c r="CE26" s="452"/>
      <c r="CF26" s="452"/>
      <c r="CG26" s="452"/>
      <c r="CH26" s="452"/>
      <c r="CI26" s="452"/>
      <c r="CJ26" s="452"/>
      <c r="CK26" s="452"/>
      <c r="CL26" s="452"/>
      <c r="CM26" s="452"/>
      <c r="CN26" s="452"/>
      <c r="CO26" s="452"/>
      <c r="CP26" s="452"/>
      <c r="CQ26" s="452"/>
      <c r="CR26" s="452"/>
      <c r="CS26" s="453"/>
      <c r="CT26" s="424"/>
      <c r="CU26" s="425"/>
      <c r="CV26" s="425"/>
      <c r="CW26" s="425"/>
      <c r="CX26" s="425"/>
      <c r="CY26" s="425"/>
      <c r="CZ26" s="425"/>
      <c r="DA26" s="426"/>
      <c r="DB26" s="424"/>
      <c r="DC26" s="425"/>
      <c r="DD26" s="425"/>
      <c r="DE26" s="425"/>
      <c r="DF26" s="425"/>
      <c r="DG26" s="425"/>
      <c r="DH26" s="425"/>
      <c r="DI26" s="426"/>
    </row>
    <row r="27" spans="1:119" ht="18.75" customHeight="1" thickBot="1" x14ac:dyDescent="0.2">
      <c r="A27" s="166"/>
      <c r="B27" s="491"/>
      <c r="C27" s="492"/>
      <c r="D27" s="493"/>
      <c r="E27" s="427" t="s">
        <v>126</v>
      </c>
      <c r="F27" s="428"/>
      <c r="G27" s="428"/>
      <c r="H27" s="428"/>
      <c r="I27" s="428"/>
      <c r="J27" s="428"/>
      <c r="K27" s="429"/>
      <c r="L27" s="430">
        <v>1</v>
      </c>
      <c r="M27" s="431"/>
      <c r="N27" s="431"/>
      <c r="O27" s="431"/>
      <c r="P27" s="432"/>
      <c r="Q27" s="430">
        <v>3320</v>
      </c>
      <c r="R27" s="431"/>
      <c r="S27" s="431"/>
      <c r="T27" s="431"/>
      <c r="U27" s="431"/>
      <c r="V27" s="432"/>
      <c r="W27" s="501"/>
      <c r="X27" s="492"/>
      <c r="Y27" s="493"/>
      <c r="Z27" s="427" t="s">
        <v>127</v>
      </c>
      <c r="AA27" s="428"/>
      <c r="AB27" s="428"/>
      <c r="AC27" s="428"/>
      <c r="AD27" s="428"/>
      <c r="AE27" s="428"/>
      <c r="AF27" s="428"/>
      <c r="AG27" s="429"/>
      <c r="AH27" s="430">
        <v>4</v>
      </c>
      <c r="AI27" s="431"/>
      <c r="AJ27" s="431"/>
      <c r="AK27" s="431"/>
      <c r="AL27" s="432"/>
      <c r="AM27" s="430">
        <v>13116</v>
      </c>
      <c r="AN27" s="431"/>
      <c r="AO27" s="431"/>
      <c r="AP27" s="431"/>
      <c r="AQ27" s="431"/>
      <c r="AR27" s="432"/>
      <c r="AS27" s="430">
        <v>3279</v>
      </c>
      <c r="AT27" s="431"/>
      <c r="AU27" s="431"/>
      <c r="AV27" s="431"/>
      <c r="AW27" s="431"/>
      <c r="AX27" s="433"/>
      <c r="AY27" s="460" t="s">
        <v>128</v>
      </c>
      <c r="AZ27" s="461"/>
      <c r="BA27" s="461"/>
      <c r="BB27" s="461"/>
      <c r="BC27" s="461"/>
      <c r="BD27" s="461"/>
      <c r="BE27" s="461"/>
      <c r="BF27" s="461"/>
      <c r="BG27" s="461"/>
      <c r="BH27" s="461"/>
      <c r="BI27" s="461"/>
      <c r="BJ27" s="461"/>
      <c r="BK27" s="461"/>
      <c r="BL27" s="461"/>
      <c r="BM27" s="462"/>
      <c r="BN27" s="457">
        <v>170000</v>
      </c>
      <c r="BO27" s="458"/>
      <c r="BP27" s="458"/>
      <c r="BQ27" s="458"/>
      <c r="BR27" s="458"/>
      <c r="BS27" s="458"/>
      <c r="BT27" s="458"/>
      <c r="BU27" s="459"/>
      <c r="BV27" s="457">
        <v>170000</v>
      </c>
      <c r="BW27" s="458"/>
      <c r="BX27" s="458"/>
      <c r="BY27" s="458"/>
      <c r="BZ27" s="458"/>
      <c r="CA27" s="458"/>
      <c r="CB27" s="458"/>
      <c r="CC27" s="459"/>
      <c r="CD27" s="350"/>
      <c r="CE27" s="452"/>
      <c r="CF27" s="452"/>
      <c r="CG27" s="452"/>
      <c r="CH27" s="452"/>
      <c r="CI27" s="452"/>
      <c r="CJ27" s="452"/>
      <c r="CK27" s="452"/>
      <c r="CL27" s="452"/>
      <c r="CM27" s="452"/>
      <c r="CN27" s="452"/>
      <c r="CO27" s="452"/>
      <c r="CP27" s="452"/>
      <c r="CQ27" s="452"/>
      <c r="CR27" s="452"/>
      <c r="CS27" s="453"/>
      <c r="CT27" s="424"/>
      <c r="CU27" s="425"/>
      <c r="CV27" s="425"/>
      <c r="CW27" s="425"/>
      <c r="CX27" s="425"/>
      <c r="CY27" s="425"/>
      <c r="CZ27" s="425"/>
      <c r="DA27" s="426"/>
      <c r="DB27" s="424"/>
      <c r="DC27" s="425"/>
      <c r="DD27" s="425"/>
      <c r="DE27" s="425"/>
      <c r="DF27" s="425"/>
      <c r="DG27" s="425"/>
      <c r="DH27" s="425"/>
      <c r="DI27" s="426"/>
      <c r="DJ27" s="165"/>
      <c r="DK27" s="165"/>
      <c r="DL27" s="165"/>
      <c r="DM27" s="165"/>
      <c r="DN27" s="165"/>
      <c r="DO27" s="165"/>
    </row>
    <row r="28" spans="1:119" ht="18.75" customHeight="1" x14ac:dyDescent="0.15">
      <c r="A28" s="166"/>
      <c r="B28" s="491"/>
      <c r="C28" s="492"/>
      <c r="D28" s="493"/>
      <c r="E28" s="427" t="s">
        <v>129</v>
      </c>
      <c r="F28" s="428"/>
      <c r="G28" s="428"/>
      <c r="H28" s="428"/>
      <c r="I28" s="428"/>
      <c r="J28" s="428"/>
      <c r="K28" s="429"/>
      <c r="L28" s="430">
        <v>1</v>
      </c>
      <c r="M28" s="431"/>
      <c r="N28" s="431"/>
      <c r="O28" s="431"/>
      <c r="P28" s="432"/>
      <c r="Q28" s="430">
        <v>2700</v>
      </c>
      <c r="R28" s="431"/>
      <c r="S28" s="431"/>
      <c r="T28" s="431"/>
      <c r="U28" s="431"/>
      <c r="V28" s="432"/>
      <c r="W28" s="501"/>
      <c r="X28" s="492"/>
      <c r="Y28" s="493"/>
      <c r="Z28" s="427" t="s">
        <v>130</v>
      </c>
      <c r="AA28" s="428"/>
      <c r="AB28" s="428"/>
      <c r="AC28" s="428"/>
      <c r="AD28" s="428"/>
      <c r="AE28" s="428"/>
      <c r="AF28" s="428"/>
      <c r="AG28" s="429"/>
      <c r="AH28" s="430" t="s">
        <v>406</v>
      </c>
      <c r="AI28" s="431"/>
      <c r="AJ28" s="431"/>
      <c r="AK28" s="431"/>
      <c r="AL28" s="432"/>
      <c r="AM28" s="430" t="s">
        <v>406</v>
      </c>
      <c r="AN28" s="431"/>
      <c r="AO28" s="431"/>
      <c r="AP28" s="431"/>
      <c r="AQ28" s="431"/>
      <c r="AR28" s="432"/>
      <c r="AS28" s="430" t="s">
        <v>406</v>
      </c>
      <c r="AT28" s="431"/>
      <c r="AU28" s="431"/>
      <c r="AV28" s="431"/>
      <c r="AW28" s="431"/>
      <c r="AX28" s="433"/>
      <c r="AY28" s="437" t="s">
        <v>131</v>
      </c>
      <c r="AZ28" s="438"/>
      <c r="BA28" s="438"/>
      <c r="BB28" s="439"/>
      <c r="BC28" s="446" t="s">
        <v>32</v>
      </c>
      <c r="BD28" s="447"/>
      <c r="BE28" s="447"/>
      <c r="BF28" s="447"/>
      <c r="BG28" s="447"/>
      <c r="BH28" s="447"/>
      <c r="BI28" s="447"/>
      <c r="BJ28" s="447"/>
      <c r="BK28" s="447"/>
      <c r="BL28" s="447"/>
      <c r="BM28" s="448"/>
      <c r="BN28" s="449">
        <v>4353029</v>
      </c>
      <c r="BO28" s="450"/>
      <c r="BP28" s="450"/>
      <c r="BQ28" s="450"/>
      <c r="BR28" s="450"/>
      <c r="BS28" s="450"/>
      <c r="BT28" s="450"/>
      <c r="BU28" s="451"/>
      <c r="BV28" s="449">
        <v>3417644</v>
      </c>
      <c r="BW28" s="450"/>
      <c r="BX28" s="450"/>
      <c r="BY28" s="450"/>
      <c r="BZ28" s="450"/>
      <c r="CA28" s="450"/>
      <c r="CB28" s="450"/>
      <c r="CC28" s="451"/>
      <c r="CD28" s="348"/>
      <c r="CE28" s="452"/>
      <c r="CF28" s="452"/>
      <c r="CG28" s="452"/>
      <c r="CH28" s="452"/>
      <c r="CI28" s="452"/>
      <c r="CJ28" s="452"/>
      <c r="CK28" s="452"/>
      <c r="CL28" s="452"/>
      <c r="CM28" s="452"/>
      <c r="CN28" s="452"/>
      <c r="CO28" s="452"/>
      <c r="CP28" s="452"/>
      <c r="CQ28" s="452"/>
      <c r="CR28" s="452"/>
      <c r="CS28" s="453"/>
      <c r="CT28" s="424"/>
      <c r="CU28" s="425"/>
      <c r="CV28" s="425"/>
      <c r="CW28" s="425"/>
      <c r="CX28" s="425"/>
      <c r="CY28" s="425"/>
      <c r="CZ28" s="425"/>
      <c r="DA28" s="426"/>
      <c r="DB28" s="424"/>
      <c r="DC28" s="425"/>
      <c r="DD28" s="425"/>
      <c r="DE28" s="425"/>
      <c r="DF28" s="425"/>
      <c r="DG28" s="425"/>
      <c r="DH28" s="425"/>
      <c r="DI28" s="426"/>
      <c r="DJ28" s="165"/>
      <c r="DK28" s="165"/>
      <c r="DL28" s="165"/>
      <c r="DM28" s="165"/>
      <c r="DN28" s="165"/>
      <c r="DO28" s="165"/>
    </row>
    <row r="29" spans="1:119" ht="18.75" customHeight="1" x14ac:dyDescent="0.15">
      <c r="A29" s="166"/>
      <c r="B29" s="491"/>
      <c r="C29" s="492"/>
      <c r="D29" s="493"/>
      <c r="E29" s="427" t="s">
        <v>132</v>
      </c>
      <c r="F29" s="428"/>
      <c r="G29" s="428"/>
      <c r="H29" s="428"/>
      <c r="I29" s="428"/>
      <c r="J29" s="428"/>
      <c r="K29" s="429"/>
      <c r="L29" s="430">
        <v>10</v>
      </c>
      <c r="M29" s="431"/>
      <c r="N29" s="431"/>
      <c r="O29" s="431"/>
      <c r="P29" s="432"/>
      <c r="Q29" s="430">
        <v>2500</v>
      </c>
      <c r="R29" s="431"/>
      <c r="S29" s="431"/>
      <c r="T29" s="431"/>
      <c r="U29" s="431"/>
      <c r="V29" s="432"/>
      <c r="W29" s="502"/>
      <c r="X29" s="503"/>
      <c r="Y29" s="504"/>
      <c r="Z29" s="427" t="s">
        <v>133</v>
      </c>
      <c r="AA29" s="428"/>
      <c r="AB29" s="428"/>
      <c r="AC29" s="428"/>
      <c r="AD29" s="428"/>
      <c r="AE29" s="428"/>
      <c r="AF29" s="428"/>
      <c r="AG29" s="429"/>
      <c r="AH29" s="430">
        <v>102</v>
      </c>
      <c r="AI29" s="431"/>
      <c r="AJ29" s="431"/>
      <c r="AK29" s="431"/>
      <c r="AL29" s="432"/>
      <c r="AM29" s="430">
        <v>295552</v>
      </c>
      <c r="AN29" s="431"/>
      <c r="AO29" s="431"/>
      <c r="AP29" s="431"/>
      <c r="AQ29" s="431"/>
      <c r="AR29" s="432"/>
      <c r="AS29" s="430">
        <v>2898</v>
      </c>
      <c r="AT29" s="431"/>
      <c r="AU29" s="431"/>
      <c r="AV29" s="431"/>
      <c r="AW29" s="431"/>
      <c r="AX29" s="433"/>
      <c r="AY29" s="440"/>
      <c r="AZ29" s="441"/>
      <c r="BA29" s="441"/>
      <c r="BB29" s="442"/>
      <c r="BC29" s="434" t="s">
        <v>134</v>
      </c>
      <c r="BD29" s="435"/>
      <c r="BE29" s="435"/>
      <c r="BF29" s="435"/>
      <c r="BG29" s="435"/>
      <c r="BH29" s="435"/>
      <c r="BI29" s="435"/>
      <c r="BJ29" s="435"/>
      <c r="BK29" s="435"/>
      <c r="BL29" s="435"/>
      <c r="BM29" s="436"/>
      <c r="BN29" s="454">
        <v>1049179</v>
      </c>
      <c r="BO29" s="455"/>
      <c r="BP29" s="455"/>
      <c r="BQ29" s="455"/>
      <c r="BR29" s="455"/>
      <c r="BS29" s="455"/>
      <c r="BT29" s="455"/>
      <c r="BU29" s="456"/>
      <c r="BV29" s="454">
        <v>930789</v>
      </c>
      <c r="BW29" s="455"/>
      <c r="BX29" s="455"/>
      <c r="BY29" s="455"/>
      <c r="BZ29" s="455"/>
      <c r="CA29" s="455"/>
      <c r="CB29" s="455"/>
      <c r="CC29" s="456"/>
      <c r="CD29" s="350"/>
      <c r="CE29" s="452"/>
      <c r="CF29" s="452"/>
      <c r="CG29" s="452"/>
      <c r="CH29" s="452"/>
      <c r="CI29" s="452"/>
      <c r="CJ29" s="452"/>
      <c r="CK29" s="452"/>
      <c r="CL29" s="452"/>
      <c r="CM29" s="452"/>
      <c r="CN29" s="452"/>
      <c r="CO29" s="452"/>
      <c r="CP29" s="452"/>
      <c r="CQ29" s="452"/>
      <c r="CR29" s="452"/>
      <c r="CS29" s="453"/>
      <c r="CT29" s="424"/>
      <c r="CU29" s="425"/>
      <c r="CV29" s="425"/>
      <c r="CW29" s="425"/>
      <c r="CX29" s="425"/>
      <c r="CY29" s="425"/>
      <c r="CZ29" s="425"/>
      <c r="DA29" s="426"/>
      <c r="DB29" s="424"/>
      <c r="DC29" s="425"/>
      <c r="DD29" s="425"/>
      <c r="DE29" s="425"/>
      <c r="DF29" s="425"/>
      <c r="DG29" s="425"/>
      <c r="DH29" s="425"/>
      <c r="DI29" s="426"/>
      <c r="DJ29" s="165"/>
      <c r="DK29" s="165"/>
      <c r="DL29" s="165"/>
      <c r="DM29" s="165"/>
      <c r="DN29" s="165"/>
      <c r="DO29" s="165"/>
    </row>
    <row r="30" spans="1:119" ht="18.75" customHeight="1" thickBot="1" x14ac:dyDescent="0.2">
      <c r="A30" s="166"/>
      <c r="B30" s="494"/>
      <c r="C30" s="495"/>
      <c r="D30" s="496"/>
      <c r="E30" s="409"/>
      <c r="F30" s="410"/>
      <c r="G30" s="410"/>
      <c r="H30" s="410"/>
      <c r="I30" s="410"/>
      <c r="J30" s="410"/>
      <c r="K30" s="411"/>
      <c r="L30" s="412"/>
      <c r="M30" s="413"/>
      <c r="N30" s="413"/>
      <c r="O30" s="413"/>
      <c r="P30" s="414"/>
      <c r="Q30" s="412"/>
      <c r="R30" s="413"/>
      <c r="S30" s="413"/>
      <c r="T30" s="413"/>
      <c r="U30" s="413"/>
      <c r="V30" s="414"/>
      <c r="W30" s="415" t="s">
        <v>135</v>
      </c>
      <c r="X30" s="416"/>
      <c r="Y30" s="416"/>
      <c r="Z30" s="416"/>
      <c r="AA30" s="416"/>
      <c r="AB30" s="416"/>
      <c r="AC30" s="416"/>
      <c r="AD30" s="416"/>
      <c r="AE30" s="416"/>
      <c r="AF30" s="416"/>
      <c r="AG30" s="417"/>
      <c r="AH30" s="418">
        <v>98.6</v>
      </c>
      <c r="AI30" s="419"/>
      <c r="AJ30" s="419"/>
      <c r="AK30" s="419"/>
      <c r="AL30" s="419"/>
      <c r="AM30" s="419"/>
      <c r="AN30" s="419"/>
      <c r="AO30" s="419"/>
      <c r="AP30" s="419"/>
      <c r="AQ30" s="419"/>
      <c r="AR30" s="419"/>
      <c r="AS30" s="419"/>
      <c r="AT30" s="419"/>
      <c r="AU30" s="419"/>
      <c r="AV30" s="419"/>
      <c r="AW30" s="419"/>
      <c r="AX30" s="420"/>
      <c r="AY30" s="443"/>
      <c r="AZ30" s="444"/>
      <c r="BA30" s="444"/>
      <c r="BB30" s="445"/>
      <c r="BC30" s="421" t="s">
        <v>34</v>
      </c>
      <c r="BD30" s="422"/>
      <c r="BE30" s="422"/>
      <c r="BF30" s="422"/>
      <c r="BG30" s="422"/>
      <c r="BH30" s="422"/>
      <c r="BI30" s="422"/>
      <c r="BJ30" s="422"/>
      <c r="BK30" s="422"/>
      <c r="BL30" s="422"/>
      <c r="BM30" s="423"/>
      <c r="BN30" s="457">
        <v>3575972</v>
      </c>
      <c r="BO30" s="458"/>
      <c r="BP30" s="458"/>
      <c r="BQ30" s="458"/>
      <c r="BR30" s="458"/>
      <c r="BS30" s="458"/>
      <c r="BT30" s="458"/>
      <c r="BU30" s="459"/>
      <c r="BV30" s="457">
        <v>4083617</v>
      </c>
      <c r="BW30" s="458"/>
      <c r="BX30" s="458"/>
      <c r="BY30" s="458"/>
      <c r="BZ30" s="458"/>
      <c r="CA30" s="458"/>
      <c r="CB30" s="458"/>
      <c r="CC30" s="459"/>
      <c r="CD30" s="349"/>
      <c r="CE30" s="178"/>
      <c r="CF30" s="178"/>
      <c r="CG30" s="178"/>
      <c r="CH30" s="178"/>
      <c r="CI30" s="178"/>
      <c r="CJ30" s="178"/>
      <c r="CK30" s="178"/>
      <c r="CL30" s="178"/>
      <c r="CM30" s="178"/>
      <c r="CN30" s="178"/>
      <c r="CO30" s="178"/>
      <c r="CP30" s="178"/>
      <c r="CQ30" s="178"/>
      <c r="CR30" s="178"/>
      <c r="CS30" s="179"/>
      <c r="CT30" s="180"/>
      <c r="CU30" s="181"/>
      <c r="CV30" s="181"/>
      <c r="CW30" s="181"/>
      <c r="CX30" s="181"/>
      <c r="CY30" s="181"/>
      <c r="CZ30" s="181"/>
      <c r="DA30" s="182"/>
      <c r="DB30" s="180"/>
      <c r="DC30" s="181"/>
      <c r="DD30" s="181"/>
      <c r="DE30" s="181"/>
      <c r="DF30" s="181"/>
      <c r="DG30" s="181"/>
      <c r="DH30" s="181"/>
      <c r="DI30" s="182"/>
      <c r="DJ30" s="165"/>
      <c r="DK30" s="165"/>
      <c r="DL30" s="165"/>
      <c r="DM30" s="165"/>
      <c r="DN30" s="165"/>
      <c r="DO30" s="165"/>
    </row>
    <row r="31" spans="1:119" ht="13.5" customHeight="1" x14ac:dyDescent="0.15">
      <c r="A31" s="166"/>
      <c r="B31" s="183"/>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c r="BZ31" s="184"/>
      <c r="CA31" s="184"/>
      <c r="CB31" s="184"/>
      <c r="CC31" s="184"/>
      <c r="CD31" s="184"/>
      <c r="CE31" s="184"/>
      <c r="CF31" s="184"/>
      <c r="CG31" s="184"/>
      <c r="CH31" s="184"/>
      <c r="CI31" s="184"/>
      <c r="CJ31" s="184"/>
      <c r="CK31" s="184"/>
      <c r="CL31" s="184"/>
      <c r="CM31" s="184"/>
      <c r="CN31" s="184"/>
      <c r="CO31" s="184"/>
      <c r="CP31" s="184"/>
      <c r="CQ31" s="184"/>
      <c r="CR31" s="184"/>
      <c r="CS31" s="184"/>
      <c r="CT31" s="184"/>
      <c r="CU31" s="184"/>
      <c r="CV31" s="184"/>
      <c r="CW31" s="184"/>
      <c r="CX31" s="184"/>
      <c r="CY31" s="184"/>
      <c r="CZ31" s="184"/>
      <c r="DA31" s="184"/>
      <c r="DB31" s="184"/>
      <c r="DC31" s="184"/>
      <c r="DD31" s="184"/>
      <c r="DE31" s="184"/>
      <c r="DF31" s="184"/>
      <c r="DG31" s="184"/>
      <c r="DH31" s="184"/>
      <c r="DI31" s="185"/>
      <c r="DJ31" s="165"/>
      <c r="DK31" s="165"/>
      <c r="DL31" s="165"/>
      <c r="DM31" s="165"/>
      <c r="DN31" s="165"/>
      <c r="DO31" s="165"/>
    </row>
    <row r="32" spans="1:119" ht="13.5" customHeight="1" x14ac:dyDescent="0.15">
      <c r="A32" s="166"/>
      <c r="B32" s="186"/>
      <c r="C32" s="187" t="s">
        <v>418</v>
      </c>
      <c r="D32" s="187"/>
      <c r="E32" s="187"/>
      <c r="F32" s="184"/>
      <c r="G32" s="184"/>
      <c r="H32" s="184"/>
      <c r="I32" s="184"/>
      <c r="J32" s="184"/>
      <c r="K32" s="184"/>
      <c r="L32" s="184"/>
      <c r="M32" s="184"/>
      <c r="N32" s="184"/>
      <c r="O32" s="184"/>
      <c r="P32" s="184"/>
      <c r="Q32" s="184"/>
      <c r="R32" s="184"/>
      <c r="S32" s="184"/>
      <c r="T32" s="184"/>
      <c r="U32" s="184" t="s">
        <v>136</v>
      </c>
      <c r="V32" s="184"/>
      <c r="W32" s="184"/>
      <c r="X32" s="184"/>
      <c r="Y32" s="184"/>
      <c r="Z32" s="184"/>
      <c r="AA32" s="184"/>
      <c r="AB32" s="184"/>
      <c r="AC32" s="184"/>
      <c r="AD32" s="184"/>
      <c r="AE32" s="184"/>
      <c r="AF32" s="184"/>
      <c r="AG32" s="184"/>
      <c r="AH32" s="184"/>
      <c r="AI32" s="184"/>
      <c r="AJ32" s="184"/>
      <c r="AK32" s="184"/>
      <c r="AL32" s="184"/>
      <c r="AM32" s="188" t="s">
        <v>137</v>
      </c>
      <c r="AN32" s="184"/>
      <c r="AO32" s="184"/>
      <c r="AP32" s="184"/>
      <c r="AQ32" s="184"/>
      <c r="AR32" s="184"/>
      <c r="AS32" s="188"/>
      <c r="AT32" s="188"/>
      <c r="AU32" s="188"/>
      <c r="AV32" s="188"/>
      <c r="AW32" s="188"/>
      <c r="AX32" s="188"/>
      <c r="AY32" s="188"/>
      <c r="AZ32" s="188"/>
      <c r="BA32" s="188"/>
      <c r="BB32" s="184"/>
      <c r="BC32" s="188"/>
      <c r="BD32" s="184"/>
      <c r="BE32" s="188" t="s">
        <v>138</v>
      </c>
      <c r="BF32" s="184"/>
      <c r="BG32" s="184"/>
      <c r="BH32" s="184"/>
      <c r="BI32" s="184"/>
      <c r="BJ32" s="188"/>
      <c r="BK32" s="188"/>
      <c r="BL32" s="188"/>
      <c r="BM32" s="188"/>
      <c r="BN32" s="188"/>
      <c r="BO32" s="188"/>
      <c r="BP32" s="188"/>
      <c r="BQ32" s="188"/>
      <c r="BR32" s="184"/>
      <c r="BS32" s="184"/>
      <c r="BT32" s="184"/>
      <c r="BU32" s="184"/>
      <c r="BV32" s="184"/>
      <c r="BW32" s="184" t="s">
        <v>139</v>
      </c>
      <c r="BX32" s="184"/>
      <c r="BY32" s="184"/>
      <c r="BZ32" s="184"/>
      <c r="CA32" s="184"/>
      <c r="CB32" s="188"/>
      <c r="CC32" s="188"/>
      <c r="CD32" s="188"/>
      <c r="CE32" s="188"/>
      <c r="CF32" s="188"/>
      <c r="CG32" s="188"/>
      <c r="CH32" s="188"/>
      <c r="CI32" s="188"/>
      <c r="CJ32" s="188"/>
      <c r="CK32" s="188"/>
      <c r="CL32" s="188"/>
      <c r="CM32" s="188"/>
      <c r="CN32" s="188"/>
      <c r="CO32" s="188" t="s">
        <v>140</v>
      </c>
      <c r="CP32" s="188"/>
      <c r="CQ32" s="188"/>
      <c r="CR32" s="188"/>
      <c r="CS32" s="188"/>
      <c r="CT32" s="188"/>
      <c r="CU32" s="188"/>
      <c r="CV32" s="188"/>
      <c r="CW32" s="188"/>
      <c r="CX32" s="188"/>
      <c r="CY32" s="188"/>
      <c r="CZ32" s="188"/>
      <c r="DA32" s="188"/>
      <c r="DB32" s="188"/>
      <c r="DC32" s="188"/>
      <c r="DD32" s="188"/>
      <c r="DE32" s="188"/>
      <c r="DF32" s="188"/>
      <c r="DG32" s="188"/>
      <c r="DH32" s="188"/>
      <c r="DI32" s="185"/>
      <c r="DJ32" s="165"/>
      <c r="DK32" s="165"/>
      <c r="DL32" s="165"/>
      <c r="DM32" s="165"/>
      <c r="DN32" s="165"/>
      <c r="DO32" s="165"/>
    </row>
    <row r="33" spans="1:119" ht="13.5" customHeight="1" x14ac:dyDescent="0.15">
      <c r="A33" s="166"/>
      <c r="B33" s="186"/>
      <c r="C33" s="408" t="s">
        <v>419</v>
      </c>
      <c r="D33" s="408"/>
      <c r="E33" s="407" t="s">
        <v>420</v>
      </c>
      <c r="F33" s="407"/>
      <c r="G33" s="407"/>
      <c r="H33" s="407"/>
      <c r="I33" s="407"/>
      <c r="J33" s="407"/>
      <c r="K33" s="407"/>
      <c r="L33" s="407"/>
      <c r="M33" s="407"/>
      <c r="N33" s="407"/>
      <c r="O33" s="407"/>
      <c r="P33" s="407"/>
      <c r="Q33" s="407"/>
      <c r="R33" s="407"/>
      <c r="S33" s="407"/>
      <c r="T33" s="346"/>
      <c r="U33" s="408" t="s">
        <v>421</v>
      </c>
      <c r="V33" s="408"/>
      <c r="W33" s="407" t="s">
        <v>422</v>
      </c>
      <c r="X33" s="407"/>
      <c r="Y33" s="407"/>
      <c r="Z33" s="407"/>
      <c r="AA33" s="407"/>
      <c r="AB33" s="407"/>
      <c r="AC33" s="407"/>
      <c r="AD33" s="407"/>
      <c r="AE33" s="407"/>
      <c r="AF33" s="407"/>
      <c r="AG33" s="407"/>
      <c r="AH33" s="407"/>
      <c r="AI33" s="407"/>
      <c r="AJ33" s="407"/>
      <c r="AK33" s="407"/>
      <c r="AL33" s="346"/>
      <c r="AM33" s="408" t="s">
        <v>421</v>
      </c>
      <c r="AN33" s="408"/>
      <c r="AO33" s="407" t="s">
        <v>422</v>
      </c>
      <c r="AP33" s="407"/>
      <c r="AQ33" s="407"/>
      <c r="AR33" s="407"/>
      <c r="AS33" s="407"/>
      <c r="AT33" s="407"/>
      <c r="AU33" s="407"/>
      <c r="AV33" s="407"/>
      <c r="AW33" s="407"/>
      <c r="AX33" s="407"/>
      <c r="AY33" s="407"/>
      <c r="AZ33" s="407"/>
      <c r="BA33" s="407"/>
      <c r="BB33" s="407"/>
      <c r="BC33" s="407"/>
      <c r="BD33" s="347"/>
      <c r="BE33" s="407" t="s">
        <v>141</v>
      </c>
      <c r="BF33" s="407"/>
      <c r="BG33" s="407" t="s">
        <v>142</v>
      </c>
      <c r="BH33" s="407"/>
      <c r="BI33" s="407"/>
      <c r="BJ33" s="407"/>
      <c r="BK33" s="407"/>
      <c r="BL33" s="407"/>
      <c r="BM33" s="407"/>
      <c r="BN33" s="407"/>
      <c r="BO33" s="407"/>
      <c r="BP33" s="407"/>
      <c r="BQ33" s="407"/>
      <c r="BR33" s="407"/>
      <c r="BS33" s="407"/>
      <c r="BT33" s="407"/>
      <c r="BU33" s="407"/>
      <c r="BV33" s="347"/>
      <c r="BW33" s="408" t="s">
        <v>141</v>
      </c>
      <c r="BX33" s="408"/>
      <c r="BY33" s="407" t="s">
        <v>423</v>
      </c>
      <c r="BZ33" s="407"/>
      <c r="CA33" s="407"/>
      <c r="CB33" s="407"/>
      <c r="CC33" s="407"/>
      <c r="CD33" s="407"/>
      <c r="CE33" s="407"/>
      <c r="CF33" s="407"/>
      <c r="CG33" s="407"/>
      <c r="CH33" s="407"/>
      <c r="CI33" s="407"/>
      <c r="CJ33" s="407"/>
      <c r="CK33" s="407"/>
      <c r="CL33" s="407"/>
      <c r="CM33" s="407"/>
      <c r="CN33" s="346"/>
      <c r="CO33" s="408" t="s">
        <v>421</v>
      </c>
      <c r="CP33" s="408"/>
      <c r="CQ33" s="407" t="s">
        <v>143</v>
      </c>
      <c r="CR33" s="407"/>
      <c r="CS33" s="407"/>
      <c r="CT33" s="407"/>
      <c r="CU33" s="407"/>
      <c r="CV33" s="407"/>
      <c r="CW33" s="407"/>
      <c r="CX33" s="407"/>
      <c r="CY33" s="407"/>
      <c r="CZ33" s="407"/>
      <c r="DA33" s="407"/>
      <c r="DB33" s="407"/>
      <c r="DC33" s="407"/>
      <c r="DD33" s="407"/>
      <c r="DE33" s="407"/>
      <c r="DF33" s="346"/>
      <c r="DG33" s="406" t="s">
        <v>424</v>
      </c>
      <c r="DH33" s="406"/>
      <c r="DI33" s="351"/>
      <c r="DJ33" s="165"/>
      <c r="DK33" s="165"/>
      <c r="DL33" s="165"/>
      <c r="DM33" s="165"/>
      <c r="DN33" s="165"/>
      <c r="DO33" s="165"/>
    </row>
    <row r="34" spans="1:119" ht="32.25" customHeight="1" x14ac:dyDescent="0.15">
      <c r="A34" s="166"/>
      <c r="B34" s="186"/>
      <c r="C34" s="404">
        <f>IF(E34="","",1)</f>
        <v>1</v>
      </c>
      <c r="D34" s="404"/>
      <c r="E34" s="405" t="str">
        <f>IF('各会計、関係団体の財政状況及び健全化判断比率'!B7="","",'各会計、関係団体の財政状況及び健全化判断比率'!B7)</f>
        <v>一般会計</v>
      </c>
      <c r="F34" s="405"/>
      <c r="G34" s="405"/>
      <c r="H34" s="405"/>
      <c r="I34" s="405"/>
      <c r="J34" s="405"/>
      <c r="K34" s="405"/>
      <c r="L34" s="405"/>
      <c r="M34" s="405"/>
      <c r="N34" s="405"/>
      <c r="O34" s="405"/>
      <c r="P34" s="405"/>
      <c r="Q34" s="405"/>
      <c r="R34" s="405"/>
      <c r="S34" s="405"/>
      <c r="T34" s="187"/>
      <c r="U34" s="404">
        <f>IF(W34="","",MAX(C34:D43)+1)</f>
        <v>3</v>
      </c>
      <c r="V34" s="404"/>
      <c r="W34" s="405" t="str">
        <f>IF('各会計、関係団体の財政状況及び健全化判断比率'!B28="","",'各会計、関係団体の財政状況及び健全化判断比率'!B28)</f>
        <v>矢掛町国民健康保険事業特別会計</v>
      </c>
      <c r="X34" s="405"/>
      <c r="Y34" s="405"/>
      <c r="Z34" s="405"/>
      <c r="AA34" s="405"/>
      <c r="AB34" s="405"/>
      <c r="AC34" s="405"/>
      <c r="AD34" s="405"/>
      <c r="AE34" s="405"/>
      <c r="AF34" s="405"/>
      <c r="AG34" s="405"/>
      <c r="AH34" s="405"/>
      <c r="AI34" s="405"/>
      <c r="AJ34" s="405"/>
      <c r="AK34" s="405"/>
      <c r="AL34" s="187"/>
      <c r="AM34" s="404">
        <f>IF(AO34="","",MAX(C34:D43,U34:V43)+1)</f>
        <v>7</v>
      </c>
      <c r="AN34" s="404"/>
      <c r="AO34" s="405" t="str">
        <f>IF('各会計、関係団体の財政状況及び健全化判断比率'!B32="","",'各会計、関係団体の財政状況及び健全化判断比率'!B32)</f>
        <v>矢掛町水道事業会計</v>
      </c>
      <c r="AP34" s="405"/>
      <c r="AQ34" s="405"/>
      <c r="AR34" s="405"/>
      <c r="AS34" s="405"/>
      <c r="AT34" s="405"/>
      <c r="AU34" s="405"/>
      <c r="AV34" s="405"/>
      <c r="AW34" s="405"/>
      <c r="AX34" s="405"/>
      <c r="AY34" s="405"/>
      <c r="AZ34" s="405"/>
      <c r="BA34" s="405"/>
      <c r="BB34" s="405"/>
      <c r="BC34" s="405"/>
      <c r="BD34" s="187"/>
      <c r="BE34" s="404">
        <f>IF(BG34="","",MAX(C34:D43,U34:V43,AM34:AN43)+1)</f>
        <v>10</v>
      </c>
      <c r="BF34" s="404"/>
      <c r="BG34" s="405" t="str">
        <f>IF('各会計、関係団体の財政状況及び健全化判断比率'!B35="","",'各会計、関係団体の財政状況及び健全化判断比率'!B35)</f>
        <v>矢掛町公共下水道事業特別会計</v>
      </c>
      <c r="BH34" s="405"/>
      <c r="BI34" s="405"/>
      <c r="BJ34" s="405"/>
      <c r="BK34" s="405"/>
      <c r="BL34" s="405"/>
      <c r="BM34" s="405"/>
      <c r="BN34" s="405"/>
      <c r="BO34" s="405"/>
      <c r="BP34" s="405"/>
      <c r="BQ34" s="405"/>
      <c r="BR34" s="405"/>
      <c r="BS34" s="405"/>
      <c r="BT34" s="405"/>
      <c r="BU34" s="405"/>
      <c r="BV34" s="187"/>
      <c r="BW34" s="404">
        <f>IF(BY34="","",MAX(C34:D43,U34:V43,AM34:AN43,BE34:BF43)+1)</f>
        <v>13</v>
      </c>
      <c r="BX34" s="404"/>
      <c r="BY34" s="405" t="str">
        <f>IF('各会計、関係団体の財政状況及び健全化判断比率'!B68="","",'各会計、関係団体の財政状況及び健全化判断比率'!B68)</f>
        <v>井笠地区農業共済事務組合農業共済事業会計</v>
      </c>
      <c r="BZ34" s="405"/>
      <c r="CA34" s="405"/>
      <c r="CB34" s="405"/>
      <c r="CC34" s="405"/>
      <c r="CD34" s="405"/>
      <c r="CE34" s="405"/>
      <c r="CF34" s="405"/>
      <c r="CG34" s="405"/>
      <c r="CH34" s="405"/>
      <c r="CI34" s="405"/>
      <c r="CJ34" s="405"/>
      <c r="CK34" s="405"/>
      <c r="CL34" s="405"/>
      <c r="CM34" s="405"/>
      <c r="CN34" s="187"/>
      <c r="CO34" s="404">
        <f>IF(CQ34="","",MAX(C34:D43,U34:V43,AM34:AN43,BE34:BF43,BW34:BX43)+1)</f>
        <v>23</v>
      </c>
      <c r="CP34" s="404"/>
      <c r="CQ34" s="405" t="str">
        <f>IF('各会計、関係団体の財政状況及び健全化判断比率'!BS7="","",'各会計、関係団体の財政状況及び健全化判断比率'!BS7)</f>
        <v>矢掛町土地開発公社</v>
      </c>
      <c r="CR34" s="405"/>
      <c r="CS34" s="405"/>
      <c r="CT34" s="405"/>
      <c r="CU34" s="405"/>
      <c r="CV34" s="405"/>
      <c r="CW34" s="405"/>
      <c r="CX34" s="405"/>
      <c r="CY34" s="405"/>
      <c r="CZ34" s="405"/>
      <c r="DA34" s="405"/>
      <c r="DB34" s="405"/>
      <c r="DC34" s="405"/>
      <c r="DD34" s="405"/>
      <c r="DE34" s="405"/>
      <c r="DF34" s="184"/>
      <c r="DG34" s="403" t="str">
        <f>IF('各会計、関係団体の財政状況及び健全化判断比率'!BR7="","",'各会計、関係団体の財政状況及び健全化判断比率'!BR7)</f>
        <v>○</v>
      </c>
      <c r="DH34" s="403"/>
      <c r="DI34" s="351"/>
      <c r="DJ34" s="165"/>
      <c r="DK34" s="165"/>
      <c r="DL34" s="165"/>
      <c r="DM34" s="165"/>
      <c r="DN34" s="165"/>
      <c r="DO34" s="165"/>
    </row>
    <row r="35" spans="1:119" ht="32.25" customHeight="1" x14ac:dyDescent="0.15">
      <c r="A35" s="166"/>
      <c r="B35" s="186"/>
      <c r="C35" s="404">
        <f>IF(E35="","",C34+1)</f>
        <v>2</v>
      </c>
      <c r="D35" s="404"/>
      <c r="E35" s="405" t="str">
        <f>IF('各会計、関係団体の財政状況及び健全化判断比率'!B8="","",'各会計、関係団体の財政状況及び健全化判断比率'!B8)</f>
        <v>矢掛町住宅新築資金等貸付事業特別会計</v>
      </c>
      <c r="F35" s="405"/>
      <c r="G35" s="405"/>
      <c r="H35" s="405"/>
      <c r="I35" s="405"/>
      <c r="J35" s="405"/>
      <c r="K35" s="405"/>
      <c r="L35" s="405"/>
      <c r="M35" s="405"/>
      <c r="N35" s="405"/>
      <c r="O35" s="405"/>
      <c r="P35" s="405"/>
      <c r="Q35" s="405"/>
      <c r="R35" s="405"/>
      <c r="S35" s="405"/>
      <c r="T35" s="187"/>
      <c r="U35" s="404">
        <f>IF(W35="","",U34+1)</f>
        <v>4</v>
      </c>
      <c r="V35" s="404"/>
      <c r="W35" s="405" t="str">
        <f>IF('各会計、関係団体の財政状況及び健全化判断比率'!B29="","",'各会計、関係団体の財政状況及び健全化判断比率'!B29)</f>
        <v>矢掛町介護保険事業特別会計</v>
      </c>
      <c r="X35" s="405"/>
      <c r="Y35" s="405"/>
      <c r="Z35" s="405"/>
      <c r="AA35" s="405"/>
      <c r="AB35" s="405"/>
      <c r="AC35" s="405"/>
      <c r="AD35" s="405"/>
      <c r="AE35" s="405"/>
      <c r="AF35" s="405"/>
      <c r="AG35" s="405"/>
      <c r="AH35" s="405"/>
      <c r="AI35" s="405"/>
      <c r="AJ35" s="405"/>
      <c r="AK35" s="405"/>
      <c r="AL35" s="187"/>
      <c r="AM35" s="404">
        <f t="shared" ref="AM35:AM43" si="0">IF(AO35="","",AM34+1)</f>
        <v>8</v>
      </c>
      <c r="AN35" s="404"/>
      <c r="AO35" s="405" t="str">
        <f>IF('各会計、関係団体の財政状況及び健全化判断比率'!B33="","",'各会計、関係団体の財政状況及び健全化判断比率'!B33)</f>
        <v>矢掛町病院事業会計</v>
      </c>
      <c r="AP35" s="405"/>
      <c r="AQ35" s="405"/>
      <c r="AR35" s="405"/>
      <c r="AS35" s="405"/>
      <c r="AT35" s="405"/>
      <c r="AU35" s="405"/>
      <c r="AV35" s="405"/>
      <c r="AW35" s="405"/>
      <c r="AX35" s="405"/>
      <c r="AY35" s="405"/>
      <c r="AZ35" s="405"/>
      <c r="BA35" s="405"/>
      <c r="BB35" s="405"/>
      <c r="BC35" s="405"/>
      <c r="BD35" s="187"/>
      <c r="BE35" s="404">
        <f t="shared" ref="BE35:BE43" si="1">IF(BG35="","",BE34+1)</f>
        <v>11</v>
      </c>
      <c r="BF35" s="404"/>
      <c r="BG35" s="405" t="str">
        <f>IF('各会計、関係団体の財政状況及び健全化判断比率'!B36="","",'各会計、関係団体の財政状況及び健全化判断比率'!B36)</f>
        <v>矢掛町農業集落排水事業特別会計</v>
      </c>
      <c r="BH35" s="405"/>
      <c r="BI35" s="405"/>
      <c r="BJ35" s="405"/>
      <c r="BK35" s="405"/>
      <c r="BL35" s="405"/>
      <c r="BM35" s="405"/>
      <c r="BN35" s="405"/>
      <c r="BO35" s="405"/>
      <c r="BP35" s="405"/>
      <c r="BQ35" s="405"/>
      <c r="BR35" s="405"/>
      <c r="BS35" s="405"/>
      <c r="BT35" s="405"/>
      <c r="BU35" s="405"/>
      <c r="BV35" s="187"/>
      <c r="BW35" s="404">
        <f t="shared" ref="BW35:BW43" si="2">IF(BY35="","",BW34+1)</f>
        <v>14</v>
      </c>
      <c r="BX35" s="404"/>
      <c r="BY35" s="405" t="str">
        <f>IF('各会計、関係団体の財政状況及び健全化判断比率'!B69="","",'各会計、関係団体の財政状況及び健全化判断比率'!B69)</f>
        <v>岡山県井原地区清掃施設組合一般会計</v>
      </c>
      <c r="BZ35" s="405"/>
      <c r="CA35" s="405"/>
      <c r="CB35" s="405"/>
      <c r="CC35" s="405"/>
      <c r="CD35" s="405"/>
      <c r="CE35" s="405"/>
      <c r="CF35" s="405"/>
      <c r="CG35" s="405"/>
      <c r="CH35" s="405"/>
      <c r="CI35" s="405"/>
      <c r="CJ35" s="405"/>
      <c r="CK35" s="405"/>
      <c r="CL35" s="405"/>
      <c r="CM35" s="405"/>
      <c r="CN35" s="187"/>
      <c r="CO35" s="404" t="str">
        <f t="shared" ref="CO35:CO43" si="3">IF(CQ35="","",CO34+1)</f>
        <v/>
      </c>
      <c r="CP35" s="404"/>
      <c r="CQ35" s="405" t="str">
        <f>IF('各会計、関係団体の財政状況及び健全化判断比率'!BS8="","",'各会計、関係団体の財政状況及び健全化判断比率'!BS8)</f>
        <v/>
      </c>
      <c r="CR35" s="405"/>
      <c r="CS35" s="405"/>
      <c r="CT35" s="405"/>
      <c r="CU35" s="405"/>
      <c r="CV35" s="405"/>
      <c r="CW35" s="405"/>
      <c r="CX35" s="405"/>
      <c r="CY35" s="405"/>
      <c r="CZ35" s="405"/>
      <c r="DA35" s="405"/>
      <c r="DB35" s="405"/>
      <c r="DC35" s="405"/>
      <c r="DD35" s="405"/>
      <c r="DE35" s="405"/>
      <c r="DF35" s="184"/>
      <c r="DG35" s="403" t="str">
        <f>IF('各会計、関係団体の財政状況及び健全化判断比率'!BR8="","",'各会計、関係団体の財政状況及び健全化判断比率'!BR8)</f>
        <v/>
      </c>
      <c r="DH35" s="403"/>
      <c r="DI35" s="351"/>
      <c r="DJ35" s="165"/>
      <c r="DK35" s="165"/>
      <c r="DL35" s="165"/>
      <c r="DM35" s="165"/>
      <c r="DN35" s="165"/>
      <c r="DO35" s="165"/>
    </row>
    <row r="36" spans="1:119" ht="32.25" customHeight="1" x14ac:dyDescent="0.15">
      <c r="A36" s="166"/>
      <c r="B36" s="186"/>
      <c r="C36" s="404" t="str">
        <f>IF(E36="","",C35+1)</f>
        <v/>
      </c>
      <c r="D36" s="404"/>
      <c r="E36" s="405" t="str">
        <f>IF('各会計、関係団体の財政状況及び健全化判断比率'!B9="","",'各会計、関係団体の財政状況及び健全化判断比率'!B9)</f>
        <v/>
      </c>
      <c r="F36" s="405"/>
      <c r="G36" s="405"/>
      <c r="H36" s="405"/>
      <c r="I36" s="405"/>
      <c r="J36" s="405"/>
      <c r="K36" s="405"/>
      <c r="L36" s="405"/>
      <c r="M36" s="405"/>
      <c r="N36" s="405"/>
      <c r="O36" s="405"/>
      <c r="P36" s="405"/>
      <c r="Q36" s="405"/>
      <c r="R36" s="405"/>
      <c r="S36" s="405"/>
      <c r="T36" s="187"/>
      <c r="U36" s="404">
        <f t="shared" ref="U36:U43" si="4">IF(W36="","",U35+1)</f>
        <v>5</v>
      </c>
      <c r="V36" s="404"/>
      <c r="W36" s="405" t="str">
        <f>IF('各会計、関係団体の財政状況及び健全化判断比率'!B30="","",'各会計、関係団体の財政状況及び健全化判断比率'!B30)</f>
        <v>矢掛町介護サービス事業特別会計</v>
      </c>
      <c r="X36" s="405"/>
      <c r="Y36" s="405"/>
      <c r="Z36" s="405"/>
      <c r="AA36" s="405"/>
      <c r="AB36" s="405"/>
      <c r="AC36" s="405"/>
      <c r="AD36" s="405"/>
      <c r="AE36" s="405"/>
      <c r="AF36" s="405"/>
      <c r="AG36" s="405"/>
      <c r="AH36" s="405"/>
      <c r="AI36" s="405"/>
      <c r="AJ36" s="405"/>
      <c r="AK36" s="405"/>
      <c r="AL36" s="187"/>
      <c r="AM36" s="404">
        <f t="shared" si="0"/>
        <v>9</v>
      </c>
      <c r="AN36" s="404"/>
      <c r="AO36" s="405" t="str">
        <f>IF('各会計、関係団体の財政状況及び健全化判断比率'!B34="","",'各会計、関係団体の財政状況及び健全化判断比率'!B34)</f>
        <v>矢掛町介護老人保健施設事業会計</v>
      </c>
      <c r="AP36" s="405"/>
      <c r="AQ36" s="405"/>
      <c r="AR36" s="405"/>
      <c r="AS36" s="405"/>
      <c r="AT36" s="405"/>
      <c r="AU36" s="405"/>
      <c r="AV36" s="405"/>
      <c r="AW36" s="405"/>
      <c r="AX36" s="405"/>
      <c r="AY36" s="405"/>
      <c r="AZ36" s="405"/>
      <c r="BA36" s="405"/>
      <c r="BB36" s="405"/>
      <c r="BC36" s="405"/>
      <c r="BD36" s="187"/>
      <c r="BE36" s="404">
        <f t="shared" si="1"/>
        <v>12</v>
      </c>
      <c r="BF36" s="404"/>
      <c r="BG36" s="405" t="str">
        <f>IF('各会計、関係団体の財政状況及び健全化判断比率'!B37="","",'各会計、関係団体の財政状況及び健全化判断比率'!B37)</f>
        <v>矢掛町地域開発事業特別会計</v>
      </c>
      <c r="BH36" s="405"/>
      <c r="BI36" s="405"/>
      <c r="BJ36" s="405"/>
      <c r="BK36" s="405"/>
      <c r="BL36" s="405"/>
      <c r="BM36" s="405"/>
      <c r="BN36" s="405"/>
      <c r="BO36" s="405"/>
      <c r="BP36" s="405"/>
      <c r="BQ36" s="405"/>
      <c r="BR36" s="405"/>
      <c r="BS36" s="405"/>
      <c r="BT36" s="405"/>
      <c r="BU36" s="405"/>
      <c r="BV36" s="187"/>
      <c r="BW36" s="404">
        <f t="shared" si="2"/>
        <v>15</v>
      </c>
      <c r="BX36" s="404"/>
      <c r="BY36" s="405" t="str">
        <f>IF('各会計、関係団体の財政状況及び健全化判断比率'!B70="","",'各会計、関係団体の財政状況及び健全化判断比率'!B70)</f>
        <v>井原地区消防組合一般会計</v>
      </c>
      <c r="BZ36" s="405"/>
      <c r="CA36" s="405"/>
      <c r="CB36" s="405"/>
      <c r="CC36" s="405"/>
      <c r="CD36" s="405"/>
      <c r="CE36" s="405"/>
      <c r="CF36" s="405"/>
      <c r="CG36" s="405"/>
      <c r="CH36" s="405"/>
      <c r="CI36" s="405"/>
      <c r="CJ36" s="405"/>
      <c r="CK36" s="405"/>
      <c r="CL36" s="405"/>
      <c r="CM36" s="405"/>
      <c r="CN36" s="187"/>
      <c r="CO36" s="404" t="str">
        <f t="shared" si="3"/>
        <v/>
      </c>
      <c r="CP36" s="404"/>
      <c r="CQ36" s="405" t="str">
        <f>IF('各会計、関係団体の財政状況及び健全化判断比率'!BS9="","",'各会計、関係団体の財政状況及び健全化判断比率'!BS9)</f>
        <v/>
      </c>
      <c r="CR36" s="405"/>
      <c r="CS36" s="405"/>
      <c r="CT36" s="405"/>
      <c r="CU36" s="405"/>
      <c r="CV36" s="405"/>
      <c r="CW36" s="405"/>
      <c r="CX36" s="405"/>
      <c r="CY36" s="405"/>
      <c r="CZ36" s="405"/>
      <c r="DA36" s="405"/>
      <c r="DB36" s="405"/>
      <c r="DC36" s="405"/>
      <c r="DD36" s="405"/>
      <c r="DE36" s="405"/>
      <c r="DF36" s="184"/>
      <c r="DG36" s="403" t="str">
        <f>IF('各会計、関係団体の財政状況及び健全化判断比率'!BR9="","",'各会計、関係団体の財政状況及び健全化判断比率'!BR9)</f>
        <v/>
      </c>
      <c r="DH36" s="403"/>
      <c r="DI36" s="351"/>
      <c r="DJ36" s="165"/>
      <c r="DK36" s="165"/>
      <c r="DL36" s="165"/>
      <c r="DM36" s="165"/>
      <c r="DN36" s="165"/>
      <c r="DO36" s="165"/>
    </row>
    <row r="37" spans="1:119" ht="32.25" customHeight="1" x14ac:dyDescent="0.15">
      <c r="A37" s="166"/>
      <c r="B37" s="186"/>
      <c r="C37" s="404" t="str">
        <f>IF(E37="","",C36+1)</f>
        <v/>
      </c>
      <c r="D37" s="404"/>
      <c r="E37" s="405" t="str">
        <f>IF('各会計、関係団体の財政状況及び健全化判断比率'!B10="","",'各会計、関係団体の財政状況及び健全化判断比率'!B10)</f>
        <v/>
      </c>
      <c r="F37" s="405"/>
      <c r="G37" s="405"/>
      <c r="H37" s="405"/>
      <c r="I37" s="405"/>
      <c r="J37" s="405"/>
      <c r="K37" s="405"/>
      <c r="L37" s="405"/>
      <c r="M37" s="405"/>
      <c r="N37" s="405"/>
      <c r="O37" s="405"/>
      <c r="P37" s="405"/>
      <c r="Q37" s="405"/>
      <c r="R37" s="405"/>
      <c r="S37" s="405"/>
      <c r="T37" s="187"/>
      <c r="U37" s="404">
        <f t="shared" si="4"/>
        <v>6</v>
      </c>
      <c r="V37" s="404"/>
      <c r="W37" s="405" t="str">
        <f>IF('各会計、関係団体の財政状況及び健全化判断比率'!B31="","",'各会計、関係団体の財政状況及び健全化判断比率'!B31)</f>
        <v>矢掛町後期高齢者医療事業特別会計</v>
      </c>
      <c r="X37" s="405"/>
      <c r="Y37" s="405"/>
      <c r="Z37" s="405"/>
      <c r="AA37" s="405"/>
      <c r="AB37" s="405"/>
      <c r="AC37" s="405"/>
      <c r="AD37" s="405"/>
      <c r="AE37" s="405"/>
      <c r="AF37" s="405"/>
      <c r="AG37" s="405"/>
      <c r="AH37" s="405"/>
      <c r="AI37" s="405"/>
      <c r="AJ37" s="405"/>
      <c r="AK37" s="405"/>
      <c r="AL37" s="187"/>
      <c r="AM37" s="404" t="str">
        <f t="shared" si="0"/>
        <v/>
      </c>
      <c r="AN37" s="404"/>
      <c r="AO37" s="405"/>
      <c r="AP37" s="405"/>
      <c r="AQ37" s="405"/>
      <c r="AR37" s="405"/>
      <c r="AS37" s="405"/>
      <c r="AT37" s="405"/>
      <c r="AU37" s="405"/>
      <c r="AV37" s="405"/>
      <c r="AW37" s="405"/>
      <c r="AX37" s="405"/>
      <c r="AY37" s="405"/>
      <c r="AZ37" s="405"/>
      <c r="BA37" s="405"/>
      <c r="BB37" s="405"/>
      <c r="BC37" s="405"/>
      <c r="BD37" s="187"/>
      <c r="BE37" s="404" t="str">
        <f t="shared" si="1"/>
        <v/>
      </c>
      <c r="BF37" s="404"/>
      <c r="BG37" s="405"/>
      <c r="BH37" s="405"/>
      <c r="BI37" s="405"/>
      <c r="BJ37" s="405"/>
      <c r="BK37" s="405"/>
      <c r="BL37" s="405"/>
      <c r="BM37" s="405"/>
      <c r="BN37" s="405"/>
      <c r="BO37" s="405"/>
      <c r="BP37" s="405"/>
      <c r="BQ37" s="405"/>
      <c r="BR37" s="405"/>
      <c r="BS37" s="405"/>
      <c r="BT37" s="405"/>
      <c r="BU37" s="405"/>
      <c r="BV37" s="187"/>
      <c r="BW37" s="404">
        <f t="shared" si="2"/>
        <v>16</v>
      </c>
      <c r="BX37" s="404"/>
      <c r="BY37" s="405" t="str">
        <f>IF('各会計、関係団体の財政状況及び健全化判断比率'!B71="","",'各会計、関係団体の財政状況及び健全化判断比率'!B71)</f>
        <v>岡山県西部衛生施設組合一般会計</v>
      </c>
      <c r="BZ37" s="405"/>
      <c r="CA37" s="405"/>
      <c r="CB37" s="405"/>
      <c r="CC37" s="405"/>
      <c r="CD37" s="405"/>
      <c r="CE37" s="405"/>
      <c r="CF37" s="405"/>
      <c r="CG37" s="405"/>
      <c r="CH37" s="405"/>
      <c r="CI37" s="405"/>
      <c r="CJ37" s="405"/>
      <c r="CK37" s="405"/>
      <c r="CL37" s="405"/>
      <c r="CM37" s="405"/>
      <c r="CN37" s="187"/>
      <c r="CO37" s="404" t="str">
        <f t="shared" si="3"/>
        <v/>
      </c>
      <c r="CP37" s="404"/>
      <c r="CQ37" s="405" t="str">
        <f>IF('各会計、関係団体の財政状況及び健全化判断比率'!BS10="","",'各会計、関係団体の財政状況及び健全化判断比率'!BS10)</f>
        <v/>
      </c>
      <c r="CR37" s="405"/>
      <c r="CS37" s="405"/>
      <c r="CT37" s="405"/>
      <c r="CU37" s="405"/>
      <c r="CV37" s="405"/>
      <c r="CW37" s="405"/>
      <c r="CX37" s="405"/>
      <c r="CY37" s="405"/>
      <c r="CZ37" s="405"/>
      <c r="DA37" s="405"/>
      <c r="DB37" s="405"/>
      <c r="DC37" s="405"/>
      <c r="DD37" s="405"/>
      <c r="DE37" s="405"/>
      <c r="DF37" s="184"/>
      <c r="DG37" s="403" t="str">
        <f>IF('各会計、関係団体の財政状況及び健全化判断比率'!BR10="","",'各会計、関係団体の財政状況及び健全化判断比率'!BR10)</f>
        <v/>
      </c>
      <c r="DH37" s="403"/>
      <c r="DI37" s="351"/>
      <c r="DJ37" s="165"/>
      <c r="DK37" s="165"/>
      <c r="DL37" s="165"/>
      <c r="DM37" s="165"/>
      <c r="DN37" s="165"/>
      <c r="DO37" s="165"/>
    </row>
    <row r="38" spans="1:119" ht="32.25" customHeight="1" x14ac:dyDescent="0.15">
      <c r="A38" s="166"/>
      <c r="B38" s="186"/>
      <c r="C38" s="404" t="str">
        <f t="shared" ref="C38:C43" si="5">IF(E38="","",C37+1)</f>
        <v/>
      </c>
      <c r="D38" s="404"/>
      <c r="E38" s="405" t="str">
        <f>IF('各会計、関係団体の財政状況及び健全化判断比率'!B11="","",'各会計、関係団体の財政状況及び健全化判断比率'!B11)</f>
        <v/>
      </c>
      <c r="F38" s="405"/>
      <c r="G38" s="405"/>
      <c r="H38" s="405"/>
      <c r="I38" s="405"/>
      <c r="J38" s="405"/>
      <c r="K38" s="405"/>
      <c r="L38" s="405"/>
      <c r="M38" s="405"/>
      <c r="N38" s="405"/>
      <c r="O38" s="405"/>
      <c r="P38" s="405"/>
      <c r="Q38" s="405"/>
      <c r="R38" s="405"/>
      <c r="S38" s="405"/>
      <c r="T38" s="187"/>
      <c r="U38" s="404" t="str">
        <f t="shared" si="4"/>
        <v/>
      </c>
      <c r="V38" s="404"/>
      <c r="W38" s="405"/>
      <c r="X38" s="405"/>
      <c r="Y38" s="405"/>
      <c r="Z38" s="405"/>
      <c r="AA38" s="405"/>
      <c r="AB38" s="405"/>
      <c r="AC38" s="405"/>
      <c r="AD38" s="405"/>
      <c r="AE38" s="405"/>
      <c r="AF38" s="405"/>
      <c r="AG38" s="405"/>
      <c r="AH38" s="405"/>
      <c r="AI38" s="405"/>
      <c r="AJ38" s="405"/>
      <c r="AK38" s="405"/>
      <c r="AL38" s="187"/>
      <c r="AM38" s="404" t="str">
        <f t="shared" si="0"/>
        <v/>
      </c>
      <c r="AN38" s="404"/>
      <c r="AO38" s="405"/>
      <c r="AP38" s="405"/>
      <c r="AQ38" s="405"/>
      <c r="AR38" s="405"/>
      <c r="AS38" s="405"/>
      <c r="AT38" s="405"/>
      <c r="AU38" s="405"/>
      <c r="AV38" s="405"/>
      <c r="AW38" s="405"/>
      <c r="AX38" s="405"/>
      <c r="AY38" s="405"/>
      <c r="AZ38" s="405"/>
      <c r="BA38" s="405"/>
      <c r="BB38" s="405"/>
      <c r="BC38" s="405"/>
      <c r="BD38" s="187"/>
      <c r="BE38" s="404" t="str">
        <f t="shared" si="1"/>
        <v/>
      </c>
      <c r="BF38" s="404"/>
      <c r="BG38" s="405"/>
      <c r="BH38" s="405"/>
      <c r="BI38" s="405"/>
      <c r="BJ38" s="405"/>
      <c r="BK38" s="405"/>
      <c r="BL38" s="405"/>
      <c r="BM38" s="405"/>
      <c r="BN38" s="405"/>
      <c r="BO38" s="405"/>
      <c r="BP38" s="405"/>
      <c r="BQ38" s="405"/>
      <c r="BR38" s="405"/>
      <c r="BS38" s="405"/>
      <c r="BT38" s="405"/>
      <c r="BU38" s="405"/>
      <c r="BV38" s="187"/>
      <c r="BW38" s="404">
        <f t="shared" si="2"/>
        <v>17</v>
      </c>
      <c r="BX38" s="404"/>
      <c r="BY38" s="405" t="str">
        <f>IF('各会計、関係団体の財政状況及び健全化判断比率'!B72="","",'各会計、関係団体の財政状況及び健全化判断比率'!B72)</f>
        <v>岡山県笠岡市・矢掛町中学校組合一般会計</v>
      </c>
      <c r="BZ38" s="405"/>
      <c r="CA38" s="405"/>
      <c r="CB38" s="405"/>
      <c r="CC38" s="405"/>
      <c r="CD38" s="405"/>
      <c r="CE38" s="405"/>
      <c r="CF38" s="405"/>
      <c r="CG38" s="405"/>
      <c r="CH38" s="405"/>
      <c r="CI38" s="405"/>
      <c r="CJ38" s="405"/>
      <c r="CK38" s="405"/>
      <c r="CL38" s="405"/>
      <c r="CM38" s="405"/>
      <c r="CN38" s="187"/>
      <c r="CO38" s="404" t="str">
        <f t="shared" si="3"/>
        <v/>
      </c>
      <c r="CP38" s="404"/>
      <c r="CQ38" s="405" t="str">
        <f>IF('各会計、関係団体の財政状況及び健全化判断比率'!BS11="","",'各会計、関係団体の財政状況及び健全化判断比率'!BS11)</f>
        <v/>
      </c>
      <c r="CR38" s="405"/>
      <c r="CS38" s="405"/>
      <c r="CT38" s="405"/>
      <c r="CU38" s="405"/>
      <c r="CV38" s="405"/>
      <c r="CW38" s="405"/>
      <c r="CX38" s="405"/>
      <c r="CY38" s="405"/>
      <c r="CZ38" s="405"/>
      <c r="DA38" s="405"/>
      <c r="DB38" s="405"/>
      <c r="DC38" s="405"/>
      <c r="DD38" s="405"/>
      <c r="DE38" s="405"/>
      <c r="DF38" s="184"/>
      <c r="DG38" s="403" t="str">
        <f>IF('各会計、関係団体の財政状況及び健全化判断比率'!BR11="","",'各会計、関係団体の財政状況及び健全化判断比率'!BR11)</f>
        <v/>
      </c>
      <c r="DH38" s="403"/>
      <c r="DI38" s="351"/>
      <c r="DJ38" s="165"/>
      <c r="DK38" s="165"/>
      <c r="DL38" s="165"/>
      <c r="DM38" s="165"/>
      <c r="DN38" s="165"/>
      <c r="DO38" s="165"/>
    </row>
    <row r="39" spans="1:119" ht="32.25" customHeight="1" x14ac:dyDescent="0.15">
      <c r="A39" s="166"/>
      <c r="B39" s="186"/>
      <c r="C39" s="404" t="str">
        <f t="shared" si="5"/>
        <v/>
      </c>
      <c r="D39" s="404"/>
      <c r="E39" s="405" t="str">
        <f>IF('各会計、関係団体の財政状況及び健全化判断比率'!B12="","",'各会計、関係団体の財政状況及び健全化判断比率'!B12)</f>
        <v/>
      </c>
      <c r="F39" s="405"/>
      <c r="G39" s="405"/>
      <c r="H39" s="405"/>
      <c r="I39" s="405"/>
      <c r="J39" s="405"/>
      <c r="K39" s="405"/>
      <c r="L39" s="405"/>
      <c r="M39" s="405"/>
      <c r="N39" s="405"/>
      <c r="O39" s="405"/>
      <c r="P39" s="405"/>
      <c r="Q39" s="405"/>
      <c r="R39" s="405"/>
      <c r="S39" s="405"/>
      <c r="T39" s="187"/>
      <c r="U39" s="404" t="str">
        <f t="shared" si="4"/>
        <v/>
      </c>
      <c r="V39" s="404"/>
      <c r="W39" s="405"/>
      <c r="X39" s="405"/>
      <c r="Y39" s="405"/>
      <c r="Z39" s="405"/>
      <c r="AA39" s="405"/>
      <c r="AB39" s="405"/>
      <c r="AC39" s="405"/>
      <c r="AD39" s="405"/>
      <c r="AE39" s="405"/>
      <c r="AF39" s="405"/>
      <c r="AG39" s="405"/>
      <c r="AH39" s="405"/>
      <c r="AI39" s="405"/>
      <c r="AJ39" s="405"/>
      <c r="AK39" s="405"/>
      <c r="AL39" s="187"/>
      <c r="AM39" s="404" t="str">
        <f t="shared" si="0"/>
        <v/>
      </c>
      <c r="AN39" s="404"/>
      <c r="AO39" s="405"/>
      <c r="AP39" s="405"/>
      <c r="AQ39" s="405"/>
      <c r="AR39" s="405"/>
      <c r="AS39" s="405"/>
      <c r="AT39" s="405"/>
      <c r="AU39" s="405"/>
      <c r="AV39" s="405"/>
      <c r="AW39" s="405"/>
      <c r="AX39" s="405"/>
      <c r="AY39" s="405"/>
      <c r="AZ39" s="405"/>
      <c r="BA39" s="405"/>
      <c r="BB39" s="405"/>
      <c r="BC39" s="405"/>
      <c r="BD39" s="187"/>
      <c r="BE39" s="404" t="str">
        <f t="shared" si="1"/>
        <v/>
      </c>
      <c r="BF39" s="404"/>
      <c r="BG39" s="405"/>
      <c r="BH39" s="405"/>
      <c r="BI39" s="405"/>
      <c r="BJ39" s="405"/>
      <c r="BK39" s="405"/>
      <c r="BL39" s="405"/>
      <c r="BM39" s="405"/>
      <c r="BN39" s="405"/>
      <c r="BO39" s="405"/>
      <c r="BP39" s="405"/>
      <c r="BQ39" s="405"/>
      <c r="BR39" s="405"/>
      <c r="BS39" s="405"/>
      <c r="BT39" s="405"/>
      <c r="BU39" s="405"/>
      <c r="BV39" s="187"/>
      <c r="BW39" s="404">
        <f t="shared" si="2"/>
        <v>18</v>
      </c>
      <c r="BX39" s="404"/>
      <c r="BY39" s="405" t="str">
        <f>IF('各会計、関係団体の財政状況及び健全化判断比率'!B73="","",'各会計、関係団体の財政状況及び健全化判断比率'!B73)</f>
        <v>岡山県市町村総合事務組合一般会計</v>
      </c>
      <c r="BZ39" s="405"/>
      <c r="CA39" s="405"/>
      <c r="CB39" s="405"/>
      <c r="CC39" s="405"/>
      <c r="CD39" s="405"/>
      <c r="CE39" s="405"/>
      <c r="CF39" s="405"/>
      <c r="CG39" s="405"/>
      <c r="CH39" s="405"/>
      <c r="CI39" s="405"/>
      <c r="CJ39" s="405"/>
      <c r="CK39" s="405"/>
      <c r="CL39" s="405"/>
      <c r="CM39" s="405"/>
      <c r="CN39" s="187"/>
      <c r="CO39" s="404" t="str">
        <f t="shared" si="3"/>
        <v/>
      </c>
      <c r="CP39" s="404"/>
      <c r="CQ39" s="405" t="str">
        <f>IF('各会計、関係団体の財政状況及び健全化判断比率'!BS12="","",'各会計、関係団体の財政状況及び健全化判断比率'!BS12)</f>
        <v/>
      </c>
      <c r="CR39" s="405"/>
      <c r="CS39" s="405"/>
      <c r="CT39" s="405"/>
      <c r="CU39" s="405"/>
      <c r="CV39" s="405"/>
      <c r="CW39" s="405"/>
      <c r="CX39" s="405"/>
      <c r="CY39" s="405"/>
      <c r="CZ39" s="405"/>
      <c r="DA39" s="405"/>
      <c r="DB39" s="405"/>
      <c r="DC39" s="405"/>
      <c r="DD39" s="405"/>
      <c r="DE39" s="405"/>
      <c r="DF39" s="184"/>
      <c r="DG39" s="403" t="str">
        <f>IF('各会計、関係団体の財政状況及び健全化判断比率'!BR12="","",'各会計、関係団体の財政状況及び健全化判断比率'!BR12)</f>
        <v/>
      </c>
      <c r="DH39" s="403"/>
      <c r="DI39" s="351"/>
      <c r="DJ39" s="165"/>
      <c r="DK39" s="165"/>
      <c r="DL39" s="165"/>
      <c r="DM39" s="165"/>
      <c r="DN39" s="165"/>
      <c r="DO39" s="165"/>
    </row>
    <row r="40" spans="1:119" ht="32.25" customHeight="1" x14ac:dyDescent="0.15">
      <c r="A40" s="166"/>
      <c r="B40" s="186"/>
      <c r="C40" s="404" t="str">
        <f t="shared" si="5"/>
        <v/>
      </c>
      <c r="D40" s="404"/>
      <c r="E40" s="405" t="str">
        <f>IF('各会計、関係団体の財政状況及び健全化判断比率'!B13="","",'各会計、関係団体の財政状況及び健全化判断比率'!B13)</f>
        <v/>
      </c>
      <c r="F40" s="405"/>
      <c r="G40" s="405"/>
      <c r="H40" s="405"/>
      <c r="I40" s="405"/>
      <c r="J40" s="405"/>
      <c r="K40" s="405"/>
      <c r="L40" s="405"/>
      <c r="M40" s="405"/>
      <c r="N40" s="405"/>
      <c r="O40" s="405"/>
      <c r="P40" s="405"/>
      <c r="Q40" s="405"/>
      <c r="R40" s="405"/>
      <c r="S40" s="405"/>
      <c r="T40" s="187"/>
      <c r="U40" s="404" t="str">
        <f t="shared" si="4"/>
        <v/>
      </c>
      <c r="V40" s="404"/>
      <c r="W40" s="405"/>
      <c r="X40" s="405"/>
      <c r="Y40" s="405"/>
      <c r="Z40" s="405"/>
      <c r="AA40" s="405"/>
      <c r="AB40" s="405"/>
      <c r="AC40" s="405"/>
      <c r="AD40" s="405"/>
      <c r="AE40" s="405"/>
      <c r="AF40" s="405"/>
      <c r="AG40" s="405"/>
      <c r="AH40" s="405"/>
      <c r="AI40" s="405"/>
      <c r="AJ40" s="405"/>
      <c r="AK40" s="405"/>
      <c r="AL40" s="187"/>
      <c r="AM40" s="404" t="str">
        <f t="shared" si="0"/>
        <v/>
      </c>
      <c r="AN40" s="404"/>
      <c r="AO40" s="405"/>
      <c r="AP40" s="405"/>
      <c r="AQ40" s="405"/>
      <c r="AR40" s="405"/>
      <c r="AS40" s="405"/>
      <c r="AT40" s="405"/>
      <c r="AU40" s="405"/>
      <c r="AV40" s="405"/>
      <c r="AW40" s="405"/>
      <c r="AX40" s="405"/>
      <c r="AY40" s="405"/>
      <c r="AZ40" s="405"/>
      <c r="BA40" s="405"/>
      <c r="BB40" s="405"/>
      <c r="BC40" s="405"/>
      <c r="BD40" s="187"/>
      <c r="BE40" s="404" t="str">
        <f t="shared" si="1"/>
        <v/>
      </c>
      <c r="BF40" s="404"/>
      <c r="BG40" s="405"/>
      <c r="BH40" s="405"/>
      <c r="BI40" s="405"/>
      <c r="BJ40" s="405"/>
      <c r="BK40" s="405"/>
      <c r="BL40" s="405"/>
      <c r="BM40" s="405"/>
      <c r="BN40" s="405"/>
      <c r="BO40" s="405"/>
      <c r="BP40" s="405"/>
      <c r="BQ40" s="405"/>
      <c r="BR40" s="405"/>
      <c r="BS40" s="405"/>
      <c r="BT40" s="405"/>
      <c r="BU40" s="405"/>
      <c r="BV40" s="187"/>
      <c r="BW40" s="404">
        <f t="shared" si="2"/>
        <v>19</v>
      </c>
      <c r="BX40" s="404"/>
      <c r="BY40" s="405" t="str">
        <f>IF('各会計、関係団体の財政状況及び健全化判断比率'!B74="","",'各会計、関係団体の財政状況及び健全化判断比率'!B74)</f>
        <v>岡山県市町村総合事務組合貸付金特別会計</v>
      </c>
      <c r="BZ40" s="405"/>
      <c r="CA40" s="405"/>
      <c r="CB40" s="405"/>
      <c r="CC40" s="405"/>
      <c r="CD40" s="405"/>
      <c r="CE40" s="405"/>
      <c r="CF40" s="405"/>
      <c r="CG40" s="405"/>
      <c r="CH40" s="405"/>
      <c r="CI40" s="405"/>
      <c r="CJ40" s="405"/>
      <c r="CK40" s="405"/>
      <c r="CL40" s="405"/>
      <c r="CM40" s="405"/>
      <c r="CN40" s="187"/>
      <c r="CO40" s="404" t="str">
        <f t="shared" si="3"/>
        <v/>
      </c>
      <c r="CP40" s="404"/>
      <c r="CQ40" s="405" t="str">
        <f>IF('各会計、関係団体の財政状況及び健全化判断比率'!BS13="","",'各会計、関係団体の財政状況及び健全化判断比率'!BS13)</f>
        <v/>
      </c>
      <c r="CR40" s="405"/>
      <c r="CS40" s="405"/>
      <c r="CT40" s="405"/>
      <c r="CU40" s="405"/>
      <c r="CV40" s="405"/>
      <c r="CW40" s="405"/>
      <c r="CX40" s="405"/>
      <c r="CY40" s="405"/>
      <c r="CZ40" s="405"/>
      <c r="DA40" s="405"/>
      <c r="DB40" s="405"/>
      <c r="DC40" s="405"/>
      <c r="DD40" s="405"/>
      <c r="DE40" s="405"/>
      <c r="DF40" s="184"/>
      <c r="DG40" s="403" t="str">
        <f>IF('各会計、関係団体の財政状況及び健全化判断比率'!BR13="","",'各会計、関係団体の財政状況及び健全化判断比率'!BR13)</f>
        <v/>
      </c>
      <c r="DH40" s="403"/>
      <c r="DI40" s="351"/>
      <c r="DJ40" s="165"/>
      <c r="DK40" s="165"/>
      <c r="DL40" s="165"/>
      <c r="DM40" s="165"/>
      <c r="DN40" s="165"/>
      <c r="DO40" s="165"/>
    </row>
    <row r="41" spans="1:119" ht="32.25" customHeight="1" x14ac:dyDescent="0.15">
      <c r="A41" s="166"/>
      <c r="B41" s="186"/>
      <c r="C41" s="404" t="str">
        <f t="shared" si="5"/>
        <v/>
      </c>
      <c r="D41" s="404"/>
      <c r="E41" s="405" t="str">
        <f>IF('各会計、関係団体の財政状況及び健全化判断比率'!B14="","",'各会計、関係団体の財政状況及び健全化判断比率'!B14)</f>
        <v/>
      </c>
      <c r="F41" s="405"/>
      <c r="G41" s="405"/>
      <c r="H41" s="405"/>
      <c r="I41" s="405"/>
      <c r="J41" s="405"/>
      <c r="K41" s="405"/>
      <c r="L41" s="405"/>
      <c r="M41" s="405"/>
      <c r="N41" s="405"/>
      <c r="O41" s="405"/>
      <c r="P41" s="405"/>
      <c r="Q41" s="405"/>
      <c r="R41" s="405"/>
      <c r="S41" s="405"/>
      <c r="T41" s="187"/>
      <c r="U41" s="404" t="str">
        <f t="shared" si="4"/>
        <v/>
      </c>
      <c r="V41" s="404"/>
      <c r="W41" s="405"/>
      <c r="X41" s="405"/>
      <c r="Y41" s="405"/>
      <c r="Z41" s="405"/>
      <c r="AA41" s="405"/>
      <c r="AB41" s="405"/>
      <c r="AC41" s="405"/>
      <c r="AD41" s="405"/>
      <c r="AE41" s="405"/>
      <c r="AF41" s="405"/>
      <c r="AG41" s="405"/>
      <c r="AH41" s="405"/>
      <c r="AI41" s="405"/>
      <c r="AJ41" s="405"/>
      <c r="AK41" s="405"/>
      <c r="AL41" s="187"/>
      <c r="AM41" s="404" t="str">
        <f t="shared" si="0"/>
        <v/>
      </c>
      <c r="AN41" s="404"/>
      <c r="AO41" s="405"/>
      <c r="AP41" s="405"/>
      <c r="AQ41" s="405"/>
      <c r="AR41" s="405"/>
      <c r="AS41" s="405"/>
      <c r="AT41" s="405"/>
      <c r="AU41" s="405"/>
      <c r="AV41" s="405"/>
      <c r="AW41" s="405"/>
      <c r="AX41" s="405"/>
      <c r="AY41" s="405"/>
      <c r="AZ41" s="405"/>
      <c r="BA41" s="405"/>
      <c r="BB41" s="405"/>
      <c r="BC41" s="405"/>
      <c r="BD41" s="187"/>
      <c r="BE41" s="404" t="str">
        <f t="shared" si="1"/>
        <v/>
      </c>
      <c r="BF41" s="404"/>
      <c r="BG41" s="405"/>
      <c r="BH41" s="405"/>
      <c r="BI41" s="405"/>
      <c r="BJ41" s="405"/>
      <c r="BK41" s="405"/>
      <c r="BL41" s="405"/>
      <c r="BM41" s="405"/>
      <c r="BN41" s="405"/>
      <c r="BO41" s="405"/>
      <c r="BP41" s="405"/>
      <c r="BQ41" s="405"/>
      <c r="BR41" s="405"/>
      <c r="BS41" s="405"/>
      <c r="BT41" s="405"/>
      <c r="BU41" s="405"/>
      <c r="BV41" s="187"/>
      <c r="BW41" s="404">
        <f t="shared" si="2"/>
        <v>20</v>
      </c>
      <c r="BX41" s="404"/>
      <c r="BY41" s="405" t="str">
        <f>IF('各会計、関係団体の財政状況及び健全化判断比率'!B75="","",'各会計、関係団体の財政状況及び健全化判断比率'!B75)</f>
        <v>岡山県市町村総合事務組合拠出金事業特別会計</v>
      </c>
      <c r="BZ41" s="405"/>
      <c r="CA41" s="405"/>
      <c r="CB41" s="405"/>
      <c r="CC41" s="405"/>
      <c r="CD41" s="405"/>
      <c r="CE41" s="405"/>
      <c r="CF41" s="405"/>
      <c r="CG41" s="405"/>
      <c r="CH41" s="405"/>
      <c r="CI41" s="405"/>
      <c r="CJ41" s="405"/>
      <c r="CK41" s="405"/>
      <c r="CL41" s="405"/>
      <c r="CM41" s="405"/>
      <c r="CN41" s="187"/>
      <c r="CO41" s="404" t="str">
        <f t="shared" si="3"/>
        <v/>
      </c>
      <c r="CP41" s="404"/>
      <c r="CQ41" s="405" t="str">
        <f>IF('各会計、関係団体の財政状況及び健全化判断比率'!BS14="","",'各会計、関係団体の財政状況及び健全化判断比率'!BS14)</f>
        <v/>
      </c>
      <c r="CR41" s="405"/>
      <c r="CS41" s="405"/>
      <c r="CT41" s="405"/>
      <c r="CU41" s="405"/>
      <c r="CV41" s="405"/>
      <c r="CW41" s="405"/>
      <c r="CX41" s="405"/>
      <c r="CY41" s="405"/>
      <c r="CZ41" s="405"/>
      <c r="DA41" s="405"/>
      <c r="DB41" s="405"/>
      <c r="DC41" s="405"/>
      <c r="DD41" s="405"/>
      <c r="DE41" s="405"/>
      <c r="DF41" s="184"/>
      <c r="DG41" s="403" t="str">
        <f>IF('各会計、関係団体の財政状況及び健全化判断比率'!BR14="","",'各会計、関係団体の財政状況及び健全化判断比率'!BR14)</f>
        <v/>
      </c>
      <c r="DH41" s="403"/>
      <c r="DI41" s="351"/>
      <c r="DJ41" s="165"/>
      <c r="DK41" s="165"/>
      <c r="DL41" s="165"/>
      <c r="DM41" s="165"/>
      <c r="DN41" s="165"/>
      <c r="DO41" s="165"/>
    </row>
    <row r="42" spans="1:119" ht="32.25" customHeight="1" x14ac:dyDescent="0.15">
      <c r="A42" s="165"/>
      <c r="B42" s="186"/>
      <c r="C42" s="404" t="str">
        <f t="shared" si="5"/>
        <v/>
      </c>
      <c r="D42" s="404"/>
      <c r="E42" s="405" t="str">
        <f>IF('各会計、関係団体の財政状況及び健全化判断比率'!B15="","",'各会計、関係団体の財政状況及び健全化判断比率'!B15)</f>
        <v/>
      </c>
      <c r="F42" s="405"/>
      <c r="G42" s="405"/>
      <c r="H42" s="405"/>
      <c r="I42" s="405"/>
      <c r="J42" s="405"/>
      <c r="K42" s="405"/>
      <c r="L42" s="405"/>
      <c r="M42" s="405"/>
      <c r="N42" s="405"/>
      <c r="O42" s="405"/>
      <c r="P42" s="405"/>
      <c r="Q42" s="405"/>
      <c r="R42" s="405"/>
      <c r="S42" s="405"/>
      <c r="T42" s="187"/>
      <c r="U42" s="404" t="str">
        <f t="shared" si="4"/>
        <v/>
      </c>
      <c r="V42" s="404"/>
      <c r="W42" s="405"/>
      <c r="X42" s="405"/>
      <c r="Y42" s="405"/>
      <c r="Z42" s="405"/>
      <c r="AA42" s="405"/>
      <c r="AB42" s="405"/>
      <c r="AC42" s="405"/>
      <c r="AD42" s="405"/>
      <c r="AE42" s="405"/>
      <c r="AF42" s="405"/>
      <c r="AG42" s="405"/>
      <c r="AH42" s="405"/>
      <c r="AI42" s="405"/>
      <c r="AJ42" s="405"/>
      <c r="AK42" s="405"/>
      <c r="AL42" s="187"/>
      <c r="AM42" s="404" t="str">
        <f t="shared" si="0"/>
        <v/>
      </c>
      <c r="AN42" s="404"/>
      <c r="AO42" s="405"/>
      <c r="AP42" s="405"/>
      <c r="AQ42" s="405"/>
      <c r="AR42" s="405"/>
      <c r="AS42" s="405"/>
      <c r="AT42" s="405"/>
      <c r="AU42" s="405"/>
      <c r="AV42" s="405"/>
      <c r="AW42" s="405"/>
      <c r="AX42" s="405"/>
      <c r="AY42" s="405"/>
      <c r="AZ42" s="405"/>
      <c r="BA42" s="405"/>
      <c r="BB42" s="405"/>
      <c r="BC42" s="405"/>
      <c r="BD42" s="187"/>
      <c r="BE42" s="404" t="str">
        <f t="shared" si="1"/>
        <v/>
      </c>
      <c r="BF42" s="404"/>
      <c r="BG42" s="405"/>
      <c r="BH42" s="405"/>
      <c r="BI42" s="405"/>
      <c r="BJ42" s="405"/>
      <c r="BK42" s="405"/>
      <c r="BL42" s="405"/>
      <c r="BM42" s="405"/>
      <c r="BN42" s="405"/>
      <c r="BO42" s="405"/>
      <c r="BP42" s="405"/>
      <c r="BQ42" s="405"/>
      <c r="BR42" s="405"/>
      <c r="BS42" s="405"/>
      <c r="BT42" s="405"/>
      <c r="BU42" s="405"/>
      <c r="BV42" s="187"/>
      <c r="BW42" s="404">
        <f t="shared" si="2"/>
        <v>21</v>
      </c>
      <c r="BX42" s="404"/>
      <c r="BY42" s="405" t="str">
        <f>IF('各会計、関係団体の財政状況及び健全化判断比率'!B76="","",'各会計、関係団体の財政状況及び健全化判断比率'!B76)</f>
        <v>岡山県市町村総合事務組合交通災害共済特別会計</v>
      </c>
      <c r="BZ42" s="405"/>
      <c r="CA42" s="405"/>
      <c r="CB42" s="405"/>
      <c r="CC42" s="405"/>
      <c r="CD42" s="405"/>
      <c r="CE42" s="405"/>
      <c r="CF42" s="405"/>
      <c r="CG42" s="405"/>
      <c r="CH42" s="405"/>
      <c r="CI42" s="405"/>
      <c r="CJ42" s="405"/>
      <c r="CK42" s="405"/>
      <c r="CL42" s="405"/>
      <c r="CM42" s="405"/>
      <c r="CN42" s="187"/>
      <c r="CO42" s="404" t="str">
        <f t="shared" si="3"/>
        <v/>
      </c>
      <c r="CP42" s="404"/>
      <c r="CQ42" s="405" t="str">
        <f>IF('各会計、関係団体の財政状況及び健全化判断比率'!BS15="","",'各会計、関係団体の財政状況及び健全化判断比率'!BS15)</f>
        <v/>
      </c>
      <c r="CR42" s="405"/>
      <c r="CS42" s="405"/>
      <c r="CT42" s="405"/>
      <c r="CU42" s="405"/>
      <c r="CV42" s="405"/>
      <c r="CW42" s="405"/>
      <c r="CX42" s="405"/>
      <c r="CY42" s="405"/>
      <c r="CZ42" s="405"/>
      <c r="DA42" s="405"/>
      <c r="DB42" s="405"/>
      <c r="DC42" s="405"/>
      <c r="DD42" s="405"/>
      <c r="DE42" s="405"/>
      <c r="DF42" s="184"/>
      <c r="DG42" s="403" t="str">
        <f>IF('各会計、関係団体の財政状況及び健全化判断比率'!BR15="","",'各会計、関係団体の財政状況及び健全化判断比率'!BR15)</f>
        <v/>
      </c>
      <c r="DH42" s="403"/>
      <c r="DI42" s="351"/>
      <c r="DJ42" s="165"/>
      <c r="DK42" s="165"/>
      <c r="DL42" s="165"/>
      <c r="DM42" s="165"/>
      <c r="DN42" s="165"/>
      <c r="DO42" s="165"/>
    </row>
    <row r="43" spans="1:119" ht="32.25" customHeight="1" x14ac:dyDescent="0.15">
      <c r="A43" s="165"/>
      <c r="B43" s="186"/>
      <c r="C43" s="404" t="str">
        <f t="shared" si="5"/>
        <v/>
      </c>
      <c r="D43" s="404"/>
      <c r="E43" s="405" t="str">
        <f>IF('各会計、関係団体の財政状況及び健全化判断比率'!B16="","",'各会計、関係団体の財政状況及び健全化判断比率'!B16)</f>
        <v/>
      </c>
      <c r="F43" s="405"/>
      <c r="G43" s="405"/>
      <c r="H43" s="405"/>
      <c r="I43" s="405"/>
      <c r="J43" s="405"/>
      <c r="K43" s="405"/>
      <c r="L43" s="405"/>
      <c r="M43" s="405"/>
      <c r="N43" s="405"/>
      <c r="O43" s="405"/>
      <c r="P43" s="405"/>
      <c r="Q43" s="405"/>
      <c r="R43" s="405"/>
      <c r="S43" s="405"/>
      <c r="T43" s="187"/>
      <c r="U43" s="404" t="str">
        <f t="shared" si="4"/>
        <v/>
      </c>
      <c r="V43" s="404"/>
      <c r="W43" s="405"/>
      <c r="X43" s="405"/>
      <c r="Y43" s="405"/>
      <c r="Z43" s="405"/>
      <c r="AA43" s="405"/>
      <c r="AB43" s="405"/>
      <c r="AC43" s="405"/>
      <c r="AD43" s="405"/>
      <c r="AE43" s="405"/>
      <c r="AF43" s="405"/>
      <c r="AG43" s="405"/>
      <c r="AH43" s="405"/>
      <c r="AI43" s="405"/>
      <c r="AJ43" s="405"/>
      <c r="AK43" s="405"/>
      <c r="AL43" s="187"/>
      <c r="AM43" s="404" t="str">
        <f t="shared" si="0"/>
        <v/>
      </c>
      <c r="AN43" s="404"/>
      <c r="AO43" s="405"/>
      <c r="AP43" s="405"/>
      <c r="AQ43" s="405"/>
      <c r="AR43" s="405"/>
      <c r="AS43" s="405"/>
      <c r="AT43" s="405"/>
      <c r="AU43" s="405"/>
      <c r="AV43" s="405"/>
      <c r="AW43" s="405"/>
      <c r="AX43" s="405"/>
      <c r="AY43" s="405"/>
      <c r="AZ43" s="405"/>
      <c r="BA43" s="405"/>
      <c r="BB43" s="405"/>
      <c r="BC43" s="405"/>
      <c r="BD43" s="187"/>
      <c r="BE43" s="404" t="str">
        <f t="shared" si="1"/>
        <v/>
      </c>
      <c r="BF43" s="404"/>
      <c r="BG43" s="405"/>
      <c r="BH43" s="405"/>
      <c r="BI43" s="405"/>
      <c r="BJ43" s="405"/>
      <c r="BK43" s="405"/>
      <c r="BL43" s="405"/>
      <c r="BM43" s="405"/>
      <c r="BN43" s="405"/>
      <c r="BO43" s="405"/>
      <c r="BP43" s="405"/>
      <c r="BQ43" s="405"/>
      <c r="BR43" s="405"/>
      <c r="BS43" s="405"/>
      <c r="BT43" s="405"/>
      <c r="BU43" s="405"/>
      <c r="BV43" s="187"/>
      <c r="BW43" s="404">
        <f t="shared" si="2"/>
        <v>22</v>
      </c>
      <c r="BX43" s="404"/>
      <c r="BY43" s="405" t="str">
        <f>IF('各会計、関係団体の財政状況及び健全化判断比率'!B77="","",'各会計、関係団体の財政状況及び健全化判断比率'!B77)</f>
        <v>岡山県後期高齢者医療広域連合一般会計</v>
      </c>
      <c r="BZ43" s="405"/>
      <c r="CA43" s="405"/>
      <c r="CB43" s="405"/>
      <c r="CC43" s="405"/>
      <c r="CD43" s="405"/>
      <c r="CE43" s="405"/>
      <c r="CF43" s="405"/>
      <c r="CG43" s="405"/>
      <c r="CH43" s="405"/>
      <c r="CI43" s="405"/>
      <c r="CJ43" s="405"/>
      <c r="CK43" s="405"/>
      <c r="CL43" s="405"/>
      <c r="CM43" s="405"/>
      <c r="CN43" s="187"/>
      <c r="CO43" s="404" t="str">
        <f t="shared" si="3"/>
        <v/>
      </c>
      <c r="CP43" s="404"/>
      <c r="CQ43" s="405" t="str">
        <f>IF('各会計、関係団体の財政状況及び健全化判断比率'!BS16="","",'各会計、関係団体の財政状況及び健全化判断比率'!BS16)</f>
        <v/>
      </c>
      <c r="CR43" s="405"/>
      <c r="CS43" s="405"/>
      <c r="CT43" s="405"/>
      <c r="CU43" s="405"/>
      <c r="CV43" s="405"/>
      <c r="CW43" s="405"/>
      <c r="CX43" s="405"/>
      <c r="CY43" s="405"/>
      <c r="CZ43" s="405"/>
      <c r="DA43" s="405"/>
      <c r="DB43" s="405"/>
      <c r="DC43" s="405"/>
      <c r="DD43" s="405"/>
      <c r="DE43" s="405"/>
      <c r="DF43" s="184"/>
      <c r="DG43" s="403" t="str">
        <f>IF('各会計、関係団体の財政状況及び健全化判断比率'!BR16="","",'各会計、関係団体の財政状況及び健全化判断比率'!BR16)</f>
        <v/>
      </c>
      <c r="DH43" s="403"/>
      <c r="DI43" s="351"/>
      <c r="DJ43" s="165"/>
      <c r="DK43" s="165"/>
      <c r="DL43" s="165"/>
      <c r="DM43" s="165"/>
      <c r="DN43" s="165"/>
      <c r="DO43" s="165"/>
    </row>
    <row r="44" spans="1:119" ht="13.5" customHeight="1" thickBot="1" x14ac:dyDescent="0.2">
      <c r="A44" s="165"/>
      <c r="B44" s="189"/>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1"/>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144</v>
      </c>
      <c r="C46" s="165"/>
      <c r="D46" s="165"/>
      <c r="E46" s="165" t="s">
        <v>145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146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147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192" t="s">
        <v>148</v>
      </c>
    </row>
    <row r="50" spans="5:5" x14ac:dyDescent="0.15">
      <c r="E50" s="167" t="s">
        <v>425</v>
      </c>
    </row>
    <row r="51" spans="5:5" x14ac:dyDescent="0.15">
      <c r="E51" s="167" t="s">
        <v>426</v>
      </c>
    </row>
    <row r="52" spans="5:5" x14ac:dyDescent="0.15">
      <c r="E52" s="167" t="s">
        <v>149</v>
      </c>
    </row>
    <row r="53" spans="5:5" x14ac:dyDescent="0.15">
      <c r="E53" s="167" t="s">
        <v>150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paiYwNGoAH/TLMGsoMq2Tdra/C3ocELP2aF0TKTmANMOVVg0MHcsRINknaR82LKe3t8KffPgPGZDxL18kiicw==" saltValue="pVLUQ9DTV1QV1kExXCs2z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576</v>
      </c>
      <c r="K32" s="22"/>
      <c r="L32" s="22"/>
      <c r="M32" s="22"/>
      <c r="N32" s="22"/>
      <c r="O32" s="22"/>
      <c r="P32" s="22"/>
    </row>
    <row r="33" spans="1:16" ht="39" customHeight="1" thickBot="1" x14ac:dyDescent="0.25">
      <c r="A33" s="22"/>
      <c r="B33" s="25" t="s">
        <v>5</v>
      </c>
      <c r="C33" s="26"/>
      <c r="D33" s="26"/>
      <c r="E33" s="27" t="s">
        <v>1</v>
      </c>
      <c r="F33" s="28" t="s">
        <v>353</v>
      </c>
      <c r="G33" s="29" t="s">
        <v>354</v>
      </c>
      <c r="H33" s="29" t="s">
        <v>355</v>
      </c>
      <c r="I33" s="29" t="s">
        <v>356</v>
      </c>
      <c r="J33" s="30" t="s">
        <v>357</v>
      </c>
      <c r="K33" s="22"/>
      <c r="L33" s="22"/>
      <c r="M33" s="22"/>
      <c r="N33" s="22"/>
      <c r="O33" s="22"/>
      <c r="P33" s="22"/>
    </row>
    <row r="34" spans="1:16" ht="39" customHeight="1" x14ac:dyDescent="0.15">
      <c r="A34" s="22"/>
      <c r="B34" s="31"/>
      <c r="C34" s="1224" t="s">
        <v>361</v>
      </c>
      <c r="D34" s="1224"/>
      <c r="E34" s="1225"/>
      <c r="F34" s="32">
        <v>19.809999999999999</v>
      </c>
      <c r="G34" s="33">
        <v>20.14</v>
      </c>
      <c r="H34" s="33">
        <v>18.48</v>
      </c>
      <c r="I34" s="33">
        <v>15.48</v>
      </c>
      <c r="J34" s="34">
        <v>15.13</v>
      </c>
      <c r="K34" s="22"/>
      <c r="L34" s="22"/>
      <c r="M34" s="22"/>
      <c r="N34" s="22"/>
      <c r="O34" s="22"/>
      <c r="P34" s="22"/>
    </row>
    <row r="35" spans="1:16" ht="39" customHeight="1" x14ac:dyDescent="0.15">
      <c r="A35" s="22"/>
      <c r="B35" s="35"/>
      <c r="C35" s="1218" t="s">
        <v>362</v>
      </c>
      <c r="D35" s="1219"/>
      <c r="E35" s="1220"/>
      <c r="F35" s="36">
        <v>12.33</v>
      </c>
      <c r="G35" s="37">
        <v>13.64</v>
      </c>
      <c r="H35" s="37">
        <v>12.96</v>
      </c>
      <c r="I35" s="37">
        <v>9.5500000000000007</v>
      </c>
      <c r="J35" s="38">
        <v>9.24</v>
      </c>
      <c r="K35" s="22"/>
      <c r="L35" s="22"/>
      <c r="M35" s="22"/>
      <c r="N35" s="22"/>
      <c r="O35" s="22"/>
      <c r="P35" s="22"/>
    </row>
    <row r="36" spans="1:16" ht="39" customHeight="1" x14ac:dyDescent="0.15">
      <c r="A36" s="22"/>
      <c r="B36" s="35"/>
      <c r="C36" s="1218" t="s">
        <v>363</v>
      </c>
      <c r="D36" s="1219"/>
      <c r="E36" s="1220"/>
      <c r="F36" s="36">
        <v>10.46</v>
      </c>
      <c r="G36" s="37">
        <v>12.12</v>
      </c>
      <c r="H36" s="37">
        <v>8.9600000000000009</v>
      </c>
      <c r="I36" s="37">
        <v>8.1300000000000008</v>
      </c>
      <c r="J36" s="38">
        <v>7.57</v>
      </c>
      <c r="K36" s="22"/>
      <c r="L36" s="22"/>
      <c r="M36" s="22"/>
      <c r="N36" s="22"/>
      <c r="O36" s="22"/>
      <c r="P36" s="22"/>
    </row>
    <row r="37" spans="1:16" ht="39" customHeight="1" x14ac:dyDescent="0.15">
      <c r="A37" s="22"/>
      <c r="B37" s="35"/>
      <c r="C37" s="1218" t="s">
        <v>364</v>
      </c>
      <c r="D37" s="1219"/>
      <c r="E37" s="1220"/>
      <c r="F37" s="36">
        <v>6.22</v>
      </c>
      <c r="G37" s="37">
        <v>6.21</v>
      </c>
      <c r="H37" s="37">
        <v>4.9400000000000004</v>
      </c>
      <c r="I37" s="37">
        <v>3.8</v>
      </c>
      <c r="J37" s="38">
        <v>4.8099999999999996</v>
      </c>
      <c r="K37" s="22"/>
      <c r="L37" s="22"/>
      <c r="M37" s="22"/>
      <c r="N37" s="22"/>
      <c r="O37" s="22"/>
      <c r="P37" s="22"/>
    </row>
    <row r="38" spans="1:16" ht="39" customHeight="1" x14ac:dyDescent="0.15">
      <c r="A38" s="22"/>
      <c r="B38" s="35"/>
      <c r="C38" s="1218" t="s">
        <v>365</v>
      </c>
      <c r="D38" s="1219"/>
      <c r="E38" s="1220"/>
      <c r="F38" s="36">
        <v>4.54</v>
      </c>
      <c r="G38" s="37">
        <v>3.19</v>
      </c>
      <c r="H38" s="37">
        <v>3.26</v>
      </c>
      <c r="I38" s="37">
        <v>3.97</v>
      </c>
      <c r="J38" s="38">
        <v>3.26</v>
      </c>
      <c r="K38" s="22"/>
      <c r="L38" s="22"/>
      <c r="M38" s="22"/>
      <c r="N38" s="22"/>
      <c r="O38" s="22"/>
      <c r="P38" s="22"/>
    </row>
    <row r="39" spans="1:16" ht="39" customHeight="1" x14ac:dyDescent="0.15">
      <c r="A39" s="22"/>
      <c r="B39" s="35"/>
      <c r="C39" s="1218" t="s">
        <v>366</v>
      </c>
      <c r="D39" s="1219"/>
      <c r="E39" s="1220"/>
      <c r="F39" s="36">
        <v>2.73</v>
      </c>
      <c r="G39" s="37">
        <v>2.23</v>
      </c>
      <c r="H39" s="37">
        <v>2.62</v>
      </c>
      <c r="I39" s="37">
        <v>2.79</v>
      </c>
      <c r="J39" s="38">
        <v>2.99</v>
      </c>
      <c r="K39" s="22"/>
      <c r="L39" s="22"/>
      <c r="M39" s="22"/>
      <c r="N39" s="22"/>
      <c r="O39" s="22"/>
      <c r="P39" s="22"/>
    </row>
    <row r="40" spans="1:16" ht="39" customHeight="1" x14ac:dyDescent="0.15">
      <c r="A40" s="22"/>
      <c r="B40" s="35"/>
      <c r="C40" s="1218" t="s">
        <v>367</v>
      </c>
      <c r="D40" s="1219"/>
      <c r="E40" s="1220"/>
      <c r="F40" s="36">
        <v>0.46</v>
      </c>
      <c r="G40" s="37">
        <v>0.77</v>
      </c>
      <c r="H40" s="37">
        <v>0.88</v>
      </c>
      <c r="I40" s="37">
        <v>3.35</v>
      </c>
      <c r="J40" s="38">
        <v>1.99</v>
      </c>
      <c r="K40" s="22"/>
      <c r="L40" s="22"/>
      <c r="M40" s="22"/>
      <c r="N40" s="22"/>
      <c r="O40" s="22"/>
      <c r="P40" s="22"/>
    </row>
    <row r="41" spans="1:16" ht="39" customHeight="1" x14ac:dyDescent="0.15">
      <c r="A41" s="22"/>
      <c r="B41" s="35"/>
      <c r="C41" s="1218" t="s">
        <v>368</v>
      </c>
      <c r="D41" s="1219"/>
      <c r="E41" s="1220"/>
      <c r="F41" s="36">
        <v>0.22</v>
      </c>
      <c r="G41" s="37">
        <v>0.31</v>
      </c>
      <c r="H41" s="37">
        <v>0.18</v>
      </c>
      <c r="I41" s="37">
        <v>0.31</v>
      </c>
      <c r="J41" s="38">
        <v>0.49</v>
      </c>
      <c r="K41" s="22"/>
      <c r="L41" s="22"/>
      <c r="M41" s="22"/>
      <c r="N41" s="22"/>
      <c r="O41" s="22"/>
      <c r="P41" s="22"/>
    </row>
    <row r="42" spans="1:16" ht="39" customHeight="1" x14ac:dyDescent="0.15">
      <c r="A42" s="22"/>
      <c r="B42" s="39"/>
      <c r="C42" s="1218" t="s">
        <v>369</v>
      </c>
      <c r="D42" s="1219"/>
      <c r="E42" s="1220"/>
      <c r="F42" s="36" t="s">
        <v>318</v>
      </c>
      <c r="G42" s="37" t="s">
        <v>318</v>
      </c>
      <c r="H42" s="37" t="s">
        <v>318</v>
      </c>
      <c r="I42" s="37" t="s">
        <v>318</v>
      </c>
      <c r="J42" s="38" t="s">
        <v>318</v>
      </c>
      <c r="K42" s="22"/>
      <c r="L42" s="22"/>
      <c r="M42" s="22"/>
      <c r="N42" s="22"/>
      <c r="O42" s="22"/>
      <c r="P42" s="22"/>
    </row>
    <row r="43" spans="1:16" ht="39" customHeight="1" thickBot="1" x14ac:dyDescent="0.2">
      <c r="A43" s="22"/>
      <c r="B43" s="40"/>
      <c r="C43" s="1221" t="s">
        <v>370</v>
      </c>
      <c r="D43" s="1222"/>
      <c r="E43" s="1223"/>
      <c r="F43" s="41">
        <v>0.48</v>
      </c>
      <c r="G43" s="42">
        <v>0.43</v>
      </c>
      <c r="H43" s="42">
        <v>0.47</v>
      </c>
      <c r="I43" s="42">
        <v>0.43</v>
      </c>
      <c r="J43" s="43">
        <v>0.5</v>
      </c>
      <c r="K43" s="22"/>
      <c r="L43" s="22"/>
      <c r="M43" s="22"/>
      <c r="N43" s="22"/>
      <c r="O43" s="22"/>
      <c r="P43" s="22"/>
    </row>
    <row r="44" spans="1:16" ht="39" customHeight="1" x14ac:dyDescent="0.15">
      <c r="A44" s="22"/>
      <c r="B44" s="44" t="s">
        <v>577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SSDD4YQqTi1ChYZUxkaKA0CKSkRnT91Z9ySCkpRcSsQ/Gd3wN9smfL/vX58ddSGNPEVP/vl9IbJgtIytEXaSA==" saltValue="9RXDR1M9MJaH657SSh2x5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6</v>
      </c>
      <c r="P43" s="48"/>
      <c r="Q43" s="48"/>
      <c r="R43" s="48"/>
      <c r="S43" s="48"/>
      <c r="T43" s="48"/>
      <c r="U43" s="48"/>
    </row>
    <row r="44" spans="1:21" ht="30.75" customHeight="1" thickBot="1" x14ac:dyDescent="0.2">
      <c r="A44" s="48"/>
      <c r="B44" s="51" t="s">
        <v>7</v>
      </c>
      <c r="C44" s="52"/>
      <c r="D44" s="52"/>
      <c r="E44" s="53"/>
      <c r="F44" s="53"/>
      <c r="G44" s="53"/>
      <c r="H44" s="53"/>
      <c r="I44" s="53"/>
      <c r="J44" s="54" t="s">
        <v>1</v>
      </c>
      <c r="K44" s="55" t="s">
        <v>353</v>
      </c>
      <c r="L44" s="56" t="s">
        <v>354</v>
      </c>
      <c r="M44" s="56" t="s">
        <v>355</v>
      </c>
      <c r="N44" s="56" t="s">
        <v>356</v>
      </c>
      <c r="O44" s="57" t="s">
        <v>357</v>
      </c>
      <c r="P44" s="48"/>
      <c r="Q44" s="48"/>
      <c r="R44" s="48"/>
      <c r="S44" s="48"/>
      <c r="T44" s="48"/>
      <c r="U44" s="48"/>
    </row>
    <row r="45" spans="1:21" ht="30.75" customHeight="1" x14ac:dyDescent="0.15">
      <c r="A45" s="48"/>
      <c r="B45" s="1234" t="s">
        <v>8</v>
      </c>
      <c r="C45" s="1235"/>
      <c r="D45" s="58"/>
      <c r="E45" s="1240" t="s">
        <v>9</v>
      </c>
      <c r="F45" s="1240"/>
      <c r="G45" s="1240"/>
      <c r="H45" s="1240"/>
      <c r="I45" s="1240"/>
      <c r="J45" s="1241"/>
      <c r="K45" s="59">
        <v>567</v>
      </c>
      <c r="L45" s="60">
        <v>554</v>
      </c>
      <c r="M45" s="60">
        <v>577</v>
      </c>
      <c r="N45" s="60">
        <v>584</v>
      </c>
      <c r="O45" s="61">
        <v>646</v>
      </c>
      <c r="P45" s="48"/>
      <c r="Q45" s="48"/>
      <c r="R45" s="48"/>
      <c r="S45" s="48"/>
      <c r="T45" s="48"/>
      <c r="U45" s="48"/>
    </row>
    <row r="46" spans="1:21" ht="30.75" customHeight="1" x14ac:dyDescent="0.15">
      <c r="A46" s="48"/>
      <c r="B46" s="1236"/>
      <c r="C46" s="1237"/>
      <c r="D46" s="62"/>
      <c r="E46" s="1228" t="s">
        <v>578</v>
      </c>
      <c r="F46" s="1228"/>
      <c r="G46" s="1228"/>
      <c r="H46" s="1228"/>
      <c r="I46" s="1228"/>
      <c r="J46" s="1229"/>
      <c r="K46" s="63" t="s">
        <v>318</v>
      </c>
      <c r="L46" s="64" t="s">
        <v>318</v>
      </c>
      <c r="M46" s="64" t="s">
        <v>318</v>
      </c>
      <c r="N46" s="64" t="s">
        <v>318</v>
      </c>
      <c r="O46" s="65" t="s">
        <v>318</v>
      </c>
      <c r="P46" s="48"/>
      <c r="Q46" s="48"/>
      <c r="R46" s="48"/>
      <c r="S46" s="48"/>
      <c r="T46" s="48"/>
      <c r="U46" s="48"/>
    </row>
    <row r="47" spans="1:21" ht="30.75" customHeight="1" x14ac:dyDescent="0.15">
      <c r="A47" s="48"/>
      <c r="B47" s="1236"/>
      <c r="C47" s="1237"/>
      <c r="D47" s="62"/>
      <c r="E47" s="1228" t="s">
        <v>579</v>
      </c>
      <c r="F47" s="1228"/>
      <c r="G47" s="1228"/>
      <c r="H47" s="1228"/>
      <c r="I47" s="1228"/>
      <c r="J47" s="1229"/>
      <c r="K47" s="63" t="s">
        <v>318</v>
      </c>
      <c r="L47" s="64" t="s">
        <v>318</v>
      </c>
      <c r="M47" s="64" t="s">
        <v>318</v>
      </c>
      <c r="N47" s="64" t="s">
        <v>318</v>
      </c>
      <c r="O47" s="65" t="s">
        <v>318</v>
      </c>
      <c r="P47" s="48"/>
      <c r="Q47" s="48"/>
      <c r="R47" s="48"/>
      <c r="S47" s="48"/>
      <c r="T47" s="48"/>
      <c r="U47" s="48"/>
    </row>
    <row r="48" spans="1:21" ht="30.75" customHeight="1" x14ac:dyDescent="0.15">
      <c r="A48" s="48"/>
      <c r="B48" s="1236"/>
      <c r="C48" s="1237"/>
      <c r="D48" s="62"/>
      <c r="E48" s="1228" t="s">
        <v>10</v>
      </c>
      <c r="F48" s="1228"/>
      <c r="G48" s="1228"/>
      <c r="H48" s="1228"/>
      <c r="I48" s="1228"/>
      <c r="J48" s="1229"/>
      <c r="K48" s="63">
        <v>543</v>
      </c>
      <c r="L48" s="64">
        <v>499</v>
      </c>
      <c r="M48" s="64">
        <v>538</v>
      </c>
      <c r="N48" s="64">
        <v>571</v>
      </c>
      <c r="O48" s="65">
        <v>580</v>
      </c>
      <c r="P48" s="48"/>
      <c r="Q48" s="48"/>
      <c r="R48" s="48"/>
      <c r="S48" s="48"/>
      <c r="T48" s="48"/>
      <c r="U48" s="48"/>
    </row>
    <row r="49" spans="1:21" ht="30.75" customHeight="1" x14ac:dyDescent="0.15">
      <c r="A49" s="48"/>
      <c r="B49" s="1236"/>
      <c r="C49" s="1237"/>
      <c r="D49" s="62"/>
      <c r="E49" s="1228" t="s">
        <v>11</v>
      </c>
      <c r="F49" s="1228"/>
      <c r="G49" s="1228"/>
      <c r="H49" s="1228"/>
      <c r="I49" s="1228"/>
      <c r="J49" s="1229"/>
      <c r="K49" s="63">
        <v>15</v>
      </c>
      <c r="L49" s="64">
        <v>12</v>
      </c>
      <c r="M49" s="64">
        <v>9</v>
      </c>
      <c r="N49" s="64">
        <v>7</v>
      </c>
      <c r="O49" s="65">
        <v>2</v>
      </c>
      <c r="P49" s="48"/>
      <c r="Q49" s="48"/>
      <c r="R49" s="48"/>
      <c r="S49" s="48"/>
      <c r="T49" s="48"/>
      <c r="U49" s="48"/>
    </row>
    <row r="50" spans="1:21" ht="30.75" customHeight="1" x14ac:dyDescent="0.15">
      <c r="A50" s="48"/>
      <c r="B50" s="1236"/>
      <c r="C50" s="1237"/>
      <c r="D50" s="62"/>
      <c r="E50" s="1228" t="s">
        <v>12</v>
      </c>
      <c r="F50" s="1228"/>
      <c r="G50" s="1228"/>
      <c r="H50" s="1228"/>
      <c r="I50" s="1228"/>
      <c r="J50" s="1229"/>
      <c r="K50" s="63">
        <v>8</v>
      </c>
      <c r="L50" s="64">
        <v>4</v>
      </c>
      <c r="M50" s="64">
        <v>4</v>
      </c>
      <c r="N50" s="64">
        <v>4</v>
      </c>
      <c r="O50" s="65">
        <v>4</v>
      </c>
      <c r="P50" s="48"/>
      <c r="Q50" s="48"/>
      <c r="R50" s="48"/>
      <c r="S50" s="48"/>
      <c r="T50" s="48"/>
      <c r="U50" s="48"/>
    </row>
    <row r="51" spans="1:21" ht="30.75" customHeight="1" x14ac:dyDescent="0.15">
      <c r="A51" s="48"/>
      <c r="B51" s="1238"/>
      <c r="C51" s="1239"/>
      <c r="D51" s="66"/>
      <c r="E51" s="1228" t="s">
        <v>580</v>
      </c>
      <c r="F51" s="1228"/>
      <c r="G51" s="1228"/>
      <c r="H51" s="1228"/>
      <c r="I51" s="1228"/>
      <c r="J51" s="1229"/>
      <c r="K51" s="63" t="s">
        <v>318</v>
      </c>
      <c r="L51" s="64" t="s">
        <v>318</v>
      </c>
      <c r="M51" s="64" t="s">
        <v>318</v>
      </c>
      <c r="N51" s="64" t="s">
        <v>318</v>
      </c>
      <c r="O51" s="65" t="s">
        <v>318</v>
      </c>
      <c r="P51" s="48"/>
      <c r="Q51" s="48"/>
      <c r="R51" s="48"/>
      <c r="S51" s="48"/>
      <c r="T51" s="48"/>
      <c r="U51" s="48"/>
    </row>
    <row r="52" spans="1:21" ht="30.75" customHeight="1" x14ac:dyDescent="0.15">
      <c r="A52" s="48"/>
      <c r="B52" s="1226" t="s">
        <v>13</v>
      </c>
      <c r="C52" s="1227"/>
      <c r="D52" s="66"/>
      <c r="E52" s="1228" t="s">
        <v>14</v>
      </c>
      <c r="F52" s="1228"/>
      <c r="G52" s="1228"/>
      <c r="H52" s="1228"/>
      <c r="I52" s="1228"/>
      <c r="J52" s="1229"/>
      <c r="K52" s="63">
        <v>769</v>
      </c>
      <c r="L52" s="64">
        <v>778</v>
      </c>
      <c r="M52" s="64">
        <v>823</v>
      </c>
      <c r="N52" s="64">
        <v>849</v>
      </c>
      <c r="O52" s="65">
        <v>903</v>
      </c>
      <c r="P52" s="48"/>
      <c r="Q52" s="48"/>
      <c r="R52" s="48"/>
      <c r="S52" s="48"/>
      <c r="T52" s="48"/>
      <c r="U52" s="48"/>
    </row>
    <row r="53" spans="1:21" ht="30.75" customHeight="1" thickBot="1" x14ac:dyDescent="0.2">
      <c r="A53" s="48"/>
      <c r="B53" s="1230" t="s">
        <v>581</v>
      </c>
      <c r="C53" s="1231"/>
      <c r="D53" s="67"/>
      <c r="E53" s="1232" t="s">
        <v>582</v>
      </c>
      <c r="F53" s="1232"/>
      <c r="G53" s="1232"/>
      <c r="H53" s="1232"/>
      <c r="I53" s="1232"/>
      <c r="J53" s="1233"/>
      <c r="K53" s="68">
        <v>364</v>
      </c>
      <c r="L53" s="69">
        <v>291</v>
      </c>
      <c r="M53" s="69">
        <v>305</v>
      </c>
      <c r="N53" s="69">
        <v>317</v>
      </c>
      <c r="O53" s="70">
        <v>329</v>
      </c>
      <c r="P53" s="48"/>
      <c r="Q53" s="48"/>
      <c r="R53" s="48"/>
      <c r="S53" s="48"/>
      <c r="T53" s="48"/>
      <c r="U53" s="48"/>
    </row>
    <row r="54" spans="1:21" ht="24" customHeight="1" x14ac:dyDescent="0.15">
      <c r="A54" s="48"/>
      <c r="B54" s="71" t="s">
        <v>583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aAf+wq8l/ByW4uIVu73f1MuI8PK+TacznXAATgupR1Nn9w4WjM1tSd+D+TpvFYBLhs8qeNK0wWcbJdrCo7Nwg==" saltValue="hgR3Wowv70C7V5NtGtmlb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6</v>
      </c>
    </row>
    <row r="40" spans="2:13" ht="27.75" customHeight="1" thickBot="1" x14ac:dyDescent="0.2">
      <c r="B40" s="74" t="s">
        <v>7</v>
      </c>
      <c r="C40" s="75"/>
      <c r="D40" s="75"/>
      <c r="E40" s="76"/>
      <c r="F40" s="76"/>
      <c r="G40" s="76"/>
      <c r="H40" s="77" t="s">
        <v>1</v>
      </c>
      <c r="I40" s="78" t="s">
        <v>353</v>
      </c>
      <c r="J40" s="79" t="s">
        <v>354</v>
      </c>
      <c r="K40" s="79" t="s">
        <v>355</v>
      </c>
      <c r="L40" s="79" t="s">
        <v>356</v>
      </c>
      <c r="M40" s="80" t="s">
        <v>357</v>
      </c>
    </row>
    <row r="41" spans="2:13" ht="27.75" customHeight="1" x14ac:dyDescent="0.15">
      <c r="B41" s="1254" t="s">
        <v>584</v>
      </c>
      <c r="C41" s="1255"/>
      <c r="D41" s="81"/>
      <c r="E41" s="1256" t="s">
        <v>16</v>
      </c>
      <c r="F41" s="1256"/>
      <c r="G41" s="1256"/>
      <c r="H41" s="1257"/>
      <c r="I41" s="82">
        <v>6981</v>
      </c>
      <c r="J41" s="83">
        <v>7926</v>
      </c>
      <c r="K41" s="83">
        <v>8290</v>
      </c>
      <c r="L41" s="83">
        <v>8803</v>
      </c>
      <c r="M41" s="84">
        <v>9440</v>
      </c>
    </row>
    <row r="42" spans="2:13" ht="27.75" customHeight="1" x14ac:dyDescent="0.15">
      <c r="B42" s="1244"/>
      <c r="C42" s="1245"/>
      <c r="D42" s="85"/>
      <c r="E42" s="1248" t="s">
        <v>17</v>
      </c>
      <c r="F42" s="1248"/>
      <c r="G42" s="1248"/>
      <c r="H42" s="1249"/>
      <c r="I42" s="86">
        <v>181</v>
      </c>
      <c r="J42" s="87">
        <v>203</v>
      </c>
      <c r="K42" s="87">
        <v>184</v>
      </c>
      <c r="L42" s="87">
        <v>196</v>
      </c>
      <c r="M42" s="88">
        <v>278</v>
      </c>
    </row>
    <row r="43" spans="2:13" ht="27.75" customHeight="1" x14ac:dyDescent="0.15">
      <c r="B43" s="1244"/>
      <c r="C43" s="1245"/>
      <c r="D43" s="85"/>
      <c r="E43" s="1248" t="s">
        <v>18</v>
      </c>
      <c r="F43" s="1248"/>
      <c r="G43" s="1248"/>
      <c r="H43" s="1249"/>
      <c r="I43" s="86">
        <v>9480</v>
      </c>
      <c r="J43" s="87">
        <v>9397</v>
      </c>
      <c r="K43" s="87">
        <v>9377</v>
      </c>
      <c r="L43" s="87">
        <v>8899</v>
      </c>
      <c r="M43" s="88">
        <v>9135</v>
      </c>
    </row>
    <row r="44" spans="2:13" ht="27.75" customHeight="1" x14ac:dyDescent="0.15">
      <c r="B44" s="1244"/>
      <c r="C44" s="1245"/>
      <c r="D44" s="85"/>
      <c r="E44" s="1248" t="s">
        <v>19</v>
      </c>
      <c r="F44" s="1248"/>
      <c r="G44" s="1248"/>
      <c r="H44" s="1249"/>
      <c r="I44" s="86">
        <v>84</v>
      </c>
      <c r="J44" s="87">
        <v>75</v>
      </c>
      <c r="K44" s="87">
        <v>67</v>
      </c>
      <c r="L44" s="87">
        <v>67</v>
      </c>
      <c r="M44" s="88">
        <v>65</v>
      </c>
    </row>
    <row r="45" spans="2:13" ht="27.75" customHeight="1" x14ac:dyDescent="0.15">
      <c r="B45" s="1244"/>
      <c r="C45" s="1245"/>
      <c r="D45" s="85"/>
      <c r="E45" s="1248" t="s">
        <v>20</v>
      </c>
      <c r="F45" s="1248"/>
      <c r="G45" s="1248"/>
      <c r="H45" s="1249"/>
      <c r="I45" s="86">
        <v>957</v>
      </c>
      <c r="J45" s="87">
        <v>977</v>
      </c>
      <c r="K45" s="87">
        <v>843</v>
      </c>
      <c r="L45" s="87">
        <v>934</v>
      </c>
      <c r="M45" s="88">
        <v>766</v>
      </c>
    </row>
    <row r="46" spans="2:13" ht="27.75" customHeight="1" x14ac:dyDescent="0.15">
      <c r="B46" s="1244"/>
      <c r="C46" s="1245"/>
      <c r="D46" s="89"/>
      <c r="E46" s="1248" t="s">
        <v>21</v>
      </c>
      <c r="F46" s="1248"/>
      <c r="G46" s="1248"/>
      <c r="H46" s="1249"/>
      <c r="I46" s="86" t="s">
        <v>318</v>
      </c>
      <c r="J46" s="87" t="s">
        <v>318</v>
      </c>
      <c r="K46" s="87" t="s">
        <v>318</v>
      </c>
      <c r="L46" s="87" t="s">
        <v>318</v>
      </c>
      <c r="M46" s="88" t="s">
        <v>318</v>
      </c>
    </row>
    <row r="47" spans="2:13" ht="27.75" customHeight="1" x14ac:dyDescent="0.15">
      <c r="B47" s="1244"/>
      <c r="C47" s="1245"/>
      <c r="D47" s="90"/>
      <c r="E47" s="1258" t="s">
        <v>22</v>
      </c>
      <c r="F47" s="1259"/>
      <c r="G47" s="1259"/>
      <c r="H47" s="1260"/>
      <c r="I47" s="86" t="s">
        <v>318</v>
      </c>
      <c r="J47" s="87" t="s">
        <v>318</v>
      </c>
      <c r="K47" s="87" t="s">
        <v>318</v>
      </c>
      <c r="L47" s="87" t="s">
        <v>318</v>
      </c>
      <c r="M47" s="88" t="s">
        <v>318</v>
      </c>
    </row>
    <row r="48" spans="2:13" ht="27.75" customHeight="1" x14ac:dyDescent="0.15">
      <c r="B48" s="1244"/>
      <c r="C48" s="1245"/>
      <c r="D48" s="85"/>
      <c r="E48" s="1248" t="s">
        <v>23</v>
      </c>
      <c r="F48" s="1248"/>
      <c r="G48" s="1248"/>
      <c r="H48" s="1249"/>
      <c r="I48" s="86" t="s">
        <v>318</v>
      </c>
      <c r="J48" s="87" t="s">
        <v>318</v>
      </c>
      <c r="K48" s="87" t="s">
        <v>318</v>
      </c>
      <c r="L48" s="87" t="s">
        <v>318</v>
      </c>
      <c r="M48" s="88" t="s">
        <v>318</v>
      </c>
    </row>
    <row r="49" spans="2:13" ht="27.75" customHeight="1" x14ac:dyDescent="0.15">
      <c r="B49" s="1246"/>
      <c r="C49" s="1247"/>
      <c r="D49" s="85"/>
      <c r="E49" s="1248" t="s">
        <v>24</v>
      </c>
      <c r="F49" s="1248"/>
      <c r="G49" s="1248"/>
      <c r="H49" s="1249"/>
      <c r="I49" s="86" t="s">
        <v>318</v>
      </c>
      <c r="J49" s="87" t="s">
        <v>318</v>
      </c>
      <c r="K49" s="87" t="s">
        <v>318</v>
      </c>
      <c r="L49" s="87" t="s">
        <v>318</v>
      </c>
      <c r="M49" s="88" t="s">
        <v>318</v>
      </c>
    </row>
    <row r="50" spans="2:13" ht="27.75" customHeight="1" x14ac:dyDescent="0.15">
      <c r="B50" s="1242" t="s">
        <v>25</v>
      </c>
      <c r="C50" s="1243"/>
      <c r="D50" s="91"/>
      <c r="E50" s="1248" t="s">
        <v>26</v>
      </c>
      <c r="F50" s="1248"/>
      <c r="G50" s="1248"/>
      <c r="H50" s="1249"/>
      <c r="I50" s="86">
        <v>6917</v>
      </c>
      <c r="J50" s="87">
        <v>7384</v>
      </c>
      <c r="K50" s="87">
        <v>8072</v>
      </c>
      <c r="L50" s="87">
        <v>8762</v>
      </c>
      <c r="M50" s="88">
        <v>9322</v>
      </c>
    </row>
    <row r="51" spans="2:13" ht="27.75" customHeight="1" x14ac:dyDescent="0.15">
      <c r="B51" s="1244"/>
      <c r="C51" s="1245"/>
      <c r="D51" s="85"/>
      <c r="E51" s="1248" t="s">
        <v>27</v>
      </c>
      <c r="F51" s="1248"/>
      <c r="G51" s="1248"/>
      <c r="H51" s="1249"/>
      <c r="I51" s="86">
        <v>156</v>
      </c>
      <c r="J51" s="87">
        <v>154</v>
      </c>
      <c r="K51" s="87">
        <v>55</v>
      </c>
      <c r="L51" s="87">
        <v>2</v>
      </c>
      <c r="M51" s="88">
        <v>57</v>
      </c>
    </row>
    <row r="52" spans="2:13" ht="27.75" customHeight="1" x14ac:dyDescent="0.15">
      <c r="B52" s="1246"/>
      <c r="C52" s="1247"/>
      <c r="D52" s="85"/>
      <c r="E52" s="1248" t="s">
        <v>28</v>
      </c>
      <c r="F52" s="1248"/>
      <c r="G52" s="1248"/>
      <c r="H52" s="1249"/>
      <c r="I52" s="86">
        <v>10617</v>
      </c>
      <c r="J52" s="87">
        <v>11207</v>
      </c>
      <c r="K52" s="87">
        <v>11736</v>
      </c>
      <c r="L52" s="87">
        <v>11713</v>
      </c>
      <c r="M52" s="88">
        <v>12297</v>
      </c>
    </row>
    <row r="53" spans="2:13" ht="27.75" customHeight="1" thickBot="1" x14ac:dyDescent="0.2">
      <c r="B53" s="1250" t="s">
        <v>15</v>
      </c>
      <c r="C53" s="1251"/>
      <c r="D53" s="92"/>
      <c r="E53" s="1252" t="s">
        <v>29</v>
      </c>
      <c r="F53" s="1252"/>
      <c r="G53" s="1252"/>
      <c r="H53" s="1253"/>
      <c r="I53" s="93">
        <v>-8</v>
      </c>
      <c r="J53" s="94">
        <v>-166</v>
      </c>
      <c r="K53" s="94">
        <v>-1102</v>
      </c>
      <c r="L53" s="94">
        <v>-1579</v>
      </c>
      <c r="M53" s="95">
        <v>-1992</v>
      </c>
    </row>
    <row r="54" spans="2:13" ht="27.75" customHeight="1" x14ac:dyDescent="0.15">
      <c r="B54" s="96" t="s">
        <v>30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sbL3he1Lzsj+Ls0CMSkb/g7imnv23snUN6rEmlrJ5eZ4AtExifIaA2/P/EkZRjAnfdkF4Z8potzodnUhbG38A==" saltValue="FRsKet+O+3VzykjGIkWv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31</v>
      </c>
    </row>
    <row r="54" spans="2:8" ht="29.25" customHeight="1" thickBot="1" x14ac:dyDescent="0.25">
      <c r="B54" s="101" t="s">
        <v>0</v>
      </c>
      <c r="C54" s="102"/>
      <c r="D54" s="102"/>
      <c r="E54" s="103" t="s">
        <v>1</v>
      </c>
      <c r="F54" s="104" t="s">
        <v>355</v>
      </c>
      <c r="G54" s="104" t="s">
        <v>356</v>
      </c>
      <c r="H54" s="105" t="s">
        <v>357</v>
      </c>
    </row>
    <row r="55" spans="2:8" ht="52.5" customHeight="1" x14ac:dyDescent="0.15">
      <c r="B55" s="106"/>
      <c r="C55" s="1269" t="s">
        <v>32</v>
      </c>
      <c r="D55" s="1269"/>
      <c r="E55" s="1270"/>
      <c r="F55" s="107">
        <v>3887</v>
      </c>
      <c r="G55" s="107">
        <v>3418</v>
      </c>
      <c r="H55" s="108">
        <v>4353</v>
      </c>
    </row>
    <row r="56" spans="2:8" ht="52.5" customHeight="1" x14ac:dyDescent="0.15">
      <c r="B56" s="109"/>
      <c r="C56" s="1271" t="s">
        <v>33</v>
      </c>
      <c r="D56" s="1271"/>
      <c r="E56" s="1272"/>
      <c r="F56" s="110">
        <v>825</v>
      </c>
      <c r="G56" s="110">
        <v>931</v>
      </c>
      <c r="H56" s="111">
        <v>1049</v>
      </c>
    </row>
    <row r="57" spans="2:8" ht="53.25" customHeight="1" x14ac:dyDescent="0.15">
      <c r="B57" s="109"/>
      <c r="C57" s="1273" t="s">
        <v>34</v>
      </c>
      <c r="D57" s="1273"/>
      <c r="E57" s="1274"/>
      <c r="F57" s="112">
        <v>3036</v>
      </c>
      <c r="G57" s="112">
        <v>4084</v>
      </c>
      <c r="H57" s="113">
        <v>3576</v>
      </c>
    </row>
    <row r="58" spans="2:8" ht="45.75" customHeight="1" x14ac:dyDescent="0.15">
      <c r="B58" s="114"/>
      <c r="C58" s="1261" t="s">
        <v>585</v>
      </c>
      <c r="D58" s="1262"/>
      <c r="E58" s="1263"/>
      <c r="F58" s="115">
        <v>607</v>
      </c>
      <c r="G58" s="115">
        <v>607</v>
      </c>
      <c r="H58" s="116">
        <v>607</v>
      </c>
    </row>
    <row r="59" spans="2:8" ht="45.75" customHeight="1" x14ac:dyDescent="0.15">
      <c r="B59" s="114"/>
      <c r="C59" s="1261" t="s">
        <v>586</v>
      </c>
      <c r="D59" s="1262"/>
      <c r="E59" s="1263"/>
      <c r="F59" s="115" t="s">
        <v>587</v>
      </c>
      <c r="G59" s="115">
        <v>500</v>
      </c>
      <c r="H59" s="116">
        <v>582</v>
      </c>
    </row>
    <row r="60" spans="2:8" ht="45.75" customHeight="1" x14ac:dyDescent="0.15">
      <c r="B60" s="114"/>
      <c r="C60" s="1261" t="s">
        <v>588</v>
      </c>
      <c r="D60" s="1262"/>
      <c r="E60" s="1263"/>
      <c r="F60" s="115">
        <v>504</v>
      </c>
      <c r="G60" s="115">
        <v>504</v>
      </c>
      <c r="H60" s="116">
        <v>505</v>
      </c>
    </row>
    <row r="61" spans="2:8" ht="45.75" customHeight="1" x14ac:dyDescent="0.15">
      <c r="B61" s="114"/>
      <c r="C61" s="1261" t="s">
        <v>589</v>
      </c>
      <c r="D61" s="1262"/>
      <c r="E61" s="1263"/>
      <c r="F61" s="115" t="s">
        <v>590</v>
      </c>
      <c r="G61" s="115">
        <v>500</v>
      </c>
      <c r="H61" s="116">
        <v>497</v>
      </c>
    </row>
    <row r="62" spans="2:8" ht="45.75" customHeight="1" thickBot="1" x14ac:dyDescent="0.2">
      <c r="B62" s="117"/>
      <c r="C62" s="1264" t="s">
        <v>591</v>
      </c>
      <c r="D62" s="1265"/>
      <c r="E62" s="1266"/>
      <c r="F62" s="118">
        <v>301</v>
      </c>
      <c r="G62" s="118">
        <v>285</v>
      </c>
      <c r="H62" s="119">
        <v>284</v>
      </c>
    </row>
    <row r="63" spans="2:8" ht="52.5" customHeight="1" thickBot="1" x14ac:dyDescent="0.2">
      <c r="B63" s="120"/>
      <c r="C63" s="1267" t="s">
        <v>35</v>
      </c>
      <c r="D63" s="1267"/>
      <c r="E63" s="1268"/>
      <c r="F63" s="121">
        <v>7747</v>
      </c>
      <c r="G63" s="121">
        <v>8432</v>
      </c>
      <c r="H63" s="122">
        <v>8978</v>
      </c>
    </row>
    <row r="64" spans="2:8" ht="15" customHeight="1" x14ac:dyDescent="0.15"/>
    <row r="65" ht="0" hidden="1" customHeight="1" x14ac:dyDescent="0.15"/>
    <row r="66" ht="0" hidden="1" customHeight="1" x14ac:dyDescent="0.15"/>
  </sheetData>
  <sheetProtection algorithmName="SHA-512" hashValue="7dUhtKTKBGhXbK9hryBldCyX3MwUMEj/sA9GTPz4GG24OiafmF8bz7CUIC/ObvRBGVYDhGhqHrnfYVSffp+9Tg==" saltValue="6AC9PBXQMxfnxsUiZBBM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51"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52"/>
      <c r="DG4" s="252"/>
      <c r="DH4" s="252"/>
      <c r="DI4" s="252"/>
      <c r="DJ4" s="252"/>
      <c r="DK4" s="252"/>
      <c r="DL4" s="252"/>
      <c r="DM4" s="252"/>
      <c r="DN4" s="252"/>
      <c r="DO4" s="252"/>
      <c r="DP4" s="252"/>
      <c r="DQ4" s="252"/>
      <c r="DR4" s="252"/>
      <c r="DS4" s="252"/>
      <c r="DT4" s="252"/>
      <c r="DU4" s="252"/>
      <c r="DV4" s="252"/>
      <c r="DW4" s="252"/>
    </row>
    <row r="5" spans="1:143" s="251"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52"/>
      <c r="DG5" s="252"/>
      <c r="DH5" s="252"/>
      <c r="DI5" s="252"/>
      <c r="DJ5" s="252"/>
      <c r="DK5" s="252"/>
      <c r="DL5" s="252"/>
      <c r="DM5" s="252"/>
      <c r="DN5" s="252"/>
      <c r="DO5" s="252"/>
      <c r="DP5" s="252"/>
      <c r="DQ5" s="252"/>
      <c r="DR5" s="252"/>
      <c r="DS5" s="252"/>
      <c r="DT5" s="252"/>
      <c r="DU5" s="252"/>
      <c r="DV5" s="252"/>
      <c r="DW5" s="252"/>
    </row>
    <row r="6" spans="1:143" s="251"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52"/>
      <c r="DG6" s="252"/>
      <c r="DH6" s="252"/>
      <c r="DI6" s="252"/>
      <c r="DJ6" s="252"/>
      <c r="DK6" s="252"/>
      <c r="DL6" s="252"/>
      <c r="DM6" s="252"/>
      <c r="DN6" s="252"/>
      <c r="DO6" s="252"/>
      <c r="DP6" s="252"/>
      <c r="DQ6" s="252"/>
      <c r="DR6" s="252"/>
      <c r="DS6" s="252"/>
      <c r="DT6" s="252"/>
      <c r="DU6" s="252"/>
      <c r="DV6" s="252"/>
      <c r="DW6" s="252"/>
    </row>
    <row r="7" spans="1:143" s="251"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52"/>
      <c r="DG7" s="252"/>
      <c r="DH7" s="252"/>
      <c r="DI7" s="252"/>
      <c r="DJ7" s="252"/>
      <c r="DK7" s="252"/>
      <c r="DL7" s="252"/>
      <c r="DM7" s="252"/>
      <c r="DN7" s="252"/>
      <c r="DO7" s="252"/>
      <c r="DP7" s="252"/>
      <c r="DQ7" s="252"/>
      <c r="DR7" s="252"/>
      <c r="DS7" s="252"/>
      <c r="DT7" s="252"/>
      <c r="DU7" s="252"/>
      <c r="DV7" s="252"/>
      <c r="DW7" s="252"/>
    </row>
    <row r="8" spans="1:143" s="251"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52"/>
      <c r="DG8" s="252"/>
      <c r="DH8" s="252"/>
      <c r="DI8" s="252"/>
      <c r="DJ8" s="252"/>
      <c r="DK8" s="252"/>
      <c r="DL8" s="252"/>
      <c r="DM8" s="252"/>
      <c r="DN8" s="252"/>
      <c r="DO8" s="252"/>
      <c r="DP8" s="252"/>
      <c r="DQ8" s="252"/>
      <c r="DR8" s="252"/>
      <c r="DS8" s="252"/>
      <c r="DT8" s="252"/>
      <c r="DU8" s="252"/>
      <c r="DV8" s="252"/>
      <c r="DW8" s="252"/>
    </row>
    <row r="9" spans="1:143" s="251"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52"/>
      <c r="DG9" s="252"/>
      <c r="DH9" s="252"/>
      <c r="DI9" s="252"/>
      <c r="DJ9" s="252"/>
      <c r="DK9" s="252"/>
      <c r="DL9" s="252"/>
      <c r="DM9" s="252"/>
      <c r="DN9" s="252"/>
      <c r="DO9" s="252"/>
      <c r="DP9" s="252"/>
      <c r="DQ9" s="252"/>
      <c r="DR9" s="252"/>
      <c r="DS9" s="252"/>
      <c r="DT9" s="252"/>
      <c r="DU9" s="252"/>
      <c r="DV9" s="252"/>
      <c r="DW9" s="252"/>
    </row>
    <row r="10" spans="1:143" s="251"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52"/>
      <c r="DG10" s="252"/>
      <c r="DH10" s="252"/>
      <c r="DI10" s="252"/>
      <c r="DJ10" s="252"/>
      <c r="DK10" s="252"/>
      <c r="DL10" s="252"/>
      <c r="DM10" s="252"/>
      <c r="DN10" s="252"/>
      <c r="DO10" s="252"/>
      <c r="DP10" s="252"/>
      <c r="DQ10" s="252"/>
      <c r="DR10" s="252"/>
      <c r="DS10" s="252"/>
      <c r="DT10" s="252"/>
      <c r="DU10" s="252"/>
      <c r="DV10" s="252"/>
      <c r="DW10" s="252"/>
      <c r="EM10" s="251" t="s">
        <v>371</v>
      </c>
    </row>
    <row r="11" spans="1:143" s="251"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52"/>
      <c r="DG11" s="252"/>
      <c r="DH11" s="252"/>
      <c r="DI11" s="252"/>
      <c r="DJ11" s="252"/>
      <c r="DK11" s="252"/>
      <c r="DL11" s="252"/>
      <c r="DM11" s="252"/>
      <c r="DN11" s="252"/>
      <c r="DO11" s="252"/>
      <c r="DP11" s="252"/>
      <c r="DQ11" s="252"/>
      <c r="DR11" s="252"/>
      <c r="DS11" s="252"/>
      <c r="DT11" s="252"/>
      <c r="DU11" s="252"/>
      <c r="DV11" s="252"/>
      <c r="DW11" s="252"/>
    </row>
    <row r="12" spans="1:143" s="251"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52"/>
      <c r="DG12" s="252"/>
      <c r="DH12" s="252"/>
      <c r="DI12" s="252"/>
      <c r="DJ12" s="252"/>
      <c r="DK12" s="252"/>
      <c r="DL12" s="252"/>
      <c r="DM12" s="252"/>
      <c r="DN12" s="252"/>
      <c r="DO12" s="252"/>
      <c r="DP12" s="252"/>
      <c r="DQ12" s="252"/>
      <c r="DR12" s="252"/>
      <c r="DS12" s="252"/>
      <c r="DT12" s="252"/>
      <c r="DU12" s="252"/>
      <c r="DV12" s="252"/>
      <c r="DW12" s="252"/>
      <c r="EM12" s="251" t="s">
        <v>371</v>
      </c>
    </row>
    <row r="13" spans="1:143" s="251"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52"/>
      <c r="DG13" s="252"/>
      <c r="DH13" s="252"/>
      <c r="DI13" s="252"/>
      <c r="DJ13" s="252"/>
      <c r="DK13" s="252"/>
      <c r="DL13" s="252"/>
      <c r="DM13" s="252"/>
      <c r="DN13" s="252"/>
      <c r="DO13" s="252"/>
      <c r="DP13" s="252"/>
      <c r="DQ13" s="252"/>
      <c r="DR13" s="252"/>
      <c r="DS13" s="252"/>
      <c r="DT13" s="252"/>
      <c r="DU13" s="252"/>
      <c r="DV13" s="252"/>
      <c r="DW13" s="252"/>
    </row>
    <row r="14" spans="1:143" s="251"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52"/>
      <c r="DG14" s="252"/>
      <c r="DH14" s="252"/>
      <c r="DI14" s="252"/>
      <c r="DJ14" s="252"/>
      <c r="DK14" s="252"/>
      <c r="DL14" s="252"/>
      <c r="DM14" s="252"/>
      <c r="DN14" s="252"/>
      <c r="DO14" s="252"/>
      <c r="DP14" s="252"/>
      <c r="DQ14" s="252"/>
      <c r="DR14" s="252"/>
      <c r="DS14" s="252"/>
      <c r="DT14" s="252"/>
      <c r="DU14" s="252"/>
      <c r="DV14" s="252"/>
      <c r="DW14" s="252"/>
    </row>
    <row r="15" spans="1:143" s="251"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52"/>
      <c r="DG15" s="252"/>
      <c r="DH15" s="252"/>
      <c r="DI15" s="252"/>
      <c r="DJ15" s="252"/>
      <c r="DK15" s="252"/>
      <c r="DL15" s="252"/>
      <c r="DM15" s="252"/>
      <c r="DN15" s="252"/>
      <c r="DO15" s="252"/>
      <c r="DP15" s="252"/>
      <c r="DQ15" s="252"/>
      <c r="DR15" s="252"/>
      <c r="DS15" s="252"/>
      <c r="DT15" s="252"/>
      <c r="DU15" s="252"/>
      <c r="DV15" s="252"/>
      <c r="DW15" s="252"/>
    </row>
    <row r="16" spans="1:143" s="251"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52"/>
      <c r="DG16" s="252"/>
      <c r="DH16" s="252"/>
      <c r="DI16" s="252"/>
      <c r="DJ16" s="252"/>
      <c r="DK16" s="252"/>
      <c r="DL16" s="252"/>
      <c r="DM16" s="252"/>
      <c r="DN16" s="252"/>
      <c r="DO16" s="252"/>
      <c r="DP16" s="252"/>
      <c r="DQ16" s="252"/>
      <c r="DR16" s="252"/>
      <c r="DS16" s="252"/>
      <c r="DT16" s="252"/>
      <c r="DU16" s="252"/>
      <c r="DV16" s="252"/>
      <c r="DW16" s="252"/>
    </row>
    <row r="17" spans="1:351" s="251"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52"/>
      <c r="DG17" s="252"/>
      <c r="DH17" s="252"/>
      <c r="DI17" s="252"/>
      <c r="DJ17" s="252"/>
      <c r="DK17" s="252"/>
      <c r="DL17" s="252"/>
      <c r="DM17" s="252"/>
      <c r="DN17" s="252"/>
      <c r="DO17" s="252"/>
      <c r="DP17" s="252"/>
      <c r="DQ17" s="252"/>
      <c r="DR17" s="252"/>
      <c r="DS17" s="252"/>
      <c r="DT17" s="252"/>
      <c r="DU17" s="252"/>
      <c r="DV17" s="252"/>
      <c r="DW17" s="252"/>
    </row>
    <row r="18" spans="1:351" s="251"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52"/>
      <c r="DG18" s="252"/>
      <c r="DH18" s="252"/>
      <c r="DI18" s="252"/>
      <c r="DJ18" s="252"/>
      <c r="DK18" s="252"/>
      <c r="DL18" s="252"/>
      <c r="DM18" s="252"/>
      <c r="DN18" s="252"/>
      <c r="DO18" s="252"/>
      <c r="DP18" s="252"/>
      <c r="DQ18" s="252"/>
      <c r="DR18" s="252"/>
      <c r="DS18" s="252"/>
      <c r="DT18" s="252"/>
      <c r="DU18" s="252"/>
      <c r="DV18" s="252"/>
      <c r="DW18" s="252"/>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372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373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382</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374</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353</v>
      </c>
      <c r="BQ50" s="1288"/>
      <c r="BR50" s="1288"/>
      <c r="BS50" s="1288"/>
      <c r="BT50" s="1288"/>
      <c r="BU50" s="1288"/>
      <c r="BV50" s="1288"/>
      <c r="BW50" s="1288"/>
      <c r="BX50" s="1288" t="s">
        <v>354</v>
      </c>
      <c r="BY50" s="1288"/>
      <c r="BZ50" s="1288"/>
      <c r="CA50" s="1288"/>
      <c r="CB50" s="1288"/>
      <c r="CC50" s="1288"/>
      <c r="CD50" s="1288"/>
      <c r="CE50" s="1288"/>
      <c r="CF50" s="1288" t="s">
        <v>355</v>
      </c>
      <c r="CG50" s="1288"/>
      <c r="CH50" s="1288"/>
      <c r="CI50" s="1288"/>
      <c r="CJ50" s="1288"/>
      <c r="CK50" s="1288"/>
      <c r="CL50" s="1288"/>
      <c r="CM50" s="1288"/>
      <c r="CN50" s="1288" t="s">
        <v>356</v>
      </c>
      <c r="CO50" s="1288"/>
      <c r="CP50" s="1288"/>
      <c r="CQ50" s="1288"/>
      <c r="CR50" s="1288"/>
      <c r="CS50" s="1288"/>
      <c r="CT50" s="1288"/>
      <c r="CU50" s="1288"/>
      <c r="CV50" s="1288" t="s">
        <v>357</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375</v>
      </c>
      <c r="AO51" s="1291"/>
      <c r="AP51" s="1291"/>
      <c r="AQ51" s="1291"/>
      <c r="AR51" s="1291"/>
      <c r="AS51" s="1291"/>
      <c r="AT51" s="1291"/>
      <c r="AU51" s="1291"/>
      <c r="AV51" s="1291"/>
      <c r="AW51" s="1291"/>
      <c r="AX51" s="1291"/>
      <c r="AY51" s="1291"/>
      <c r="AZ51" s="1291"/>
      <c r="BA51" s="1291"/>
      <c r="BB51" s="1291" t="s">
        <v>376</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c r="CG51" s="1289"/>
      <c r="CH51" s="1289"/>
      <c r="CI51" s="1289"/>
      <c r="CJ51" s="1289"/>
      <c r="CK51" s="1289"/>
      <c r="CL51" s="1289"/>
      <c r="CM51" s="1289"/>
      <c r="CN51" s="1289"/>
      <c r="CO51" s="1289"/>
      <c r="CP51" s="1289"/>
      <c r="CQ51" s="1289"/>
      <c r="CR51" s="1289"/>
      <c r="CS51" s="1289"/>
      <c r="CT51" s="1289"/>
      <c r="CU51" s="1289"/>
      <c r="CV51" s="1289"/>
      <c r="CW51" s="1289"/>
      <c r="CX51" s="1289"/>
      <c r="CY51" s="1289"/>
      <c r="CZ51" s="1289"/>
      <c r="DA51" s="1289"/>
      <c r="DB51" s="1289"/>
      <c r="DC51" s="1289"/>
    </row>
    <row r="52" spans="1:109"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377</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60.8</v>
      </c>
      <c r="CG53" s="1289"/>
      <c r="CH53" s="1289"/>
      <c r="CI53" s="1289"/>
      <c r="CJ53" s="1289"/>
      <c r="CK53" s="1289"/>
      <c r="CL53" s="1289"/>
      <c r="CM53" s="1289"/>
      <c r="CN53" s="1289">
        <v>61.7</v>
      </c>
      <c r="CO53" s="1289"/>
      <c r="CP53" s="1289"/>
      <c r="CQ53" s="1289"/>
      <c r="CR53" s="1289"/>
      <c r="CS53" s="1289"/>
      <c r="CT53" s="1289"/>
      <c r="CU53" s="1289"/>
      <c r="CV53" s="1289">
        <v>62.7</v>
      </c>
      <c r="CW53" s="1289"/>
      <c r="CX53" s="1289"/>
      <c r="CY53" s="1289"/>
      <c r="CZ53" s="1289"/>
      <c r="DA53" s="1289"/>
      <c r="DB53" s="1289"/>
      <c r="DC53" s="1289"/>
    </row>
    <row r="54" spans="1:109"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4"/>
      <c r="H55" s="1284"/>
      <c r="I55" s="1284"/>
      <c r="J55" s="1284"/>
      <c r="K55" s="1290"/>
      <c r="L55" s="1290"/>
      <c r="M55" s="1290"/>
      <c r="N55" s="1290"/>
      <c r="AN55" s="1288" t="s">
        <v>378</v>
      </c>
      <c r="AO55" s="1288"/>
      <c r="AP55" s="1288"/>
      <c r="AQ55" s="1288"/>
      <c r="AR55" s="1288"/>
      <c r="AS55" s="1288"/>
      <c r="AT55" s="1288"/>
      <c r="AU55" s="1288"/>
      <c r="AV55" s="1288"/>
      <c r="AW55" s="1288"/>
      <c r="AX55" s="1288"/>
      <c r="AY55" s="1288"/>
      <c r="AZ55" s="1288"/>
      <c r="BA55" s="1288"/>
      <c r="BB55" s="1291" t="s">
        <v>376</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20.2</v>
      </c>
      <c r="CG55" s="1289"/>
      <c r="CH55" s="1289"/>
      <c r="CI55" s="1289"/>
      <c r="CJ55" s="1289"/>
      <c r="CK55" s="1289"/>
      <c r="CL55" s="1289"/>
      <c r="CM55" s="1289"/>
      <c r="CN55" s="1289">
        <v>38.5</v>
      </c>
      <c r="CO55" s="1289"/>
      <c r="CP55" s="1289"/>
      <c r="CQ55" s="1289"/>
      <c r="CR55" s="1289"/>
      <c r="CS55" s="1289"/>
      <c r="CT55" s="1289"/>
      <c r="CU55" s="1289"/>
      <c r="CV55" s="1289">
        <v>32.799999999999997</v>
      </c>
      <c r="CW55" s="1289"/>
      <c r="CX55" s="1289"/>
      <c r="CY55" s="1289"/>
      <c r="CZ55" s="1289"/>
      <c r="DA55" s="1289"/>
      <c r="DB55" s="1289"/>
      <c r="DC55" s="1289"/>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377</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55.8</v>
      </c>
      <c r="CG57" s="1289"/>
      <c r="CH57" s="1289"/>
      <c r="CI57" s="1289"/>
      <c r="CJ57" s="1289"/>
      <c r="CK57" s="1289"/>
      <c r="CL57" s="1289"/>
      <c r="CM57" s="1289"/>
      <c r="CN57" s="1289">
        <v>57.6</v>
      </c>
      <c r="CO57" s="1289"/>
      <c r="CP57" s="1289"/>
      <c r="CQ57" s="1289"/>
      <c r="CR57" s="1289"/>
      <c r="CS57" s="1289"/>
      <c r="CT57" s="1289"/>
      <c r="CU57" s="1289"/>
      <c r="CV57" s="1289">
        <v>59.3</v>
      </c>
      <c r="CW57" s="1289"/>
      <c r="CX57" s="1289"/>
      <c r="CY57" s="1289"/>
      <c r="CZ57" s="1289"/>
      <c r="DA57" s="1289"/>
      <c r="DB57" s="1289"/>
      <c r="DC57" s="1289"/>
      <c r="DD57" s="387"/>
      <c r="DE57" s="386"/>
    </row>
    <row r="58" spans="1:109" s="382" customFormat="1"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379</v>
      </c>
    </row>
    <row r="64" spans="1:109" x14ac:dyDescent="0.15">
      <c r="B64" s="374"/>
      <c r="G64" s="381"/>
      <c r="I64" s="394"/>
      <c r="J64" s="394"/>
      <c r="K64" s="394"/>
      <c r="L64" s="394"/>
      <c r="M64" s="394"/>
      <c r="N64" s="395"/>
      <c r="AM64" s="381"/>
      <c r="AN64" s="381" t="s">
        <v>373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383</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374</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353</v>
      </c>
      <c r="BQ72" s="1288"/>
      <c r="BR72" s="1288"/>
      <c r="BS72" s="1288"/>
      <c r="BT72" s="1288"/>
      <c r="BU72" s="1288"/>
      <c r="BV72" s="1288"/>
      <c r="BW72" s="1288"/>
      <c r="BX72" s="1288" t="s">
        <v>354</v>
      </c>
      <c r="BY72" s="1288"/>
      <c r="BZ72" s="1288"/>
      <c r="CA72" s="1288"/>
      <c r="CB72" s="1288"/>
      <c r="CC72" s="1288"/>
      <c r="CD72" s="1288"/>
      <c r="CE72" s="1288"/>
      <c r="CF72" s="1288" t="s">
        <v>355</v>
      </c>
      <c r="CG72" s="1288"/>
      <c r="CH72" s="1288"/>
      <c r="CI72" s="1288"/>
      <c r="CJ72" s="1288"/>
      <c r="CK72" s="1288"/>
      <c r="CL72" s="1288"/>
      <c r="CM72" s="1288"/>
      <c r="CN72" s="1288" t="s">
        <v>356</v>
      </c>
      <c r="CO72" s="1288"/>
      <c r="CP72" s="1288"/>
      <c r="CQ72" s="1288"/>
      <c r="CR72" s="1288"/>
      <c r="CS72" s="1288"/>
      <c r="CT72" s="1288"/>
      <c r="CU72" s="1288"/>
      <c r="CV72" s="1288" t="s">
        <v>357</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1" t="s">
        <v>375</v>
      </c>
      <c r="AO73" s="1291"/>
      <c r="AP73" s="1291"/>
      <c r="AQ73" s="1291"/>
      <c r="AR73" s="1291"/>
      <c r="AS73" s="1291"/>
      <c r="AT73" s="1291"/>
      <c r="AU73" s="1291"/>
      <c r="AV73" s="1291"/>
      <c r="AW73" s="1291"/>
      <c r="AX73" s="1291"/>
      <c r="AY73" s="1291"/>
      <c r="AZ73" s="1291"/>
      <c r="BA73" s="1291"/>
      <c r="BB73" s="1291" t="s">
        <v>376</v>
      </c>
      <c r="BC73" s="1291"/>
      <c r="BD73" s="1291"/>
      <c r="BE73" s="1291"/>
      <c r="BF73" s="1291"/>
      <c r="BG73" s="1291"/>
      <c r="BH73" s="1291"/>
      <c r="BI73" s="1291"/>
      <c r="BJ73" s="1291"/>
      <c r="BK73" s="1291"/>
      <c r="BL73" s="1291"/>
      <c r="BM73" s="1291"/>
      <c r="BN73" s="1291"/>
      <c r="BO73" s="1291"/>
      <c r="BP73" s="1289"/>
      <c r="BQ73" s="1289"/>
      <c r="BR73" s="1289"/>
      <c r="BS73" s="1289"/>
      <c r="BT73" s="1289"/>
      <c r="BU73" s="1289"/>
      <c r="BV73" s="1289"/>
      <c r="BW73" s="1289"/>
      <c r="BX73" s="1289"/>
      <c r="BY73" s="1289"/>
      <c r="BZ73" s="1289"/>
      <c r="CA73" s="1289"/>
      <c r="CB73" s="1289"/>
      <c r="CC73" s="1289"/>
      <c r="CD73" s="1289"/>
      <c r="CE73" s="1289"/>
      <c r="CF73" s="1289"/>
      <c r="CG73" s="1289"/>
      <c r="CH73" s="1289"/>
      <c r="CI73" s="1289"/>
      <c r="CJ73" s="1289"/>
      <c r="CK73" s="1289"/>
      <c r="CL73" s="1289"/>
      <c r="CM73" s="1289"/>
      <c r="CN73" s="1289"/>
      <c r="CO73" s="1289"/>
      <c r="CP73" s="1289"/>
      <c r="CQ73" s="1289"/>
      <c r="CR73" s="1289"/>
      <c r="CS73" s="1289"/>
      <c r="CT73" s="1289"/>
      <c r="CU73" s="1289"/>
      <c r="CV73" s="1289"/>
      <c r="CW73" s="1289"/>
      <c r="CX73" s="1289"/>
      <c r="CY73" s="1289"/>
      <c r="CZ73" s="1289"/>
      <c r="DA73" s="1289"/>
      <c r="DB73" s="1289"/>
      <c r="DC73" s="1289"/>
    </row>
    <row r="74" spans="2:107" x14ac:dyDescent="0.15">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380</v>
      </c>
      <c r="BC75" s="1291"/>
      <c r="BD75" s="1291"/>
      <c r="BE75" s="1291"/>
      <c r="BF75" s="1291"/>
      <c r="BG75" s="1291"/>
      <c r="BH75" s="1291"/>
      <c r="BI75" s="1291"/>
      <c r="BJ75" s="1291"/>
      <c r="BK75" s="1291"/>
      <c r="BL75" s="1291"/>
      <c r="BM75" s="1291"/>
      <c r="BN75" s="1291"/>
      <c r="BO75" s="1291"/>
      <c r="BP75" s="1289">
        <v>10.1</v>
      </c>
      <c r="BQ75" s="1289"/>
      <c r="BR75" s="1289"/>
      <c r="BS75" s="1289"/>
      <c r="BT75" s="1289"/>
      <c r="BU75" s="1289"/>
      <c r="BV75" s="1289"/>
      <c r="BW75" s="1289"/>
      <c r="BX75" s="1289">
        <v>9</v>
      </c>
      <c r="BY75" s="1289"/>
      <c r="BZ75" s="1289"/>
      <c r="CA75" s="1289"/>
      <c r="CB75" s="1289"/>
      <c r="CC75" s="1289"/>
      <c r="CD75" s="1289"/>
      <c r="CE75" s="1289"/>
      <c r="CF75" s="1289">
        <v>8.4</v>
      </c>
      <c r="CG75" s="1289"/>
      <c r="CH75" s="1289"/>
      <c r="CI75" s="1289"/>
      <c r="CJ75" s="1289"/>
      <c r="CK75" s="1289"/>
      <c r="CL75" s="1289"/>
      <c r="CM75" s="1289"/>
      <c r="CN75" s="1289">
        <v>7.9</v>
      </c>
      <c r="CO75" s="1289"/>
      <c r="CP75" s="1289"/>
      <c r="CQ75" s="1289"/>
      <c r="CR75" s="1289"/>
      <c r="CS75" s="1289"/>
      <c r="CT75" s="1289"/>
      <c r="CU75" s="1289"/>
      <c r="CV75" s="1289">
        <v>8.1999999999999993</v>
      </c>
      <c r="CW75" s="1289"/>
      <c r="CX75" s="1289"/>
      <c r="CY75" s="1289"/>
      <c r="CZ75" s="1289"/>
      <c r="DA75" s="1289"/>
      <c r="DB75" s="1289"/>
      <c r="DC75" s="1289"/>
    </row>
    <row r="76" spans="2:107"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4"/>
      <c r="H77" s="1284"/>
      <c r="I77" s="1284"/>
      <c r="J77" s="1284"/>
      <c r="K77" s="1296"/>
      <c r="L77" s="1296"/>
      <c r="M77" s="1296"/>
      <c r="N77" s="1296"/>
      <c r="AN77" s="1288" t="s">
        <v>378</v>
      </c>
      <c r="AO77" s="1288"/>
      <c r="AP77" s="1288"/>
      <c r="AQ77" s="1288"/>
      <c r="AR77" s="1288"/>
      <c r="AS77" s="1288"/>
      <c r="AT77" s="1288"/>
      <c r="AU77" s="1288"/>
      <c r="AV77" s="1288"/>
      <c r="AW77" s="1288"/>
      <c r="AX77" s="1288"/>
      <c r="AY77" s="1288"/>
      <c r="AZ77" s="1288"/>
      <c r="BA77" s="1288"/>
      <c r="BB77" s="1291" t="s">
        <v>376</v>
      </c>
      <c r="BC77" s="1291"/>
      <c r="BD77" s="1291"/>
      <c r="BE77" s="1291"/>
      <c r="BF77" s="1291"/>
      <c r="BG77" s="1291"/>
      <c r="BH77" s="1291"/>
      <c r="BI77" s="1291"/>
      <c r="BJ77" s="1291"/>
      <c r="BK77" s="1291"/>
      <c r="BL77" s="1291"/>
      <c r="BM77" s="1291"/>
      <c r="BN77" s="1291"/>
      <c r="BO77" s="1291"/>
      <c r="BP77" s="1289">
        <v>44.3</v>
      </c>
      <c r="BQ77" s="1289"/>
      <c r="BR77" s="1289"/>
      <c r="BS77" s="1289"/>
      <c r="BT77" s="1289"/>
      <c r="BU77" s="1289"/>
      <c r="BV77" s="1289"/>
      <c r="BW77" s="1289"/>
      <c r="BX77" s="1289">
        <v>40.299999999999997</v>
      </c>
      <c r="BY77" s="1289"/>
      <c r="BZ77" s="1289"/>
      <c r="CA77" s="1289"/>
      <c r="CB77" s="1289"/>
      <c r="CC77" s="1289"/>
      <c r="CD77" s="1289"/>
      <c r="CE77" s="1289"/>
      <c r="CF77" s="1289">
        <v>20.2</v>
      </c>
      <c r="CG77" s="1289"/>
      <c r="CH77" s="1289"/>
      <c r="CI77" s="1289"/>
      <c r="CJ77" s="1289"/>
      <c r="CK77" s="1289"/>
      <c r="CL77" s="1289"/>
      <c r="CM77" s="1289"/>
      <c r="CN77" s="1289">
        <v>38.5</v>
      </c>
      <c r="CO77" s="1289"/>
      <c r="CP77" s="1289"/>
      <c r="CQ77" s="1289"/>
      <c r="CR77" s="1289"/>
      <c r="CS77" s="1289"/>
      <c r="CT77" s="1289"/>
      <c r="CU77" s="1289"/>
      <c r="CV77" s="1289">
        <v>32.799999999999997</v>
      </c>
      <c r="CW77" s="1289"/>
      <c r="CX77" s="1289"/>
      <c r="CY77" s="1289"/>
      <c r="CZ77" s="1289"/>
      <c r="DA77" s="1289"/>
      <c r="DB77" s="1289"/>
      <c r="DC77" s="1289"/>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380</v>
      </c>
      <c r="BC79" s="1291"/>
      <c r="BD79" s="1291"/>
      <c r="BE79" s="1291"/>
      <c r="BF79" s="1291"/>
      <c r="BG79" s="1291"/>
      <c r="BH79" s="1291"/>
      <c r="BI79" s="1291"/>
      <c r="BJ79" s="1291"/>
      <c r="BK79" s="1291"/>
      <c r="BL79" s="1291"/>
      <c r="BM79" s="1291"/>
      <c r="BN79" s="1291"/>
      <c r="BO79" s="1291"/>
      <c r="BP79" s="1289">
        <v>10.6</v>
      </c>
      <c r="BQ79" s="1289"/>
      <c r="BR79" s="1289"/>
      <c r="BS79" s="1289"/>
      <c r="BT79" s="1289"/>
      <c r="BU79" s="1289"/>
      <c r="BV79" s="1289"/>
      <c r="BW79" s="1289"/>
      <c r="BX79" s="1289">
        <v>9.8000000000000007</v>
      </c>
      <c r="BY79" s="1289"/>
      <c r="BZ79" s="1289"/>
      <c r="CA79" s="1289"/>
      <c r="CB79" s="1289"/>
      <c r="CC79" s="1289"/>
      <c r="CD79" s="1289"/>
      <c r="CE79" s="1289"/>
      <c r="CF79" s="1289">
        <v>9.3000000000000007</v>
      </c>
      <c r="CG79" s="1289"/>
      <c r="CH79" s="1289"/>
      <c r="CI79" s="1289"/>
      <c r="CJ79" s="1289"/>
      <c r="CK79" s="1289"/>
      <c r="CL79" s="1289"/>
      <c r="CM79" s="1289"/>
      <c r="CN79" s="1289">
        <v>9.1999999999999993</v>
      </c>
      <c r="CO79" s="1289"/>
      <c r="CP79" s="1289"/>
      <c r="CQ79" s="1289"/>
      <c r="CR79" s="1289"/>
      <c r="CS79" s="1289"/>
      <c r="CT79" s="1289"/>
      <c r="CU79" s="1289"/>
      <c r="CV79" s="1289">
        <v>9.1</v>
      </c>
      <c r="CW79" s="1289"/>
      <c r="CX79" s="1289"/>
      <c r="CY79" s="1289"/>
      <c r="CZ79" s="1289"/>
      <c r="DA79" s="1289"/>
      <c r="DB79" s="1289"/>
      <c r="DC79" s="1289"/>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T/FcPfLOKmAch+Q5MZJ/g8P3S2/N2uBzRRNtkSpk1B6afF6mmLwj03qZDiVVjPkyJUlpgHTE+o2hyZ797SvuA==" saltValue="Xc4YZhgwXGhDAnpwIKj9Q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52" customWidth="1"/>
    <col min="35" max="122" width="2.5" style="251" customWidth="1"/>
    <col min="123" max="16384" width="2.5" style="251" hidden="1"/>
  </cols>
  <sheetData>
    <row r="1" spans="2:34" ht="13.5" customHeight="1"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2:34" x14ac:dyDescent="0.15">
      <c r="S2" s="251"/>
      <c r="AH2" s="251"/>
    </row>
    <row r="3" spans="2:34" x14ac:dyDescent="0.1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2:34" x14ac:dyDescent="0.15"/>
    <row r="5" spans="2:34" x14ac:dyDescent="0.15"/>
    <row r="6" spans="2:34" x14ac:dyDescent="0.15"/>
    <row r="7" spans="2:34" x14ac:dyDescent="0.15"/>
    <row r="8" spans="2:34" x14ac:dyDescent="0.15"/>
    <row r="9" spans="2:34" x14ac:dyDescent="0.15">
      <c r="AH9" s="25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1"/>
    </row>
    <row r="18" spans="12:34" x14ac:dyDescent="0.15"/>
    <row r="19" spans="12:34" x14ac:dyDescent="0.15"/>
    <row r="20" spans="12:34" x14ac:dyDescent="0.15">
      <c r="AH20" s="251"/>
    </row>
    <row r="21" spans="12:34" x14ac:dyDescent="0.15">
      <c r="AH21" s="251"/>
    </row>
    <row r="22" spans="12:34" x14ac:dyDescent="0.15"/>
    <row r="23" spans="12:34" x14ac:dyDescent="0.15"/>
    <row r="24" spans="12:34" x14ac:dyDescent="0.15">
      <c r="Q24" s="251"/>
    </row>
    <row r="25" spans="12:34" x14ac:dyDescent="0.15"/>
    <row r="26" spans="12:34" x14ac:dyDescent="0.15"/>
    <row r="27" spans="12:34" x14ac:dyDescent="0.15"/>
    <row r="28" spans="12:34" x14ac:dyDescent="0.15">
      <c r="O28" s="251"/>
      <c r="T28" s="251"/>
      <c r="AH28" s="251"/>
    </row>
    <row r="29" spans="12:34" x14ac:dyDescent="0.15"/>
    <row r="30" spans="12:34" x14ac:dyDescent="0.15"/>
    <row r="31" spans="12:34" x14ac:dyDescent="0.15">
      <c r="Q31" s="251"/>
    </row>
    <row r="32" spans="12:34" x14ac:dyDescent="0.15">
      <c r="L32" s="251"/>
    </row>
    <row r="33" spans="2:34" x14ac:dyDescent="0.15">
      <c r="C33" s="251"/>
      <c r="E33" s="251"/>
      <c r="G33" s="251"/>
      <c r="I33" s="251"/>
      <c r="X33" s="251"/>
    </row>
    <row r="34" spans="2:34" x14ac:dyDescent="0.15">
      <c r="B34" s="251"/>
      <c r="P34" s="251"/>
      <c r="R34" s="251"/>
      <c r="T34" s="251"/>
    </row>
    <row r="35" spans="2:34" x14ac:dyDescent="0.15">
      <c r="D35" s="251"/>
      <c r="W35" s="251"/>
      <c r="AC35" s="251"/>
      <c r="AD35" s="251"/>
      <c r="AE35" s="251"/>
      <c r="AF35" s="251"/>
      <c r="AG35" s="251"/>
      <c r="AH35" s="251"/>
    </row>
    <row r="36" spans="2:34" x14ac:dyDescent="0.15">
      <c r="H36" s="251"/>
      <c r="J36" s="251"/>
      <c r="K36" s="251"/>
      <c r="M36" s="251"/>
      <c r="Y36" s="251"/>
      <c r="Z36" s="251"/>
      <c r="AA36" s="251"/>
      <c r="AB36" s="251"/>
      <c r="AC36" s="251"/>
      <c r="AD36" s="251"/>
      <c r="AE36" s="251"/>
      <c r="AF36" s="251"/>
      <c r="AG36" s="251"/>
      <c r="AH36" s="251"/>
    </row>
    <row r="37" spans="2:34" x14ac:dyDescent="0.15">
      <c r="AH37" s="251"/>
    </row>
    <row r="38" spans="2:34" x14ac:dyDescent="0.15">
      <c r="AG38" s="251"/>
      <c r="AH38" s="251"/>
    </row>
    <row r="39" spans="2:34" x14ac:dyDescent="0.15"/>
    <row r="40" spans="2:34" x14ac:dyDescent="0.15">
      <c r="X40" s="251"/>
    </row>
    <row r="41" spans="2:34" x14ac:dyDescent="0.15">
      <c r="R41" s="251"/>
    </row>
    <row r="42" spans="2:34" x14ac:dyDescent="0.15">
      <c r="W42" s="251"/>
    </row>
    <row r="43" spans="2:34" x14ac:dyDescent="0.15">
      <c r="Y43" s="251"/>
      <c r="Z43" s="251"/>
      <c r="AA43" s="251"/>
      <c r="AB43" s="251"/>
      <c r="AC43" s="251"/>
      <c r="AD43" s="251"/>
      <c r="AE43" s="251"/>
      <c r="AF43" s="251"/>
      <c r="AG43" s="251"/>
      <c r="AH43" s="251"/>
    </row>
    <row r="44" spans="2:34" x14ac:dyDescent="0.15">
      <c r="AH44" s="251"/>
    </row>
    <row r="45" spans="2:34" x14ac:dyDescent="0.15">
      <c r="X45" s="251"/>
    </row>
    <row r="46" spans="2:34" x14ac:dyDescent="0.15"/>
    <row r="47" spans="2:34" x14ac:dyDescent="0.15"/>
    <row r="48" spans="2:34" x14ac:dyDescent="0.15">
      <c r="W48" s="251"/>
      <c r="Y48" s="251"/>
      <c r="Z48" s="251"/>
      <c r="AA48" s="251"/>
      <c r="AB48" s="251"/>
      <c r="AC48" s="251"/>
      <c r="AD48" s="251"/>
      <c r="AE48" s="251"/>
      <c r="AF48" s="251"/>
      <c r="AG48" s="251"/>
      <c r="AH48" s="251"/>
    </row>
    <row r="49" spans="28:34" x14ac:dyDescent="0.15"/>
    <row r="50" spans="28:34" x14ac:dyDescent="0.15">
      <c r="AE50" s="251"/>
      <c r="AF50" s="251"/>
      <c r="AG50" s="251"/>
      <c r="AH50" s="251"/>
    </row>
    <row r="51" spans="28:34" x14ac:dyDescent="0.15">
      <c r="AC51" s="251"/>
      <c r="AD51" s="251"/>
      <c r="AE51" s="251"/>
      <c r="AF51" s="251"/>
      <c r="AG51" s="251"/>
      <c r="AH51" s="251"/>
    </row>
    <row r="52" spans="28:34" x14ac:dyDescent="0.15"/>
    <row r="53" spans="28:34" x14ac:dyDescent="0.15">
      <c r="AF53" s="251"/>
      <c r="AG53" s="251"/>
      <c r="AH53" s="251"/>
    </row>
    <row r="54" spans="28:34" x14ac:dyDescent="0.15">
      <c r="AH54" s="251"/>
    </row>
    <row r="55" spans="28:34" x14ac:dyDescent="0.15"/>
    <row r="56" spans="28:34" x14ac:dyDescent="0.15">
      <c r="AB56" s="251"/>
      <c r="AC56" s="251"/>
      <c r="AD56" s="251"/>
      <c r="AE56" s="251"/>
      <c r="AF56" s="251"/>
      <c r="AG56" s="251"/>
      <c r="AH56" s="251"/>
    </row>
    <row r="57" spans="28:34" x14ac:dyDescent="0.15">
      <c r="AH57" s="251"/>
    </row>
    <row r="58" spans="28:34" x14ac:dyDescent="0.15">
      <c r="AH58" s="251"/>
    </row>
    <row r="59" spans="28:34" x14ac:dyDescent="0.15"/>
    <row r="60" spans="28:34" x14ac:dyDescent="0.15"/>
    <row r="61" spans="28:34" x14ac:dyDescent="0.15"/>
    <row r="62" spans="28:34" x14ac:dyDescent="0.15"/>
    <row r="63" spans="28:34" x14ac:dyDescent="0.15">
      <c r="AH63" s="251"/>
    </row>
    <row r="64" spans="28:34" x14ac:dyDescent="0.15">
      <c r="AG64" s="251"/>
      <c r="AH64" s="251"/>
    </row>
    <row r="65" spans="28:34" x14ac:dyDescent="0.15"/>
    <row r="66" spans="28:34" x14ac:dyDescent="0.15"/>
    <row r="67" spans="28:34" x14ac:dyDescent="0.15"/>
    <row r="68" spans="28:34" x14ac:dyDescent="0.15">
      <c r="AB68" s="251"/>
      <c r="AC68" s="251"/>
      <c r="AD68" s="251"/>
      <c r="AE68" s="251"/>
      <c r="AF68" s="251"/>
      <c r="AG68" s="251"/>
      <c r="AH68" s="251"/>
    </row>
    <row r="69" spans="28:34" x14ac:dyDescent="0.15">
      <c r="AF69" s="251"/>
      <c r="AG69" s="251"/>
      <c r="AH69" s="251"/>
    </row>
    <row r="70" spans="28:34" x14ac:dyDescent="0.15"/>
    <row r="71" spans="28:34" x14ac:dyDescent="0.15"/>
    <row r="72" spans="28:34" x14ac:dyDescent="0.15"/>
    <row r="73" spans="28:34" x14ac:dyDescent="0.15"/>
    <row r="74" spans="28:34" x14ac:dyDescent="0.15"/>
    <row r="75" spans="28:34" x14ac:dyDescent="0.15">
      <c r="AH75" s="251"/>
    </row>
    <row r="76" spans="28:34" x14ac:dyDescent="0.15">
      <c r="AF76" s="251"/>
      <c r="AG76" s="251"/>
      <c r="AH76" s="251"/>
    </row>
    <row r="77" spans="28:34" x14ac:dyDescent="0.15">
      <c r="AG77" s="251"/>
      <c r="AH77" s="251"/>
    </row>
    <row r="78" spans="28:34" x14ac:dyDescent="0.15"/>
    <row r="79" spans="28:34" x14ac:dyDescent="0.15"/>
    <row r="80" spans="28:34" x14ac:dyDescent="0.15"/>
    <row r="81" spans="25:34" x14ac:dyDescent="0.15"/>
    <row r="82" spans="25:34" x14ac:dyDescent="0.15">
      <c r="Y82" s="251"/>
    </row>
    <row r="83" spans="25:34" x14ac:dyDescent="0.15">
      <c r="Y83" s="251"/>
      <c r="Z83" s="251"/>
      <c r="AA83" s="251"/>
      <c r="AB83" s="251"/>
      <c r="AC83" s="251"/>
      <c r="AD83" s="251"/>
      <c r="AE83" s="251"/>
      <c r="AF83" s="251"/>
      <c r="AG83" s="251"/>
      <c r="AH83" s="251"/>
    </row>
    <row r="84" spans="25:34" x14ac:dyDescent="0.15"/>
    <row r="85" spans="25:34" x14ac:dyDescent="0.15"/>
    <row r="86" spans="25:34" x14ac:dyDescent="0.15"/>
    <row r="87" spans="25:34" x14ac:dyDescent="0.15"/>
    <row r="88" spans="25:34" x14ac:dyDescent="0.15">
      <c r="AH88" s="25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1"/>
      <c r="AG94" s="251"/>
      <c r="AH94" s="251"/>
    </row>
    <row r="95" spans="25:34" ht="13.5" customHeight="1" x14ac:dyDescent="0.15">
      <c r="AH95" s="25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1"/>
    </row>
    <row r="102" spans="33:34" ht="13.5" customHeight="1" x14ac:dyDescent="0.15"/>
    <row r="103" spans="33:34" ht="13.5" customHeight="1" x14ac:dyDescent="0.15"/>
    <row r="104" spans="33:34" ht="13.5" customHeight="1" x14ac:dyDescent="0.15">
      <c r="AG104" s="251"/>
      <c r="AH104" s="25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1"/>
    </row>
    <row r="117" spans="34:122" ht="13.5" customHeight="1" x14ac:dyDescent="0.15"/>
    <row r="118" spans="34:122" ht="13.5" customHeight="1" x14ac:dyDescent="0.15"/>
    <row r="119" spans="34:122" ht="13.5" customHeight="1" x14ac:dyDescent="0.15"/>
    <row r="120" spans="34:122" ht="13.5" customHeight="1" x14ac:dyDescent="0.15">
      <c r="AH120" s="251"/>
    </row>
    <row r="121" spans="34:122" ht="13.5" customHeight="1" x14ac:dyDescent="0.15">
      <c r="AH121" s="251"/>
    </row>
    <row r="122" spans="34:122" ht="13.5" customHeight="1" x14ac:dyDescent="0.15"/>
    <row r="123" spans="34:122" ht="13.5" customHeight="1" x14ac:dyDescent="0.15"/>
    <row r="124" spans="34:122" ht="13.5" customHeight="1" x14ac:dyDescent="0.15"/>
    <row r="125" spans="34:122" ht="13.5" customHeight="1" x14ac:dyDescent="0.15">
      <c r="DR125" s="251" t="s">
        <v>381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3mby8B7LNH0cFnALihJegDjHc0DacyRUhsOW7FYPO7907PqvelGoepOL2GaxZfHAgkHlH0CXXo2wOjQbCgmDw==" saltValue="gG9iNb0zvMX+NWD3hyjPL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52" customWidth="1"/>
    <col min="35" max="122" width="2.5" style="251" customWidth="1"/>
    <col min="123" max="16384" width="2.5" style="251" hidden="1"/>
  </cols>
  <sheetData>
    <row r="1" spans="2:34" ht="13.5" customHeight="1"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2:34" x14ac:dyDescent="0.15">
      <c r="S2" s="251"/>
      <c r="AH2" s="251"/>
    </row>
    <row r="3" spans="2:34" x14ac:dyDescent="0.1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2:34" x14ac:dyDescent="0.15"/>
    <row r="5" spans="2:34" x14ac:dyDescent="0.15"/>
    <row r="6" spans="2:34" x14ac:dyDescent="0.15"/>
    <row r="7" spans="2:34" x14ac:dyDescent="0.15"/>
    <row r="8" spans="2:34" x14ac:dyDescent="0.15"/>
    <row r="9" spans="2:34" x14ac:dyDescent="0.15">
      <c r="AH9" s="25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1"/>
    </row>
    <row r="18" spans="12:34" x14ac:dyDescent="0.15"/>
    <row r="19" spans="12:34" x14ac:dyDescent="0.15"/>
    <row r="20" spans="12:34" x14ac:dyDescent="0.15">
      <c r="AH20" s="251"/>
    </row>
    <row r="21" spans="12:34" x14ac:dyDescent="0.15">
      <c r="AH21" s="251"/>
    </row>
    <row r="22" spans="12:34" x14ac:dyDescent="0.15"/>
    <row r="23" spans="12:34" x14ac:dyDescent="0.15"/>
    <row r="24" spans="12:34" x14ac:dyDescent="0.15">
      <c r="Q24" s="251"/>
    </row>
    <row r="25" spans="12:34" x14ac:dyDescent="0.15"/>
    <row r="26" spans="12:34" x14ac:dyDescent="0.15"/>
    <row r="27" spans="12:34" x14ac:dyDescent="0.15"/>
    <row r="28" spans="12:34" x14ac:dyDescent="0.15">
      <c r="O28" s="251"/>
      <c r="T28" s="251"/>
      <c r="AH28" s="251"/>
    </row>
    <row r="29" spans="12:34" x14ac:dyDescent="0.15"/>
    <row r="30" spans="12:34" x14ac:dyDescent="0.15"/>
    <row r="31" spans="12:34" x14ac:dyDescent="0.15">
      <c r="Q31" s="251"/>
    </row>
    <row r="32" spans="12:34" x14ac:dyDescent="0.15">
      <c r="L32" s="251"/>
    </row>
    <row r="33" spans="2:34" x14ac:dyDescent="0.15">
      <c r="C33" s="251"/>
      <c r="E33" s="251"/>
      <c r="G33" s="251"/>
      <c r="I33" s="251"/>
      <c r="X33" s="251"/>
    </row>
    <row r="34" spans="2:34" x14ac:dyDescent="0.15">
      <c r="B34" s="251"/>
      <c r="P34" s="251"/>
      <c r="R34" s="251"/>
      <c r="T34" s="251"/>
    </row>
    <row r="35" spans="2:34" x14ac:dyDescent="0.15">
      <c r="D35" s="251"/>
      <c r="W35" s="251"/>
      <c r="AC35" s="251"/>
      <c r="AD35" s="251"/>
      <c r="AE35" s="251"/>
      <c r="AF35" s="251"/>
      <c r="AG35" s="251"/>
      <c r="AH35" s="251"/>
    </row>
    <row r="36" spans="2:34" x14ac:dyDescent="0.15">
      <c r="H36" s="251"/>
      <c r="J36" s="251"/>
      <c r="K36" s="251"/>
      <c r="M36" s="251"/>
      <c r="Y36" s="251"/>
      <c r="Z36" s="251"/>
      <c r="AA36" s="251"/>
      <c r="AB36" s="251"/>
      <c r="AC36" s="251"/>
      <c r="AD36" s="251"/>
      <c r="AE36" s="251"/>
      <c r="AF36" s="251"/>
      <c r="AG36" s="251"/>
      <c r="AH36" s="251"/>
    </row>
    <row r="37" spans="2:34" x14ac:dyDescent="0.15">
      <c r="AH37" s="251"/>
    </row>
    <row r="38" spans="2:34" x14ac:dyDescent="0.15">
      <c r="AG38" s="251"/>
      <c r="AH38" s="251"/>
    </row>
    <row r="39" spans="2:34" x14ac:dyDescent="0.15"/>
    <row r="40" spans="2:34" x14ac:dyDescent="0.15">
      <c r="X40" s="251"/>
    </row>
    <row r="41" spans="2:34" x14ac:dyDescent="0.15">
      <c r="R41" s="251"/>
    </row>
    <row r="42" spans="2:34" x14ac:dyDescent="0.15">
      <c r="W42" s="251"/>
    </row>
    <row r="43" spans="2:34" x14ac:dyDescent="0.15">
      <c r="Y43" s="251"/>
      <c r="Z43" s="251"/>
      <c r="AA43" s="251"/>
      <c r="AB43" s="251"/>
      <c r="AC43" s="251"/>
      <c r="AD43" s="251"/>
      <c r="AE43" s="251"/>
      <c r="AF43" s="251"/>
      <c r="AG43" s="251"/>
      <c r="AH43" s="251"/>
    </row>
    <row r="44" spans="2:34" x14ac:dyDescent="0.15">
      <c r="AH44" s="251"/>
    </row>
    <row r="45" spans="2:34" x14ac:dyDescent="0.15">
      <c r="X45" s="251"/>
    </row>
    <row r="46" spans="2:34" x14ac:dyDescent="0.15"/>
    <row r="47" spans="2:34" x14ac:dyDescent="0.15"/>
    <row r="48" spans="2:34" x14ac:dyDescent="0.15">
      <c r="W48" s="251"/>
      <c r="Y48" s="251"/>
      <c r="Z48" s="251"/>
      <c r="AA48" s="251"/>
      <c r="AB48" s="251"/>
      <c r="AC48" s="251"/>
      <c r="AD48" s="251"/>
      <c r="AE48" s="251"/>
      <c r="AF48" s="251"/>
      <c r="AG48" s="251"/>
      <c r="AH48" s="251"/>
    </row>
    <row r="49" spans="28:34" x14ac:dyDescent="0.15"/>
    <row r="50" spans="28:34" x14ac:dyDescent="0.15">
      <c r="AE50" s="251"/>
      <c r="AF50" s="251"/>
      <c r="AG50" s="251"/>
      <c r="AH50" s="251"/>
    </row>
    <row r="51" spans="28:34" x14ac:dyDescent="0.15">
      <c r="AC51" s="251"/>
      <c r="AD51" s="251"/>
      <c r="AE51" s="251"/>
      <c r="AF51" s="251"/>
      <c r="AG51" s="251"/>
      <c r="AH51" s="251"/>
    </row>
    <row r="52" spans="28:34" x14ac:dyDescent="0.15"/>
    <row r="53" spans="28:34" x14ac:dyDescent="0.15">
      <c r="AF53" s="251"/>
      <c r="AG53" s="251"/>
      <c r="AH53" s="251"/>
    </row>
    <row r="54" spans="28:34" x14ac:dyDescent="0.15">
      <c r="AH54" s="251"/>
    </row>
    <row r="55" spans="28:34" x14ac:dyDescent="0.15"/>
    <row r="56" spans="28:34" x14ac:dyDescent="0.15">
      <c r="AB56" s="251"/>
      <c r="AC56" s="251"/>
      <c r="AD56" s="251"/>
      <c r="AE56" s="251"/>
      <c r="AF56" s="251"/>
      <c r="AG56" s="251"/>
      <c r="AH56" s="251"/>
    </row>
    <row r="57" spans="28:34" x14ac:dyDescent="0.15">
      <c r="AH57" s="251"/>
    </row>
    <row r="58" spans="28:34" x14ac:dyDescent="0.15">
      <c r="AH58" s="251"/>
    </row>
    <row r="59" spans="28:34" x14ac:dyDescent="0.15">
      <c r="AG59" s="251"/>
      <c r="AH59" s="251"/>
    </row>
    <row r="60" spans="28:34" x14ac:dyDescent="0.15"/>
    <row r="61" spans="28:34" x14ac:dyDescent="0.15"/>
    <row r="62" spans="28:34" x14ac:dyDescent="0.15"/>
    <row r="63" spans="28:34" x14ac:dyDescent="0.15">
      <c r="AH63" s="251"/>
    </row>
    <row r="64" spans="28:34" x14ac:dyDescent="0.15">
      <c r="AG64" s="251"/>
      <c r="AH64" s="251"/>
    </row>
    <row r="65" spans="28:34" x14ac:dyDescent="0.15"/>
    <row r="66" spans="28:34" x14ac:dyDescent="0.15"/>
    <row r="67" spans="28:34" x14ac:dyDescent="0.15"/>
    <row r="68" spans="28:34" x14ac:dyDescent="0.15">
      <c r="AB68" s="251"/>
      <c r="AC68" s="251"/>
      <c r="AD68" s="251"/>
      <c r="AE68" s="251"/>
      <c r="AF68" s="251"/>
      <c r="AG68" s="251"/>
      <c r="AH68" s="251"/>
    </row>
    <row r="69" spans="28:34" x14ac:dyDescent="0.15">
      <c r="AF69" s="251"/>
      <c r="AG69" s="251"/>
      <c r="AH69" s="251"/>
    </row>
    <row r="70" spans="28:34" x14ac:dyDescent="0.15"/>
    <row r="71" spans="28:34" x14ac:dyDescent="0.15"/>
    <row r="72" spans="28:34" x14ac:dyDescent="0.15"/>
    <row r="73" spans="28:34" x14ac:dyDescent="0.15"/>
    <row r="74" spans="28:34" x14ac:dyDescent="0.15"/>
    <row r="75" spans="28:34" x14ac:dyDescent="0.15">
      <c r="AH75" s="251"/>
    </row>
    <row r="76" spans="28:34" x14ac:dyDescent="0.15">
      <c r="AF76" s="251"/>
      <c r="AG76" s="251"/>
      <c r="AH76" s="251"/>
    </row>
    <row r="77" spans="28:34" x14ac:dyDescent="0.15">
      <c r="AG77" s="251"/>
      <c r="AH77" s="251"/>
    </row>
    <row r="78" spans="28:34" x14ac:dyDescent="0.15"/>
    <row r="79" spans="28:34" x14ac:dyDescent="0.15"/>
    <row r="80" spans="28:34" x14ac:dyDescent="0.15"/>
    <row r="81" spans="25:34" x14ac:dyDescent="0.15"/>
    <row r="82" spans="25:34" x14ac:dyDescent="0.15">
      <c r="Y82" s="251"/>
    </row>
    <row r="83" spans="25:34" x14ac:dyDescent="0.15">
      <c r="Y83" s="251"/>
      <c r="Z83" s="251"/>
      <c r="AA83" s="251"/>
      <c r="AB83" s="251"/>
      <c r="AC83" s="251"/>
      <c r="AD83" s="251"/>
      <c r="AE83" s="251"/>
      <c r="AF83" s="251"/>
      <c r="AG83" s="251"/>
      <c r="AH83" s="251"/>
    </row>
    <row r="84" spans="25:34" x14ac:dyDescent="0.15"/>
    <row r="85" spans="25:34" x14ac:dyDescent="0.15"/>
    <row r="86" spans="25:34" x14ac:dyDescent="0.15"/>
    <row r="87" spans="25:34" x14ac:dyDescent="0.15"/>
    <row r="88" spans="25:34" x14ac:dyDescent="0.15">
      <c r="AH88" s="25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1"/>
      <c r="AG94" s="251"/>
      <c r="AH94" s="251"/>
    </row>
    <row r="95" spans="25:34" ht="13.5" customHeight="1" x14ac:dyDescent="0.15">
      <c r="AH95" s="25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1"/>
    </row>
    <row r="102" spans="33:34" ht="13.5" customHeight="1" x14ac:dyDescent="0.15"/>
    <row r="103" spans="33:34" ht="13.5" customHeight="1" x14ac:dyDescent="0.15"/>
    <row r="104" spans="33:34" ht="13.5" customHeight="1" x14ac:dyDescent="0.15">
      <c r="AG104" s="251"/>
      <c r="AH104" s="25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1"/>
    </row>
    <row r="117" spans="34:122" ht="13.5" customHeight="1" x14ac:dyDescent="0.15"/>
    <row r="118" spans="34:122" ht="13.5" customHeight="1" x14ac:dyDescent="0.15"/>
    <row r="119" spans="34:122" ht="13.5" customHeight="1" x14ac:dyDescent="0.15"/>
    <row r="120" spans="34:122" ht="13.5" customHeight="1" x14ac:dyDescent="0.15">
      <c r="AH120" s="251"/>
    </row>
    <row r="121" spans="34:122" ht="13.5" customHeight="1" x14ac:dyDescent="0.15">
      <c r="AH121" s="251"/>
    </row>
    <row r="122" spans="34:122" ht="13.5" customHeight="1" x14ac:dyDescent="0.15"/>
    <row r="123" spans="34:122" ht="13.5" customHeight="1" x14ac:dyDescent="0.15"/>
    <row r="124" spans="34:122" ht="13.5" customHeight="1" x14ac:dyDescent="0.15"/>
    <row r="125" spans="34:122" ht="13.5" customHeight="1" x14ac:dyDescent="0.15">
      <c r="DR125" s="251" t="s">
        <v>381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nsCqSuS+vWKP3sH5BaoywoR7q7pHSpHokwCH3hvu4PjlDBlfNTO9J3qOh1n2yVEGCv52h0Gw7z6a32k3Mk05g==" saltValue="aB/+AWSRDjqJM0xAhRV+y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36</v>
      </c>
      <c r="E2" s="134"/>
      <c r="F2" s="135" t="s">
        <v>352</v>
      </c>
      <c r="G2" s="136"/>
      <c r="H2" s="137"/>
    </row>
    <row r="3" spans="1:8" x14ac:dyDescent="0.15">
      <c r="A3" s="133" t="s">
        <v>345</v>
      </c>
      <c r="B3" s="138"/>
      <c r="C3" s="139"/>
      <c r="D3" s="140">
        <v>106311</v>
      </c>
      <c r="E3" s="141"/>
      <c r="F3" s="142">
        <v>81990</v>
      </c>
      <c r="G3" s="143"/>
      <c r="H3" s="144"/>
    </row>
    <row r="4" spans="1:8" x14ac:dyDescent="0.15">
      <c r="A4" s="145"/>
      <c r="B4" s="146"/>
      <c r="C4" s="147"/>
      <c r="D4" s="148">
        <v>26471</v>
      </c>
      <c r="E4" s="149"/>
      <c r="F4" s="150">
        <v>34482</v>
      </c>
      <c r="G4" s="151"/>
      <c r="H4" s="152"/>
    </row>
    <row r="5" spans="1:8" x14ac:dyDescent="0.15">
      <c r="A5" s="133" t="s">
        <v>347</v>
      </c>
      <c r="B5" s="138"/>
      <c r="C5" s="139"/>
      <c r="D5" s="140">
        <v>132003</v>
      </c>
      <c r="E5" s="141"/>
      <c r="F5" s="142">
        <v>87551</v>
      </c>
      <c r="G5" s="143"/>
      <c r="H5" s="144"/>
    </row>
    <row r="6" spans="1:8" x14ac:dyDescent="0.15">
      <c r="A6" s="145"/>
      <c r="B6" s="146"/>
      <c r="C6" s="147"/>
      <c r="D6" s="148">
        <v>44181</v>
      </c>
      <c r="E6" s="149"/>
      <c r="F6" s="150">
        <v>43994</v>
      </c>
      <c r="G6" s="151"/>
      <c r="H6" s="152"/>
    </row>
    <row r="7" spans="1:8" x14ac:dyDescent="0.15">
      <c r="A7" s="133" t="s">
        <v>348</v>
      </c>
      <c r="B7" s="138"/>
      <c r="C7" s="139"/>
      <c r="D7" s="140">
        <v>63017</v>
      </c>
      <c r="E7" s="141"/>
      <c r="F7" s="142">
        <v>106092</v>
      </c>
      <c r="G7" s="143"/>
      <c r="H7" s="144"/>
    </row>
    <row r="8" spans="1:8" x14ac:dyDescent="0.15">
      <c r="A8" s="145"/>
      <c r="B8" s="146"/>
      <c r="C8" s="147"/>
      <c r="D8" s="148">
        <v>42407</v>
      </c>
      <c r="E8" s="149"/>
      <c r="F8" s="150">
        <v>44299</v>
      </c>
      <c r="G8" s="151"/>
      <c r="H8" s="152"/>
    </row>
    <row r="9" spans="1:8" x14ac:dyDescent="0.15">
      <c r="A9" s="133" t="s">
        <v>349</v>
      </c>
      <c r="B9" s="138"/>
      <c r="C9" s="139"/>
      <c r="D9" s="140">
        <v>76528</v>
      </c>
      <c r="E9" s="141"/>
      <c r="F9" s="142">
        <v>78903</v>
      </c>
      <c r="G9" s="143"/>
      <c r="H9" s="144"/>
    </row>
    <row r="10" spans="1:8" x14ac:dyDescent="0.15">
      <c r="A10" s="145"/>
      <c r="B10" s="146"/>
      <c r="C10" s="147"/>
      <c r="D10" s="148">
        <v>40021</v>
      </c>
      <c r="E10" s="149"/>
      <c r="F10" s="150">
        <v>49201</v>
      </c>
      <c r="G10" s="151"/>
      <c r="H10" s="152"/>
    </row>
    <row r="11" spans="1:8" x14ac:dyDescent="0.15">
      <c r="A11" s="133" t="s">
        <v>350</v>
      </c>
      <c r="B11" s="138"/>
      <c r="C11" s="139"/>
      <c r="D11" s="140">
        <v>115091</v>
      </c>
      <c r="E11" s="141"/>
      <c r="F11" s="142">
        <v>82993</v>
      </c>
      <c r="G11" s="143"/>
      <c r="H11" s="144"/>
    </row>
    <row r="12" spans="1:8" x14ac:dyDescent="0.15">
      <c r="A12" s="145"/>
      <c r="B12" s="146"/>
      <c r="C12" s="153"/>
      <c r="D12" s="148">
        <v>61538</v>
      </c>
      <c r="E12" s="149"/>
      <c r="F12" s="150">
        <v>46787</v>
      </c>
      <c r="G12" s="151"/>
      <c r="H12" s="152"/>
    </row>
    <row r="13" spans="1:8" x14ac:dyDescent="0.15">
      <c r="A13" s="133"/>
      <c r="B13" s="138"/>
      <c r="C13" s="154"/>
      <c r="D13" s="155">
        <v>98590</v>
      </c>
      <c r="E13" s="156"/>
      <c r="F13" s="157">
        <v>87506</v>
      </c>
      <c r="G13" s="158"/>
      <c r="H13" s="144"/>
    </row>
    <row r="14" spans="1:8" x14ac:dyDescent="0.15">
      <c r="A14" s="145"/>
      <c r="B14" s="146"/>
      <c r="C14" s="147"/>
      <c r="D14" s="148">
        <v>42924</v>
      </c>
      <c r="E14" s="149"/>
      <c r="F14" s="150">
        <v>43753</v>
      </c>
      <c r="G14" s="151"/>
      <c r="H14" s="152"/>
    </row>
    <row r="17" spans="1:11" x14ac:dyDescent="0.15">
      <c r="A17" s="129" t="s">
        <v>37</v>
      </c>
    </row>
    <row r="18" spans="1:11" x14ac:dyDescent="0.15">
      <c r="A18" s="159"/>
      <c r="B18" s="159" t="e">
        <f>#REF!</f>
        <v>#REF!</v>
      </c>
      <c r="C18" s="159" t="e">
        <f>#REF!</f>
        <v>#REF!</v>
      </c>
      <c r="D18" s="159" t="e">
        <f>#REF!</f>
        <v>#REF!</v>
      </c>
      <c r="E18" s="159" t="e">
        <f>#REF!</f>
        <v>#REF!</v>
      </c>
      <c r="F18" s="159" t="e">
        <f>#REF!</f>
        <v>#REF!</v>
      </c>
    </row>
    <row r="19" spans="1:11" x14ac:dyDescent="0.15">
      <c r="A19" s="159" t="s">
        <v>38</v>
      </c>
      <c r="B19" s="159" t="e">
        <f>ROUND(VALUE(SUBSTITUTE(#REF!,"▲","-")),2)</f>
        <v>#REF!</v>
      </c>
      <c r="C19" s="159" t="e">
        <f>ROUND(VALUE(SUBSTITUTE(#REF!,"▲","-")),2)</f>
        <v>#REF!</v>
      </c>
      <c r="D19" s="159" t="e">
        <f>ROUND(VALUE(SUBSTITUTE(#REF!,"▲","-")),2)</f>
        <v>#REF!</v>
      </c>
      <c r="E19" s="159" t="e">
        <f>ROUND(VALUE(SUBSTITUTE(#REF!,"▲","-")),2)</f>
        <v>#REF!</v>
      </c>
      <c r="F19" s="159" t="e">
        <f>ROUND(VALUE(SUBSTITUTE(#REF!,"▲","-")),2)</f>
        <v>#REF!</v>
      </c>
    </row>
    <row r="20" spans="1:11" x14ac:dyDescent="0.15">
      <c r="A20" s="159" t="s">
        <v>39</v>
      </c>
      <c r="B20" s="159" t="e">
        <f>ROUND(VALUE(SUBSTITUTE(#REF!,"▲","-")),2)</f>
        <v>#REF!</v>
      </c>
      <c r="C20" s="159" t="e">
        <f>ROUND(VALUE(SUBSTITUTE(#REF!,"▲","-")),2)</f>
        <v>#REF!</v>
      </c>
      <c r="D20" s="159" t="e">
        <f>ROUND(VALUE(SUBSTITUTE(#REF!,"▲","-")),2)</f>
        <v>#REF!</v>
      </c>
      <c r="E20" s="159" t="e">
        <f>ROUND(VALUE(SUBSTITUTE(#REF!,"▲","-")),2)</f>
        <v>#REF!</v>
      </c>
      <c r="F20" s="159" t="e">
        <f>ROUND(VALUE(SUBSTITUTE(#REF!,"▲","-")),2)</f>
        <v>#REF!</v>
      </c>
    </row>
    <row r="21" spans="1:11" x14ac:dyDescent="0.15">
      <c r="A21" s="159" t="s">
        <v>40</v>
      </c>
      <c r="B21" s="159" t="e">
        <f>IF(ISNUMBER(VALUE(SUBSTITUTE(#REF!,"▲","-"))),ROUND(VALUE(SUBSTITUTE(#REF!,"▲","-")),2),NA())</f>
        <v>#N/A</v>
      </c>
      <c r="C21" s="159" t="e">
        <f>IF(ISNUMBER(VALUE(SUBSTITUTE(#REF!,"▲","-"))),ROUND(VALUE(SUBSTITUTE(#REF!,"▲","-")),2),NA())</f>
        <v>#N/A</v>
      </c>
      <c r="D21" s="159" t="e">
        <f>IF(ISNUMBER(VALUE(SUBSTITUTE(#REF!,"▲","-"))),ROUND(VALUE(SUBSTITUTE(#REF!,"▲","-")),2),NA())</f>
        <v>#N/A</v>
      </c>
      <c r="E21" s="159" t="e">
        <f>IF(ISNUMBER(VALUE(SUBSTITUTE(#REF!,"▲","-"))),ROUND(VALUE(SUBSTITUTE(#REF!,"▲","-")),2),NA())</f>
        <v>#N/A</v>
      </c>
      <c r="F21" s="159" t="e">
        <f>IF(ISNUMBER(VALUE(SUBSTITUTE(#REF!,"▲","-"))),ROUND(VALUE(SUBSTITUTE(#REF!,"▲","-")),2),NA())</f>
        <v>#N/A</v>
      </c>
    </row>
    <row r="24" spans="1:11" x14ac:dyDescent="0.15">
      <c r="A24" s="129" t="s">
        <v>41</v>
      </c>
    </row>
    <row r="25" spans="1:11" x14ac:dyDescent="0.15">
      <c r="A25" s="160"/>
      <c r="B25" s="160" t="e">
        <f>#REF!</f>
        <v>#REF!</v>
      </c>
      <c r="C25" s="160"/>
      <c r="D25" s="160" t="e">
        <f>#REF!</f>
        <v>#REF!</v>
      </c>
      <c r="E25" s="160"/>
      <c r="F25" s="160" t="e">
        <f>#REF!</f>
        <v>#REF!</v>
      </c>
      <c r="G25" s="160"/>
      <c r="H25" s="160" t="e">
        <f>#REF!</f>
        <v>#REF!</v>
      </c>
      <c r="I25" s="160"/>
      <c r="J25" s="160" t="e">
        <f>#REF!</f>
        <v>#REF!</v>
      </c>
      <c r="K25" s="160"/>
    </row>
    <row r="26" spans="1:11" x14ac:dyDescent="0.15">
      <c r="A26" s="160"/>
      <c r="B26" s="160" t="s">
        <v>42</v>
      </c>
      <c r="C26" s="160" t="s">
        <v>43</v>
      </c>
      <c r="D26" s="160" t="s">
        <v>42</v>
      </c>
      <c r="E26" s="160" t="s">
        <v>43</v>
      </c>
      <c r="F26" s="160" t="s">
        <v>42</v>
      </c>
      <c r="G26" s="160" t="s">
        <v>43</v>
      </c>
      <c r="H26" s="160" t="s">
        <v>42</v>
      </c>
      <c r="I26" s="160" t="s">
        <v>43</v>
      </c>
      <c r="J26" s="160" t="s">
        <v>42</v>
      </c>
      <c r="K26" s="160" t="s">
        <v>43</v>
      </c>
    </row>
    <row r="27" spans="1:11" x14ac:dyDescent="0.15">
      <c r="A27" s="160" t="e">
        <f>IF(#REF!="",NA(),#REF!)</f>
        <v>#REF!</v>
      </c>
      <c r="B27" s="160" t="e">
        <f>IF(ROUND(VALUE(SUBSTITUTE(#REF!,"▲", "-")), 2) &lt; 0, ABS(ROUND(VALUE(SUBSTITUTE(#REF!,"▲", "-")), 2)), NA())</f>
        <v>#REF!</v>
      </c>
      <c r="C27" s="160" t="e">
        <f>IF(ROUND(VALUE(SUBSTITUTE(#REF!,"▲", "-")), 2) &gt;= 0, ABS(ROUND(VALUE(SUBSTITUTE(#REF!,"▲", "-")), 2)), NA())</f>
        <v>#REF!</v>
      </c>
      <c r="D27" s="160" t="e">
        <f>IF(ROUND(VALUE(SUBSTITUTE(#REF!,"▲", "-")), 2) &lt; 0, ABS(ROUND(VALUE(SUBSTITUTE(#REF!,"▲", "-")), 2)), NA())</f>
        <v>#REF!</v>
      </c>
      <c r="E27" s="160" t="e">
        <f>IF(ROUND(VALUE(SUBSTITUTE(#REF!,"▲", "-")), 2) &gt;= 0, ABS(ROUND(VALUE(SUBSTITUTE(#REF!,"▲", "-")), 2)), NA())</f>
        <v>#REF!</v>
      </c>
      <c r="F27" s="160" t="e">
        <f>IF(ROUND(VALUE(SUBSTITUTE(#REF!,"▲", "-")), 2) &lt; 0, ABS(ROUND(VALUE(SUBSTITUTE(#REF!,"▲", "-")), 2)), NA())</f>
        <v>#REF!</v>
      </c>
      <c r="G27" s="160" t="e">
        <f>IF(ROUND(VALUE(SUBSTITUTE(#REF!,"▲", "-")), 2) &gt;= 0, ABS(ROUND(VALUE(SUBSTITUTE(#REF!,"▲", "-")), 2)), NA())</f>
        <v>#REF!</v>
      </c>
      <c r="H27" s="160" t="e">
        <f>IF(ROUND(VALUE(SUBSTITUTE(#REF!,"▲", "-")), 2) &lt; 0, ABS(ROUND(VALUE(SUBSTITUTE(#REF!,"▲", "-")), 2)), NA())</f>
        <v>#REF!</v>
      </c>
      <c r="I27" s="160" t="e">
        <f>IF(ROUND(VALUE(SUBSTITUTE(#REF!,"▲", "-")), 2) &gt;= 0, ABS(ROUND(VALUE(SUBSTITUTE(#REF!,"▲", "-")), 2)), NA())</f>
        <v>#REF!</v>
      </c>
      <c r="J27" s="160" t="e">
        <f>IF(ROUND(VALUE(SUBSTITUTE(#REF!,"▲", "-")), 2) &lt; 0, ABS(ROUND(VALUE(SUBSTITUTE(#REF!,"▲", "-")), 2)), NA())</f>
        <v>#REF!</v>
      </c>
      <c r="K27" s="160" t="e">
        <f>IF(ROUND(VALUE(SUBSTITUTE(#REF!,"▲", "-")), 2) &gt;= 0, ABS(ROUND(VALUE(SUBSTITUTE(#REF!,"▲", "-")), 2)), NA())</f>
        <v>#REF!</v>
      </c>
    </row>
    <row r="28" spans="1:11" x14ac:dyDescent="0.15">
      <c r="A28" s="160" t="e">
        <f>IF(#REF!="",NA(),#REF!)</f>
        <v>#REF!</v>
      </c>
      <c r="B28" s="160" t="e">
        <f>IF(ROUND(VALUE(SUBSTITUTE(#REF!,"▲", "-")), 2) &lt; 0, ABS(ROUND(VALUE(SUBSTITUTE(#REF!,"▲", "-")), 2)), NA())</f>
        <v>#REF!</v>
      </c>
      <c r="C28" s="160" t="e">
        <f>IF(ROUND(VALUE(SUBSTITUTE(#REF!,"▲", "-")), 2) &gt;= 0, ABS(ROUND(VALUE(SUBSTITUTE(#REF!,"▲", "-")), 2)), NA())</f>
        <v>#REF!</v>
      </c>
      <c r="D28" s="160" t="e">
        <f>IF(ROUND(VALUE(SUBSTITUTE(#REF!,"▲", "-")), 2) &lt; 0, ABS(ROUND(VALUE(SUBSTITUTE(#REF!,"▲", "-")), 2)), NA())</f>
        <v>#REF!</v>
      </c>
      <c r="E28" s="160" t="e">
        <f>IF(ROUND(VALUE(SUBSTITUTE(#REF!,"▲", "-")), 2) &gt;= 0, ABS(ROUND(VALUE(SUBSTITUTE(#REF!,"▲", "-")), 2)), NA())</f>
        <v>#REF!</v>
      </c>
      <c r="F28" s="160" t="e">
        <f>IF(ROUND(VALUE(SUBSTITUTE(#REF!,"▲", "-")), 2) &lt; 0, ABS(ROUND(VALUE(SUBSTITUTE(#REF!,"▲", "-")), 2)), NA())</f>
        <v>#REF!</v>
      </c>
      <c r="G28" s="160" t="e">
        <f>IF(ROUND(VALUE(SUBSTITUTE(#REF!,"▲", "-")), 2) &gt;= 0, ABS(ROUND(VALUE(SUBSTITUTE(#REF!,"▲", "-")), 2)), NA())</f>
        <v>#REF!</v>
      </c>
      <c r="H28" s="160" t="e">
        <f>IF(ROUND(VALUE(SUBSTITUTE(#REF!,"▲", "-")), 2) &lt; 0, ABS(ROUND(VALUE(SUBSTITUTE(#REF!,"▲", "-")), 2)), NA())</f>
        <v>#REF!</v>
      </c>
      <c r="I28" s="160" t="e">
        <f>IF(ROUND(VALUE(SUBSTITUTE(#REF!,"▲", "-")), 2) &gt;= 0, ABS(ROUND(VALUE(SUBSTITUTE(#REF!,"▲", "-")), 2)), NA())</f>
        <v>#REF!</v>
      </c>
      <c r="J28" s="160" t="e">
        <f>IF(ROUND(VALUE(SUBSTITUTE(#REF!,"▲", "-")), 2) &lt; 0, ABS(ROUND(VALUE(SUBSTITUTE(#REF!,"▲", "-")), 2)), NA())</f>
        <v>#REF!</v>
      </c>
      <c r="K28" s="160" t="e">
        <f>IF(ROUND(VALUE(SUBSTITUTE(#REF!,"▲", "-")), 2) &gt;= 0, ABS(ROUND(VALUE(SUBSTITUTE(#REF!,"▲", "-")), 2)), NA())</f>
        <v>#REF!</v>
      </c>
    </row>
    <row r="29" spans="1:11" x14ac:dyDescent="0.15">
      <c r="A29" s="160" t="e">
        <f>IF(#REF!="",NA(),#REF!)</f>
        <v>#REF!</v>
      </c>
      <c r="B29" s="160" t="e">
        <f>IF(ROUND(VALUE(SUBSTITUTE(#REF!,"▲", "-")), 2) &lt; 0, ABS(ROUND(VALUE(SUBSTITUTE(#REF!,"▲", "-")), 2)), NA())</f>
        <v>#REF!</v>
      </c>
      <c r="C29" s="160" t="e">
        <f>IF(ROUND(VALUE(SUBSTITUTE(#REF!,"▲", "-")), 2) &gt;= 0, ABS(ROUND(VALUE(SUBSTITUTE(#REF!,"▲", "-")), 2)), NA())</f>
        <v>#REF!</v>
      </c>
      <c r="D29" s="160" t="e">
        <f>IF(ROUND(VALUE(SUBSTITUTE(#REF!,"▲", "-")), 2) &lt; 0, ABS(ROUND(VALUE(SUBSTITUTE(#REF!,"▲", "-")), 2)), NA())</f>
        <v>#REF!</v>
      </c>
      <c r="E29" s="160" t="e">
        <f>IF(ROUND(VALUE(SUBSTITUTE(#REF!,"▲", "-")), 2) &gt;= 0, ABS(ROUND(VALUE(SUBSTITUTE(#REF!,"▲", "-")), 2)), NA())</f>
        <v>#REF!</v>
      </c>
      <c r="F29" s="160" t="e">
        <f>IF(ROUND(VALUE(SUBSTITUTE(#REF!,"▲", "-")), 2) &lt; 0, ABS(ROUND(VALUE(SUBSTITUTE(#REF!,"▲", "-")), 2)), NA())</f>
        <v>#REF!</v>
      </c>
      <c r="G29" s="160" t="e">
        <f>IF(ROUND(VALUE(SUBSTITUTE(#REF!,"▲", "-")), 2) &gt;= 0, ABS(ROUND(VALUE(SUBSTITUTE(#REF!,"▲", "-")), 2)), NA())</f>
        <v>#REF!</v>
      </c>
      <c r="H29" s="160" t="e">
        <f>IF(ROUND(VALUE(SUBSTITUTE(#REF!,"▲", "-")), 2) &lt; 0, ABS(ROUND(VALUE(SUBSTITUTE(#REF!,"▲", "-")), 2)), NA())</f>
        <v>#REF!</v>
      </c>
      <c r="I29" s="160" t="e">
        <f>IF(ROUND(VALUE(SUBSTITUTE(#REF!,"▲", "-")), 2) &gt;= 0, ABS(ROUND(VALUE(SUBSTITUTE(#REF!,"▲", "-")), 2)), NA())</f>
        <v>#REF!</v>
      </c>
      <c r="J29" s="160" t="e">
        <f>IF(ROUND(VALUE(SUBSTITUTE(#REF!,"▲", "-")), 2) &lt; 0, ABS(ROUND(VALUE(SUBSTITUTE(#REF!,"▲", "-")), 2)), NA())</f>
        <v>#REF!</v>
      </c>
      <c r="K29" s="160" t="e">
        <f>IF(ROUND(VALUE(SUBSTITUTE(#REF!,"▲", "-")), 2) &gt;= 0, ABS(ROUND(VALUE(SUBSTITUTE(#REF!,"▲", "-")), 2)), NA())</f>
        <v>#REF!</v>
      </c>
    </row>
    <row r="30" spans="1:11" x14ac:dyDescent="0.15">
      <c r="A30" s="160" t="e">
        <f>IF(#REF!="",NA(),#REF!)</f>
        <v>#REF!</v>
      </c>
      <c r="B30" s="160" t="e">
        <f>IF(ROUND(VALUE(SUBSTITUTE(#REF!,"▲", "-")), 2) &lt; 0, ABS(ROUND(VALUE(SUBSTITUTE(#REF!,"▲", "-")), 2)), NA())</f>
        <v>#REF!</v>
      </c>
      <c r="C30" s="160" t="e">
        <f>IF(ROUND(VALUE(SUBSTITUTE(#REF!,"▲", "-")), 2) &gt;= 0, ABS(ROUND(VALUE(SUBSTITUTE(#REF!,"▲", "-")), 2)), NA())</f>
        <v>#REF!</v>
      </c>
      <c r="D30" s="160" t="e">
        <f>IF(ROUND(VALUE(SUBSTITUTE(#REF!,"▲", "-")), 2) &lt; 0, ABS(ROUND(VALUE(SUBSTITUTE(#REF!,"▲", "-")), 2)), NA())</f>
        <v>#REF!</v>
      </c>
      <c r="E30" s="160" t="e">
        <f>IF(ROUND(VALUE(SUBSTITUTE(#REF!,"▲", "-")), 2) &gt;= 0, ABS(ROUND(VALUE(SUBSTITUTE(#REF!,"▲", "-")), 2)), NA())</f>
        <v>#REF!</v>
      </c>
      <c r="F30" s="160" t="e">
        <f>IF(ROUND(VALUE(SUBSTITUTE(#REF!,"▲", "-")), 2) &lt; 0, ABS(ROUND(VALUE(SUBSTITUTE(#REF!,"▲", "-")), 2)), NA())</f>
        <v>#REF!</v>
      </c>
      <c r="G30" s="160" t="e">
        <f>IF(ROUND(VALUE(SUBSTITUTE(#REF!,"▲", "-")), 2) &gt;= 0, ABS(ROUND(VALUE(SUBSTITUTE(#REF!,"▲", "-")), 2)), NA())</f>
        <v>#REF!</v>
      </c>
      <c r="H30" s="160" t="e">
        <f>IF(ROUND(VALUE(SUBSTITUTE(#REF!,"▲", "-")), 2) &lt; 0, ABS(ROUND(VALUE(SUBSTITUTE(#REF!,"▲", "-")), 2)), NA())</f>
        <v>#REF!</v>
      </c>
      <c r="I30" s="160" t="e">
        <f>IF(ROUND(VALUE(SUBSTITUTE(#REF!,"▲", "-")), 2) &gt;= 0, ABS(ROUND(VALUE(SUBSTITUTE(#REF!,"▲", "-")), 2)), NA())</f>
        <v>#REF!</v>
      </c>
      <c r="J30" s="160" t="e">
        <f>IF(ROUND(VALUE(SUBSTITUTE(#REF!,"▲", "-")), 2) &lt; 0, ABS(ROUND(VALUE(SUBSTITUTE(#REF!,"▲", "-")), 2)), NA())</f>
        <v>#REF!</v>
      </c>
      <c r="K30" s="160" t="e">
        <f>IF(ROUND(VALUE(SUBSTITUTE(#REF!,"▲", "-")), 2) &gt;= 0, ABS(ROUND(VALUE(SUBSTITUTE(#REF!,"▲", "-")), 2)), NA())</f>
        <v>#REF!</v>
      </c>
    </row>
    <row r="31" spans="1:11" x14ac:dyDescent="0.15">
      <c r="A31" s="160" t="e">
        <f>IF(#REF!="",NA(),#REF!)</f>
        <v>#REF!</v>
      </c>
      <c r="B31" s="160" t="e">
        <f>IF(ROUND(VALUE(SUBSTITUTE(#REF!,"▲", "-")), 2) &lt; 0, ABS(ROUND(VALUE(SUBSTITUTE(#REF!,"▲", "-")), 2)), NA())</f>
        <v>#REF!</v>
      </c>
      <c r="C31" s="160" t="e">
        <f>IF(ROUND(VALUE(SUBSTITUTE(#REF!,"▲", "-")), 2) &gt;= 0, ABS(ROUND(VALUE(SUBSTITUTE(#REF!,"▲", "-")), 2)), NA())</f>
        <v>#REF!</v>
      </c>
      <c r="D31" s="160" t="e">
        <f>IF(ROUND(VALUE(SUBSTITUTE(#REF!,"▲", "-")), 2) &lt; 0, ABS(ROUND(VALUE(SUBSTITUTE(#REF!,"▲", "-")), 2)), NA())</f>
        <v>#REF!</v>
      </c>
      <c r="E31" s="160" t="e">
        <f>IF(ROUND(VALUE(SUBSTITUTE(#REF!,"▲", "-")), 2) &gt;= 0, ABS(ROUND(VALUE(SUBSTITUTE(#REF!,"▲", "-")), 2)), NA())</f>
        <v>#REF!</v>
      </c>
      <c r="F31" s="160" t="e">
        <f>IF(ROUND(VALUE(SUBSTITUTE(#REF!,"▲", "-")), 2) &lt; 0, ABS(ROUND(VALUE(SUBSTITUTE(#REF!,"▲", "-")), 2)), NA())</f>
        <v>#REF!</v>
      </c>
      <c r="G31" s="160" t="e">
        <f>IF(ROUND(VALUE(SUBSTITUTE(#REF!,"▲", "-")), 2) &gt;= 0, ABS(ROUND(VALUE(SUBSTITUTE(#REF!,"▲", "-")), 2)), NA())</f>
        <v>#REF!</v>
      </c>
      <c r="H31" s="160" t="e">
        <f>IF(ROUND(VALUE(SUBSTITUTE(#REF!,"▲", "-")), 2) &lt; 0, ABS(ROUND(VALUE(SUBSTITUTE(#REF!,"▲", "-")), 2)), NA())</f>
        <v>#REF!</v>
      </c>
      <c r="I31" s="160" t="e">
        <f>IF(ROUND(VALUE(SUBSTITUTE(#REF!,"▲", "-")), 2) &gt;= 0, ABS(ROUND(VALUE(SUBSTITUTE(#REF!,"▲", "-")), 2)), NA())</f>
        <v>#REF!</v>
      </c>
      <c r="J31" s="160" t="e">
        <f>IF(ROUND(VALUE(SUBSTITUTE(#REF!,"▲", "-")), 2) &lt; 0, ABS(ROUND(VALUE(SUBSTITUTE(#REF!,"▲", "-")), 2)), NA())</f>
        <v>#REF!</v>
      </c>
      <c r="K31" s="160" t="e">
        <f>IF(ROUND(VALUE(SUBSTITUTE(#REF!,"▲", "-")), 2) &gt;= 0, ABS(ROUND(VALUE(SUBSTITUTE(#REF!,"▲", "-")), 2)), NA())</f>
        <v>#REF!</v>
      </c>
    </row>
    <row r="32" spans="1:11" x14ac:dyDescent="0.15">
      <c r="A32" s="160" t="e">
        <f>IF(#REF!="",NA(),#REF!)</f>
        <v>#REF!</v>
      </c>
      <c r="B32" s="160" t="e">
        <f>IF(ROUND(VALUE(SUBSTITUTE(#REF!,"▲", "-")), 2) &lt; 0, ABS(ROUND(VALUE(SUBSTITUTE(#REF!,"▲", "-")), 2)), NA())</f>
        <v>#REF!</v>
      </c>
      <c r="C32" s="160" t="e">
        <f>IF(ROUND(VALUE(SUBSTITUTE(#REF!,"▲", "-")), 2) &gt;= 0, ABS(ROUND(VALUE(SUBSTITUTE(#REF!,"▲", "-")), 2)), NA())</f>
        <v>#REF!</v>
      </c>
      <c r="D32" s="160" t="e">
        <f>IF(ROUND(VALUE(SUBSTITUTE(#REF!,"▲", "-")), 2) &lt; 0, ABS(ROUND(VALUE(SUBSTITUTE(#REF!,"▲", "-")), 2)), NA())</f>
        <v>#REF!</v>
      </c>
      <c r="E32" s="160" t="e">
        <f>IF(ROUND(VALUE(SUBSTITUTE(#REF!,"▲", "-")), 2) &gt;= 0, ABS(ROUND(VALUE(SUBSTITUTE(#REF!,"▲", "-")), 2)), NA())</f>
        <v>#REF!</v>
      </c>
      <c r="F32" s="160" t="e">
        <f>IF(ROUND(VALUE(SUBSTITUTE(#REF!,"▲", "-")), 2) &lt; 0, ABS(ROUND(VALUE(SUBSTITUTE(#REF!,"▲", "-")), 2)), NA())</f>
        <v>#REF!</v>
      </c>
      <c r="G32" s="160" t="e">
        <f>IF(ROUND(VALUE(SUBSTITUTE(#REF!,"▲", "-")), 2) &gt;= 0, ABS(ROUND(VALUE(SUBSTITUTE(#REF!,"▲", "-")), 2)), NA())</f>
        <v>#REF!</v>
      </c>
      <c r="H32" s="160" t="e">
        <f>IF(ROUND(VALUE(SUBSTITUTE(#REF!,"▲", "-")), 2) &lt; 0, ABS(ROUND(VALUE(SUBSTITUTE(#REF!,"▲", "-")), 2)), NA())</f>
        <v>#REF!</v>
      </c>
      <c r="I32" s="160" t="e">
        <f>IF(ROUND(VALUE(SUBSTITUTE(#REF!,"▲", "-")), 2) &gt;= 0, ABS(ROUND(VALUE(SUBSTITUTE(#REF!,"▲", "-")), 2)), NA())</f>
        <v>#REF!</v>
      </c>
      <c r="J32" s="160" t="e">
        <f>IF(ROUND(VALUE(SUBSTITUTE(#REF!,"▲", "-")), 2) &lt; 0, ABS(ROUND(VALUE(SUBSTITUTE(#REF!,"▲", "-")), 2)), NA())</f>
        <v>#REF!</v>
      </c>
      <c r="K32" s="160" t="e">
        <f>IF(ROUND(VALUE(SUBSTITUTE(#REF!,"▲", "-")), 2) &gt;= 0, ABS(ROUND(VALUE(SUBSTITUTE(#REF!,"▲", "-")), 2)), NA())</f>
        <v>#REF!</v>
      </c>
    </row>
    <row r="33" spans="1:16" x14ac:dyDescent="0.15">
      <c r="A33" s="160" t="e">
        <f>IF(#REF!="",NA(),#REF!)</f>
        <v>#REF!</v>
      </c>
      <c r="B33" s="160" t="e">
        <f>IF(ROUND(VALUE(SUBSTITUTE(#REF!,"▲", "-")), 2) &lt; 0, ABS(ROUND(VALUE(SUBSTITUTE(#REF!,"▲", "-")), 2)), NA())</f>
        <v>#REF!</v>
      </c>
      <c r="C33" s="160" t="e">
        <f>IF(ROUND(VALUE(SUBSTITUTE(#REF!,"▲", "-")), 2) &gt;= 0, ABS(ROUND(VALUE(SUBSTITUTE(#REF!,"▲", "-")), 2)), NA())</f>
        <v>#REF!</v>
      </c>
      <c r="D33" s="160" t="e">
        <f>IF(ROUND(VALUE(SUBSTITUTE(#REF!,"▲", "-")), 2) &lt; 0, ABS(ROUND(VALUE(SUBSTITUTE(#REF!,"▲", "-")), 2)), NA())</f>
        <v>#REF!</v>
      </c>
      <c r="E33" s="160" t="e">
        <f>IF(ROUND(VALUE(SUBSTITUTE(#REF!,"▲", "-")), 2) &gt;= 0, ABS(ROUND(VALUE(SUBSTITUTE(#REF!,"▲", "-")), 2)), NA())</f>
        <v>#REF!</v>
      </c>
      <c r="F33" s="160" t="e">
        <f>IF(ROUND(VALUE(SUBSTITUTE(#REF!,"▲", "-")), 2) &lt; 0, ABS(ROUND(VALUE(SUBSTITUTE(#REF!,"▲", "-")), 2)), NA())</f>
        <v>#REF!</v>
      </c>
      <c r="G33" s="160" t="e">
        <f>IF(ROUND(VALUE(SUBSTITUTE(#REF!,"▲", "-")), 2) &gt;= 0, ABS(ROUND(VALUE(SUBSTITUTE(#REF!,"▲", "-")), 2)), NA())</f>
        <v>#REF!</v>
      </c>
      <c r="H33" s="160" t="e">
        <f>IF(ROUND(VALUE(SUBSTITUTE(#REF!,"▲", "-")), 2) &lt; 0, ABS(ROUND(VALUE(SUBSTITUTE(#REF!,"▲", "-")), 2)), NA())</f>
        <v>#REF!</v>
      </c>
      <c r="I33" s="160" t="e">
        <f>IF(ROUND(VALUE(SUBSTITUTE(#REF!,"▲", "-")), 2) &gt;= 0, ABS(ROUND(VALUE(SUBSTITUTE(#REF!,"▲", "-")), 2)), NA())</f>
        <v>#REF!</v>
      </c>
      <c r="J33" s="160" t="e">
        <f>IF(ROUND(VALUE(SUBSTITUTE(#REF!,"▲", "-")), 2) &lt; 0, ABS(ROUND(VALUE(SUBSTITUTE(#REF!,"▲", "-")), 2)), NA())</f>
        <v>#REF!</v>
      </c>
      <c r="K33" s="160" t="e">
        <f>IF(ROUND(VALUE(SUBSTITUTE(#REF!,"▲", "-")), 2) &gt;= 0, ABS(ROUND(VALUE(SUBSTITUTE(#REF!,"▲", "-")), 2)), NA())</f>
        <v>#REF!</v>
      </c>
    </row>
    <row r="34" spans="1:16" x14ac:dyDescent="0.15">
      <c r="A34" s="160" t="e">
        <f>IF(#REF!="",NA(),#REF!)</f>
        <v>#REF!</v>
      </c>
      <c r="B34" s="160" t="e">
        <f>IF(ROUND(VALUE(SUBSTITUTE(#REF!,"▲", "-")), 2) &lt; 0, ABS(ROUND(VALUE(SUBSTITUTE(#REF!,"▲", "-")), 2)), NA())</f>
        <v>#REF!</v>
      </c>
      <c r="C34" s="160" t="e">
        <f>IF(ROUND(VALUE(SUBSTITUTE(#REF!,"▲", "-")), 2) &gt;= 0, ABS(ROUND(VALUE(SUBSTITUTE(#REF!,"▲", "-")), 2)), NA())</f>
        <v>#REF!</v>
      </c>
      <c r="D34" s="160" t="e">
        <f>IF(ROUND(VALUE(SUBSTITUTE(#REF!,"▲", "-")), 2) &lt; 0, ABS(ROUND(VALUE(SUBSTITUTE(#REF!,"▲", "-")), 2)), NA())</f>
        <v>#REF!</v>
      </c>
      <c r="E34" s="160" t="e">
        <f>IF(ROUND(VALUE(SUBSTITUTE(#REF!,"▲", "-")), 2) &gt;= 0, ABS(ROUND(VALUE(SUBSTITUTE(#REF!,"▲", "-")), 2)), NA())</f>
        <v>#REF!</v>
      </c>
      <c r="F34" s="160" t="e">
        <f>IF(ROUND(VALUE(SUBSTITUTE(#REF!,"▲", "-")), 2) &lt; 0, ABS(ROUND(VALUE(SUBSTITUTE(#REF!,"▲", "-")), 2)), NA())</f>
        <v>#REF!</v>
      </c>
      <c r="G34" s="160" t="e">
        <f>IF(ROUND(VALUE(SUBSTITUTE(#REF!,"▲", "-")), 2) &gt;= 0, ABS(ROUND(VALUE(SUBSTITUTE(#REF!,"▲", "-")), 2)), NA())</f>
        <v>#REF!</v>
      </c>
      <c r="H34" s="160" t="e">
        <f>IF(ROUND(VALUE(SUBSTITUTE(#REF!,"▲", "-")), 2) &lt; 0, ABS(ROUND(VALUE(SUBSTITUTE(#REF!,"▲", "-")), 2)), NA())</f>
        <v>#REF!</v>
      </c>
      <c r="I34" s="160" t="e">
        <f>IF(ROUND(VALUE(SUBSTITUTE(#REF!,"▲", "-")), 2) &gt;= 0, ABS(ROUND(VALUE(SUBSTITUTE(#REF!,"▲", "-")), 2)), NA())</f>
        <v>#REF!</v>
      </c>
      <c r="J34" s="160" t="e">
        <f>IF(ROUND(VALUE(SUBSTITUTE(#REF!,"▲", "-")), 2) &lt; 0, ABS(ROUND(VALUE(SUBSTITUTE(#REF!,"▲", "-")), 2)), NA())</f>
        <v>#REF!</v>
      </c>
      <c r="K34" s="160" t="e">
        <f>IF(ROUND(VALUE(SUBSTITUTE(#REF!,"▲", "-")), 2) &gt;= 0, ABS(ROUND(VALUE(SUBSTITUTE(#REF!,"▲", "-")), 2)), NA())</f>
        <v>#REF!</v>
      </c>
    </row>
    <row r="35" spans="1:16" x14ac:dyDescent="0.15">
      <c r="A35" s="160" t="e">
        <f>IF(#REF!="",NA(),#REF!)</f>
        <v>#REF!</v>
      </c>
      <c r="B35" s="160" t="e">
        <f>IF(ROUND(VALUE(SUBSTITUTE(#REF!,"▲", "-")), 2) &lt; 0, ABS(ROUND(VALUE(SUBSTITUTE(#REF!,"▲", "-")), 2)), NA())</f>
        <v>#REF!</v>
      </c>
      <c r="C35" s="160" t="e">
        <f>IF(ROUND(VALUE(SUBSTITUTE(#REF!,"▲", "-")), 2) &gt;= 0, ABS(ROUND(VALUE(SUBSTITUTE(#REF!,"▲", "-")), 2)), NA())</f>
        <v>#REF!</v>
      </c>
      <c r="D35" s="160" t="e">
        <f>IF(ROUND(VALUE(SUBSTITUTE(#REF!,"▲", "-")), 2) &lt; 0, ABS(ROUND(VALUE(SUBSTITUTE(#REF!,"▲", "-")), 2)), NA())</f>
        <v>#REF!</v>
      </c>
      <c r="E35" s="160" t="e">
        <f>IF(ROUND(VALUE(SUBSTITUTE(#REF!,"▲", "-")), 2) &gt;= 0, ABS(ROUND(VALUE(SUBSTITUTE(#REF!,"▲", "-")), 2)), NA())</f>
        <v>#REF!</v>
      </c>
      <c r="F35" s="160" t="e">
        <f>IF(ROUND(VALUE(SUBSTITUTE(#REF!,"▲", "-")), 2) &lt; 0, ABS(ROUND(VALUE(SUBSTITUTE(#REF!,"▲", "-")), 2)), NA())</f>
        <v>#REF!</v>
      </c>
      <c r="G35" s="160" t="e">
        <f>IF(ROUND(VALUE(SUBSTITUTE(#REF!,"▲", "-")), 2) &gt;= 0, ABS(ROUND(VALUE(SUBSTITUTE(#REF!,"▲", "-")), 2)), NA())</f>
        <v>#REF!</v>
      </c>
      <c r="H35" s="160" t="e">
        <f>IF(ROUND(VALUE(SUBSTITUTE(#REF!,"▲", "-")), 2) &lt; 0, ABS(ROUND(VALUE(SUBSTITUTE(#REF!,"▲", "-")), 2)), NA())</f>
        <v>#REF!</v>
      </c>
      <c r="I35" s="160" t="e">
        <f>IF(ROUND(VALUE(SUBSTITUTE(#REF!,"▲", "-")), 2) &gt;= 0, ABS(ROUND(VALUE(SUBSTITUTE(#REF!,"▲", "-")), 2)), NA())</f>
        <v>#REF!</v>
      </c>
      <c r="J35" s="160" t="e">
        <f>IF(ROUND(VALUE(SUBSTITUTE(#REF!,"▲", "-")), 2) &lt; 0, ABS(ROUND(VALUE(SUBSTITUTE(#REF!,"▲", "-")), 2)), NA())</f>
        <v>#REF!</v>
      </c>
      <c r="K35" s="160" t="e">
        <f>IF(ROUND(VALUE(SUBSTITUTE(#REF!,"▲", "-")), 2) &gt;= 0, ABS(ROUND(VALUE(SUBSTITUTE(#REF!,"▲", "-")), 2)), NA())</f>
        <v>#REF!</v>
      </c>
    </row>
    <row r="36" spans="1:16" x14ac:dyDescent="0.15">
      <c r="A36" s="160" t="e">
        <f>IF(#REF!="",NA(),#REF!)</f>
        <v>#REF!</v>
      </c>
      <c r="B36" s="160" t="e">
        <f>IF(ROUND(VALUE(SUBSTITUTE(#REF!,"▲", "-")), 2) &lt; 0, ABS(ROUND(VALUE(SUBSTITUTE(#REF!,"▲", "-")), 2)), NA())</f>
        <v>#REF!</v>
      </c>
      <c r="C36" s="160" t="e">
        <f>IF(ROUND(VALUE(SUBSTITUTE(#REF!,"▲", "-")), 2) &gt;= 0, ABS(ROUND(VALUE(SUBSTITUTE(#REF!,"▲", "-")), 2)), NA())</f>
        <v>#REF!</v>
      </c>
      <c r="D36" s="160" t="e">
        <f>IF(ROUND(VALUE(SUBSTITUTE(#REF!,"▲", "-")), 2) &lt; 0, ABS(ROUND(VALUE(SUBSTITUTE(#REF!,"▲", "-")), 2)), NA())</f>
        <v>#REF!</v>
      </c>
      <c r="E36" s="160" t="e">
        <f>IF(ROUND(VALUE(SUBSTITUTE(#REF!,"▲", "-")), 2) &gt;= 0, ABS(ROUND(VALUE(SUBSTITUTE(#REF!,"▲", "-")), 2)), NA())</f>
        <v>#REF!</v>
      </c>
      <c r="F36" s="160" t="e">
        <f>IF(ROUND(VALUE(SUBSTITUTE(#REF!,"▲", "-")), 2) &lt; 0, ABS(ROUND(VALUE(SUBSTITUTE(#REF!,"▲", "-")), 2)), NA())</f>
        <v>#REF!</v>
      </c>
      <c r="G36" s="160" t="e">
        <f>IF(ROUND(VALUE(SUBSTITUTE(#REF!,"▲", "-")), 2) &gt;= 0, ABS(ROUND(VALUE(SUBSTITUTE(#REF!,"▲", "-")), 2)), NA())</f>
        <v>#REF!</v>
      </c>
      <c r="H36" s="160" t="e">
        <f>IF(ROUND(VALUE(SUBSTITUTE(#REF!,"▲", "-")), 2) &lt; 0, ABS(ROUND(VALUE(SUBSTITUTE(#REF!,"▲", "-")), 2)), NA())</f>
        <v>#REF!</v>
      </c>
      <c r="I36" s="160" t="e">
        <f>IF(ROUND(VALUE(SUBSTITUTE(#REF!,"▲", "-")), 2) &gt;= 0, ABS(ROUND(VALUE(SUBSTITUTE(#REF!,"▲", "-")), 2)), NA())</f>
        <v>#REF!</v>
      </c>
      <c r="J36" s="160" t="e">
        <f>IF(ROUND(VALUE(SUBSTITUTE(#REF!,"▲", "-")), 2) &lt; 0, ABS(ROUND(VALUE(SUBSTITUTE(#REF!,"▲", "-")), 2)), NA())</f>
        <v>#REF!</v>
      </c>
      <c r="K36" s="160" t="e">
        <f>IF(ROUND(VALUE(SUBSTITUTE(#REF!,"▲", "-")), 2) &gt;= 0, ABS(ROUND(VALUE(SUBSTITUTE(#REF!,"▲", "-")), 2)), NA())</f>
        <v>#REF!</v>
      </c>
    </row>
    <row r="39" spans="1:16" x14ac:dyDescent="0.15">
      <c r="A39" s="129" t="s">
        <v>44</v>
      </c>
    </row>
    <row r="40" spans="1:16" x14ac:dyDescent="0.15">
      <c r="A40" s="161"/>
      <c r="B40" s="161" t="e">
        <f>#REF!</f>
        <v>#REF!</v>
      </c>
      <c r="C40" s="161"/>
      <c r="D40" s="161"/>
      <c r="E40" s="161" t="e">
        <f>#REF!</f>
        <v>#REF!</v>
      </c>
      <c r="F40" s="161"/>
      <c r="G40" s="161"/>
      <c r="H40" s="161" t="e">
        <f>#REF!</f>
        <v>#REF!</v>
      </c>
      <c r="I40" s="161"/>
      <c r="J40" s="161"/>
      <c r="K40" s="161" t="e">
        <f>#REF!</f>
        <v>#REF!</v>
      </c>
      <c r="L40" s="161"/>
      <c r="M40" s="161"/>
      <c r="N40" s="161" t="e">
        <f>#REF!</f>
        <v>#REF!</v>
      </c>
      <c r="O40" s="161"/>
      <c r="P40" s="161"/>
    </row>
    <row r="41" spans="1:16" x14ac:dyDescent="0.15">
      <c r="A41" s="161"/>
      <c r="B41" s="161" t="s">
        <v>45</v>
      </c>
      <c r="C41" s="161"/>
      <c r="D41" s="161" t="s">
        <v>46</v>
      </c>
      <c r="E41" s="161" t="s">
        <v>45</v>
      </c>
      <c r="F41" s="161"/>
      <c r="G41" s="161" t="s">
        <v>46</v>
      </c>
      <c r="H41" s="161" t="s">
        <v>45</v>
      </c>
      <c r="I41" s="161"/>
      <c r="J41" s="161" t="s">
        <v>46</v>
      </c>
      <c r="K41" s="161" t="s">
        <v>45</v>
      </c>
      <c r="L41" s="161"/>
      <c r="M41" s="161" t="s">
        <v>46</v>
      </c>
      <c r="N41" s="161" t="s">
        <v>45</v>
      </c>
      <c r="O41" s="161"/>
      <c r="P41" s="161" t="s">
        <v>46</v>
      </c>
    </row>
    <row r="42" spans="1:16" x14ac:dyDescent="0.15">
      <c r="A42" s="161" t="s">
        <v>47</v>
      </c>
      <c r="B42" s="161"/>
      <c r="C42" s="161"/>
      <c r="D42" s="161" t="e">
        <f>#REF!</f>
        <v>#REF!</v>
      </c>
      <c r="E42" s="161"/>
      <c r="F42" s="161"/>
      <c r="G42" s="161" t="e">
        <f>#REF!</f>
        <v>#REF!</v>
      </c>
      <c r="H42" s="161"/>
      <c r="I42" s="161"/>
      <c r="J42" s="161" t="e">
        <f>#REF!</f>
        <v>#REF!</v>
      </c>
      <c r="K42" s="161"/>
      <c r="L42" s="161"/>
      <c r="M42" s="161" t="e">
        <f>#REF!</f>
        <v>#REF!</v>
      </c>
      <c r="N42" s="161"/>
      <c r="O42" s="161"/>
      <c r="P42" s="161" t="e">
        <f>#REF!</f>
        <v>#REF!</v>
      </c>
    </row>
    <row r="43" spans="1:16" x14ac:dyDescent="0.15">
      <c r="A43" s="161" t="s">
        <v>48</v>
      </c>
      <c r="B43" s="161" t="e">
        <f>#REF!</f>
        <v>#REF!</v>
      </c>
      <c r="C43" s="161"/>
      <c r="D43" s="161"/>
      <c r="E43" s="161" t="e">
        <f>#REF!</f>
        <v>#REF!</v>
      </c>
      <c r="F43" s="161"/>
      <c r="G43" s="161"/>
      <c r="H43" s="161" t="e">
        <f>#REF!</f>
        <v>#REF!</v>
      </c>
      <c r="I43" s="161"/>
      <c r="J43" s="161"/>
      <c r="K43" s="161" t="e">
        <f>#REF!</f>
        <v>#REF!</v>
      </c>
      <c r="L43" s="161"/>
      <c r="M43" s="161"/>
      <c r="N43" s="161" t="e">
        <f>#REF!</f>
        <v>#REF!</v>
      </c>
      <c r="O43" s="161"/>
      <c r="P43" s="161"/>
    </row>
    <row r="44" spans="1:16" x14ac:dyDescent="0.15">
      <c r="A44" s="161" t="s">
        <v>49</v>
      </c>
      <c r="B44" s="161" t="e">
        <f>#REF!</f>
        <v>#REF!</v>
      </c>
      <c r="C44" s="161"/>
      <c r="D44" s="161"/>
      <c r="E44" s="161" t="e">
        <f>#REF!</f>
        <v>#REF!</v>
      </c>
      <c r="F44" s="161"/>
      <c r="G44" s="161"/>
      <c r="H44" s="161" t="e">
        <f>#REF!</f>
        <v>#REF!</v>
      </c>
      <c r="I44" s="161"/>
      <c r="J44" s="161"/>
      <c r="K44" s="161" t="e">
        <f>#REF!</f>
        <v>#REF!</v>
      </c>
      <c r="L44" s="161"/>
      <c r="M44" s="161"/>
      <c r="N44" s="161" t="e">
        <f>#REF!</f>
        <v>#REF!</v>
      </c>
      <c r="O44" s="161"/>
      <c r="P44" s="161"/>
    </row>
    <row r="45" spans="1:16" x14ac:dyDescent="0.15">
      <c r="A45" s="161" t="s">
        <v>50</v>
      </c>
      <c r="B45" s="161" t="e">
        <f>#REF!</f>
        <v>#REF!</v>
      </c>
      <c r="C45" s="161"/>
      <c r="D45" s="161"/>
      <c r="E45" s="161" t="e">
        <f>#REF!</f>
        <v>#REF!</v>
      </c>
      <c r="F45" s="161"/>
      <c r="G45" s="161"/>
      <c r="H45" s="161" t="e">
        <f>#REF!</f>
        <v>#REF!</v>
      </c>
      <c r="I45" s="161"/>
      <c r="J45" s="161"/>
      <c r="K45" s="161" t="e">
        <f>#REF!</f>
        <v>#REF!</v>
      </c>
      <c r="L45" s="161"/>
      <c r="M45" s="161"/>
      <c r="N45" s="161" t="e">
        <f>#REF!</f>
        <v>#REF!</v>
      </c>
      <c r="O45" s="161"/>
      <c r="P45" s="161"/>
    </row>
    <row r="46" spans="1:16" x14ac:dyDescent="0.15">
      <c r="A46" s="161" t="s">
        <v>51</v>
      </c>
      <c r="B46" s="161" t="e">
        <f>#REF!</f>
        <v>#REF!</v>
      </c>
      <c r="C46" s="161"/>
      <c r="D46" s="161"/>
      <c r="E46" s="161" t="e">
        <f>#REF!</f>
        <v>#REF!</v>
      </c>
      <c r="F46" s="161"/>
      <c r="G46" s="161"/>
      <c r="H46" s="161" t="e">
        <f>#REF!</f>
        <v>#REF!</v>
      </c>
      <c r="I46" s="161"/>
      <c r="J46" s="161"/>
      <c r="K46" s="161" t="e">
        <f>#REF!</f>
        <v>#REF!</v>
      </c>
      <c r="L46" s="161"/>
      <c r="M46" s="161"/>
      <c r="N46" s="161" t="e">
        <f>#REF!</f>
        <v>#REF!</v>
      </c>
      <c r="O46" s="161"/>
      <c r="P46" s="161"/>
    </row>
    <row r="47" spans="1:16" x14ac:dyDescent="0.15">
      <c r="A47" s="161" t="s">
        <v>52</v>
      </c>
      <c r="B47" s="161" t="e">
        <f>#REF!</f>
        <v>#REF!</v>
      </c>
      <c r="C47" s="161"/>
      <c r="D47" s="161"/>
      <c r="E47" s="161" t="e">
        <f>#REF!</f>
        <v>#REF!</v>
      </c>
      <c r="F47" s="161"/>
      <c r="G47" s="161"/>
      <c r="H47" s="161" t="e">
        <f>#REF!</f>
        <v>#REF!</v>
      </c>
      <c r="I47" s="161"/>
      <c r="J47" s="161"/>
      <c r="K47" s="161" t="e">
        <f>#REF!</f>
        <v>#REF!</v>
      </c>
      <c r="L47" s="161"/>
      <c r="M47" s="161"/>
      <c r="N47" s="161" t="e">
        <f>#REF!</f>
        <v>#REF!</v>
      </c>
      <c r="O47" s="161"/>
      <c r="P47" s="161"/>
    </row>
    <row r="48" spans="1:16" x14ac:dyDescent="0.15">
      <c r="A48" s="161" t="s">
        <v>53</v>
      </c>
      <c r="B48" s="161" t="e">
        <f>#REF!</f>
        <v>#REF!</v>
      </c>
      <c r="C48" s="161"/>
      <c r="D48" s="161"/>
      <c r="E48" s="161" t="e">
        <f>#REF!</f>
        <v>#REF!</v>
      </c>
      <c r="F48" s="161"/>
      <c r="G48" s="161"/>
      <c r="H48" s="161" t="e">
        <f>#REF!</f>
        <v>#REF!</v>
      </c>
      <c r="I48" s="161"/>
      <c r="J48" s="161"/>
      <c r="K48" s="161" t="e">
        <f>#REF!</f>
        <v>#REF!</v>
      </c>
      <c r="L48" s="161"/>
      <c r="M48" s="161"/>
      <c r="N48" s="161" t="e">
        <f>#REF!</f>
        <v>#REF!</v>
      </c>
      <c r="O48" s="161"/>
      <c r="P48" s="161"/>
    </row>
    <row r="49" spans="1:16" x14ac:dyDescent="0.15">
      <c r="A49" s="161" t="s">
        <v>54</v>
      </c>
      <c r="B49" s="161" t="e">
        <f>#REF!</f>
        <v>#REF!</v>
      </c>
      <c r="C49" s="161"/>
      <c r="D49" s="161"/>
      <c r="E49" s="161" t="e">
        <f>#REF!</f>
        <v>#REF!</v>
      </c>
      <c r="F49" s="161"/>
      <c r="G49" s="161"/>
      <c r="H49" s="161" t="e">
        <f>#REF!</f>
        <v>#REF!</v>
      </c>
      <c r="I49" s="161"/>
      <c r="J49" s="161"/>
      <c r="K49" s="161" t="e">
        <f>#REF!</f>
        <v>#REF!</v>
      </c>
      <c r="L49" s="161"/>
      <c r="M49" s="161"/>
      <c r="N49" s="161" t="e">
        <f>#REF!</f>
        <v>#REF!</v>
      </c>
      <c r="O49" s="161"/>
      <c r="P49" s="161"/>
    </row>
    <row r="50" spans="1:16" x14ac:dyDescent="0.15">
      <c r="A50" s="161" t="s">
        <v>55</v>
      </c>
      <c r="B50" s="161" t="e">
        <f>NA()</f>
        <v>#N/A</v>
      </c>
      <c r="C50" s="161" t="e">
        <f>IF(ISNUMBER(#REF!),#REF!,NA())</f>
        <v>#N/A</v>
      </c>
      <c r="D50" s="161" t="e">
        <f>NA()</f>
        <v>#N/A</v>
      </c>
      <c r="E50" s="161" t="e">
        <f>NA()</f>
        <v>#N/A</v>
      </c>
      <c r="F50" s="161" t="e">
        <f>IF(ISNUMBER(#REF!),#REF!,NA())</f>
        <v>#N/A</v>
      </c>
      <c r="G50" s="161" t="e">
        <f>NA()</f>
        <v>#N/A</v>
      </c>
      <c r="H50" s="161" t="e">
        <f>NA()</f>
        <v>#N/A</v>
      </c>
      <c r="I50" s="161" t="e">
        <f>IF(ISNUMBER(#REF!),#REF!,NA())</f>
        <v>#N/A</v>
      </c>
      <c r="J50" s="161" t="e">
        <f>NA()</f>
        <v>#N/A</v>
      </c>
      <c r="K50" s="161" t="e">
        <f>NA()</f>
        <v>#N/A</v>
      </c>
      <c r="L50" s="161" t="e">
        <f>IF(ISNUMBER(#REF!),#REF!,NA())</f>
        <v>#N/A</v>
      </c>
      <c r="M50" s="161" t="e">
        <f>NA()</f>
        <v>#N/A</v>
      </c>
      <c r="N50" s="161" t="e">
        <f>NA()</f>
        <v>#N/A</v>
      </c>
      <c r="O50" s="161" t="e">
        <f>IF(ISNUMBER(#REF!),#REF!,NA())</f>
        <v>#N/A</v>
      </c>
      <c r="P50" s="161" t="e">
        <f>NA()</f>
        <v>#N/A</v>
      </c>
    </row>
    <row r="53" spans="1:16" x14ac:dyDescent="0.15">
      <c r="A53" s="129" t="s">
        <v>56</v>
      </c>
    </row>
    <row r="54" spans="1:16" x14ac:dyDescent="0.15">
      <c r="A54" s="160"/>
      <c r="B54" s="160" t="e">
        <f>#REF!</f>
        <v>#REF!</v>
      </c>
      <c r="C54" s="160"/>
      <c r="D54" s="160"/>
      <c r="E54" s="160" t="e">
        <f>#REF!</f>
        <v>#REF!</v>
      </c>
      <c r="F54" s="160"/>
      <c r="G54" s="160"/>
      <c r="H54" s="160" t="e">
        <f>#REF!</f>
        <v>#REF!</v>
      </c>
      <c r="I54" s="160"/>
      <c r="J54" s="160"/>
      <c r="K54" s="160" t="e">
        <f>#REF!</f>
        <v>#REF!</v>
      </c>
      <c r="L54" s="160"/>
      <c r="M54" s="160"/>
      <c r="N54" s="160" t="e">
        <f>#REF!</f>
        <v>#REF!</v>
      </c>
      <c r="O54" s="160"/>
      <c r="P54" s="160"/>
    </row>
    <row r="55" spans="1:16" x14ac:dyDescent="0.15">
      <c r="A55" s="160"/>
      <c r="B55" s="160" t="s">
        <v>57</v>
      </c>
      <c r="C55" s="160"/>
      <c r="D55" s="160" t="s">
        <v>58</v>
      </c>
      <c r="E55" s="160" t="s">
        <v>57</v>
      </c>
      <c r="F55" s="160"/>
      <c r="G55" s="160" t="s">
        <v>58</v>
      </c>
      <c r="H55" s="160" t="s">
        <v>57</v>
      </c>
      <c r="I55" s="160"/>
      <c r="J55" s="160" t="s">
        <v>58</v>
      </c>
      <c r="K55" s="160" t="s">
        <v>57</v>
      </c>
      <c r="L55" s="160"/>
      <c r="M55" s="160" t="s">
        <v>58</v>
      </c>
      <c r="N55" s="160" t="s">
        <v>57</v>
      </c>
      <c r="O55" s="160"/>
      <c r="P55" s="160" t="s">
        <v>58</v>
      </c>
    </row>
    <row r="56" spans="1:16" x14ac:dyDescent="0.15">
      <c r="A56" s="160" t="s">
        <v>28</v>
      </c>
      <c r="B56" s="160"/>
      <c r="C56" s="160"/>
      <c r="D56" s="160" t="e">
        <f>#REF!</f>
        <v>#REF!</v>
      </c>
      <c r="E56" s="160"/>
      <c r="F56" s="160"/>
      <c r="G56" s="160" t="e">
        <f>#REF!</f>
        <v>#REF!</v>
      </c>
      <c r="H56" s="160"/>
      <c r="I56" s="160"/>
      <c r="J56" s="160" t="e">
        <f>#REF!</f>
        <v>#REF!</v>
      </c>
      <c r="K56" s="160"/>
      <c r="L56" s="160"/>
      <c r="M56" s="160" t="e">
        <f>#REF!</f>
        <v>#REF!</v>
      </c>
      <c r="N56" s="160"/>
      <c r="O56" s="160"/>
      <c r="P56" s="160" t="e">
        <f>#REF!</f>
        <v>#REF!</v>
      </c>
    </row>
    <row r="57" spans="1:16" x14ac:dyDescent="0.15">
      <c r="A57" s="160" t="s">
        <v>27</v>
      </c>
      <c r="B57" s="160"/>
      <c r="C57" s="160"/>
      <c r="D57" s="160" t="e">
        <f>#REF!</f>
        <v>#REF!</v>
      </c>
      <c r="E57" s="160"/>
      <c r="F57" s="160"/>
      <c r="G57" s="160" t="e">
        <f>#REF!</f>
        <v>#REF!</v>
      </c>
      <c r="H57" s="160"/>
      <c r="I57" s="160"/>
      <c r="J57" s="160" t="e">
        <f>#REF!</f>
        <v>#REF!</v>
      </c>
      <c r="K57" s="160"/>
      <c r="L57" s="160"/>
      <c r="M57" s="160" t="e">
        <f>#REF!</f>
        <v>#REF!</v>
      </c>
      <c r="N57" s="160"/>
      <c r="O57" s="160"/>
      <c r="P57" s="160" t="e">
        <f>#REF!</f>
        <v>#REF!</v>
      </c>
    </row>
    <row r="58" spans="1:16" x14ac:dyDescent="0.15">
      <c r="A58" s="160" t="s">
        <v>26</v>
      </c>
      <c r="B58" s="160"/>
      <c r="C58" s="160"/>
      <c r="D58" s="160" t="e">
        <f>#REF!</f>
        <v>#REF!</v>
      </c>
      <c r="E58" s="160"/>
      <c r="F58" s="160"/>
      <c r="G58" s="160" t="e">
        <f>#REF!</f>
        <v>#REF!</v>
      </c>
      <c r="H58" s="160"/>
      <c r="I58" s="160"/>
      <c r="J58" s="160" t="e">
        <f>#REF!</f>
        <v>#REF!</v>
      </c>
      <c r="K58" s="160"/>
      <c r="L58" s="160"/>
      <c r="M58" s="160" t="e">
        <f>#REF!</f>
        <v>#REF!</v>
      </c>
      <c r="N58" s="160"/>
      <c r="O58" s="160"/>
      <c r="P58" s="160" t="e">
        <f>#REF!</f>
        <v>#REF!</v>
      </c>
    </row>
    <row r="59" spans="1:16" x14ac:dyDescent="0.15">
      <c r="A59" s="160" t="s">
        <v>24</v>
      </c>
      <c r="B59" s="160" t="e">
        <f>#REF!</f>
        <v>#REF!</v>
      </c>
      <c r="C59" s="160"/>
      <c r="D59" s="160"/>
      <c r="E59" s="160" t="e">
        <f>#REF!</f>
        <v>#REF!</v>
      </c>
      <c r="F59" s="160"/>
      <c r="G59" s="160"/>
      <c r="H59" s="160" t="e">
        <f>#REF!</f>
        <v>#REF!</v>
      </c>
      <c r="I59" s="160"/>
      <c r="J59" s="160"/>
      <c r="K59" s="160" t="e">
        <f>#REF!</f>
        <v>#REF!</v>
      </c>
      <c r="L59" s="160"/>
      <c r="M59" s="160"/>
      <c r="N59" s="160" t="e">
        <f>#REF!</f>
        <v>#REF!</v>
      </c>
      <c r="O59" s="160"/>
      <c r="P59" s="160"/>
    </row>
    <row r="60" spans="1:16" x14ac:dyDescent="0.15">
      <c r="A60" s="160" t="s">
        <v>23</v>
      </c>
      <c r="B60" s="160" t="e">
        <f>#REF!</f>
        <v>#REF!</v>
      </c>
      <c r="C60" s="160"/>
      <c r="D60" s="160"/>
      <c r="E60" s="160" t="e">
        <f>#REF!</f>
        <v>#REF!</v>
      </c>
      <c r="F60" s="160"/>
      <c r="G60" s="160"/>
      <c r="H60" s="160" t="e">
        <f>#REF!</f>
        <v>#REF!</v>
      </c>
      <c r="I60" s="160"/>
      <c r="J60" s="160"/>
      <c r="K60" s="160" t="e">
        <f>#REF!</f>
        <v>#REF!</v>
      </c>
      <c r="L60" s="160"/>
      <c r="M60" s="160"/>
      <c r="N60" s="160" t="e">
        <f>#REF!</f>
        <v>#REF!</v>
      </c>
      <c r="O60" s="160"/>
      <c r="P60" s="160"/>
    </row>
    <row r="61" spans="1:16" x14ac:dyDescent="0.15">
      <c r="A61" s="160" t="s">
        <v>21</v>
      </c>
      <c r="B61" s="160" t="e">
        <f>#REF!</f>
        <v>#REF!</v>
      </c>
      <c r="C61" s="160"/>
      <c r="D61" s="160"/>
      <c r="E61" s="160" t="e">
        <f>#REF!</f>
        <v>#REF!</v>
      </c>
      <c r="F61" s="160"/>
      <c r="G61" s="160"/>
      <c r="H61" s="160" t="e">
        <f>#REF!</f>
        <v>#REF!</v>
      </c>
      <c r="I61" s="160"/>
      <c r="J61" s="160"/>
      <c r="K61" s="160" t="e">
        <f>#REF!</f>
        <v>#REF!</v>
      </c>
      <c r="L61" s="160"/>
      <c r="M61" s="160"/>
      <c r="N61" s="160" t="e">
        <f>#REF!</f>
        <v>#REF!</v>
      </c>
      <c r="O61" s="160"/>
      <c r="P61" s="160"/>
    </row>
    <row r="62" spans="1:16" x14ac:dyDescent="0.15">
      <c r="A62" s="160" t="s">
        <v>20</v>
      </c>
      <c r="B62" s="160" t="e">
        <f>#REF!</f>
        <v>#REF!</v>
      </c>
      <c r="C62" s="160"/>
      <c r="D62" s="160"/>
      <c r="E62" s="160" t="e">
        <f>#REF!</f>
        <v>#REF!</v>
      </c>
      <c r="F62" s="160"/>
      <c r="G62" s="160"/>
      <c r="H62" s="160" t="e">
        <f>#REF!</f>
        <v>#REF!</v>
      </c>
      <c r="I62" s="160"/>
      <c r="J62" s="160"/>
      <c r="K62" s="160" t="e">
        <f>#REF!</f>
        <v>#REF!</v>
      </c>
      <c r="L62" s="160"/>
      <c r="M62" s="160"/>
      <c r="N62" s="160" t="e">
        <f>#REF!</f>
        <v>#REF!</v>
      </c>
      <c r="O62" s="160"/>
      <c r="P62" s="160"/>
    </row>
    <row r="63" spans="1:16" x14ac:dyDescent="0.15">
      <c r="A63" s="160" t="s">
        <v>19</v>
      </c>
      <c r="B63" s="160" t="e">
        <f>#REF!</f>
        <v>#REF!</v>
      </c>
      <c r="C63" s="160"/>
      <c r="D63" s="160"/>
      <c r="E63" s="160" t="e">
        <f>#REF!</f>
        <v>#REF!</v>
      </c>
      <c r="F63" s="160"/>
      <c r="G63" s="160"/>
      <c r="H63" s="160" t="e">
        <f>#REF!</f>
        <v>#REF!</v>
      </c>
      <c r="I63" s="160"/>
      <c r="J63" s="160"/>
      <c r="K63" s="160" t="e">
        <f>#REF!</f>
        <v>#REF!</v>
      </c>
      <c r="L63" s="160"/>
      <c r="M63" s="160"/>
      <c r="N63" s="160" t="e">
        <f>#REF!</f>
        <v>#REF!</v>
      </c>
      <c r="O63" s="160"/>
      <c r="P63" s="160"/>
    </row>
    <row r="64" spans="1:16" x14ac:dyDescent="0.15">
      <c r="A64" s="160" t="s">
        <v>18</v>
      </c>
      <c r="B64" s="160" t="e">
        <f>#REF!</f>
        <v>#REF!</v>
      </c>
      <c r="C64" s="160"/>
      <c r="D64" s="160"/>
      <c r="E64" s="160" t="e">
        <f>#REF!</f>
        <v>#REF!</v>
      </c>
      <c r="F64" s="160"/>
      <c r="G64" s="160"/>
      <c r="H64" s="160" t="e">
        <f>#REF!</f>
        <v>#REF!</v>
      </c>
      <c r="I64" s="160"/>
      <c r="J64" s="160"/>
      <c r="K64" s="160" t="e">
        <f>#REF!</f>
        <v>#REF!</v>
      </c>
      <c r="L64" s="160"/>
      <c r="M64" s="160"/>
      <c r="N64" s="160" t="e">
        <f>#REF!</f>
        <v>#REF!</v>
      </c>
      <c r="O64" s="160"/>
      <c r="P64" s="160"/>
    </row>
    <row r="65" spans="1:16" x14ac:dyDescent="0.15">
      <c r="A65" s="160" t="s">
        <v>17</v>
      </c>
      <c r="B65" s="160" t="e">
        <f>#REF!</f>
        <v>#REF!</v>
      </c>
      <c r="C65" s="160"/>
      <c r="D65" s="160"/>
      <c r="E65" s="160" t="e">
        <f>#REF!</f>
        <v>#REF!</v>
      </c>
      <c r="F65" s="160"/>
      <c r="G65" s="160"/>
      <c r="H65" s="160" t="e">
        <f>#REF!</f>
        <v>#REF!</v>
      </c>
      <c r="I65" s="160"/>
      <c r="J65" s="160"/>
      <c r="K65" s="160" t="e">
        <f>#REF!</f>
        <v>#REF!</v>
      </c>
      <c r="L65" s="160"/>
      <c r="M65" s="160"/>
      <c r="N65" s="160" t="e">
        <f>#REF!</f>
        <v>#REF!</v>
      </c>
      <c r="O65" s="160"/>
      <c r="P65" s="160"/>
    </row>
    <row r="66" spans="1:16" x14ac:dyDescent="0.15">
      <c r="A66" s="160" t="s">
        <v>16</v>
      </c>
      <c r="B66" s="160" t="e">
        <f>#REF!</f>
        <v>#REF!</v>
      </c>
      <c r="C66" s="160"/>
      <c r="D66" s="160"/>
      <c r="E66" s="160" t="e">
        <f>#REF!</f>
        <v>#REF!</v>
      </c>
      <c r="F66" s="160"/>
      <c r="G66" s="160"/>
      <c r="H66" s="160" t="e">
        <f>#REF!</f>
        <v>#REF!</v>
      </c>
      <c r="I66" s="160"/>
      <c r="J66" s="160"/>
      <c r="K66" s="160" t="e">
        <f>#REF!</f>
        <v>#REF!</v>
      </c>
      <c r="L66" s="160"/>
      <c r="M66" s="160"/>
      <c r="N66" s="160" t="e">
        <f>#REF!</f>
        <v>#REF!</v>
      </c>
      <c r="O66" s="160"/>
      <c r="P66" s="160"/>
    </row>
    <row r="67" spans="1:16" x14ac:dyDescent="0.15">
      <c r="A67" s="160" t="s">
        <v>59</v>
      </c>
      <c r="B67" s="160" t="e">
        <f>NA()</f>
        <v>#N/A</v>
      </c>
      <c r="C67" s="160" t="e">
        <f>IF(ISNUMBER(#REF!), IF(#REF! &lt; 0, 0,#REF!), NA())</f>
        <v>#N/A</v>
      </c>
      <c r="D67" s="160" t="e">
        <f>NA()</f>
        <v>#N/A</v>
      </c>
      <c r="E67" s="160" t="e">
        <f>NA()</f>
        <v>#N/A</v>
      </c>
      <c r="F67" s="160" t="e">
        <f>IF(ISNUMBER(#REF!), IF(#REF! &lt; 0, 0,#REF!), NA())</f>
        <v>#N/A</v>
      </c>
      <c r="G67" s="160" t="e">
        <f>NA()</f>
        <v>#N/A</v>
      </c>
      <c r="H67" s="160" t="e">
        <f>NA()</f>
        <v>#N/A</v>
      </c>
      <c r="I67" s="160" t="e">
        <f>IF(ISNUMBER(#REF!), IF(#REF! &lt; 0, 0,#REF!), NA())</f>
        <v>#N/A</v>
      </c>
      <c r="J67" s="160" t="e">
        <f>NA()</f>
        <v>#N/A</v>
      </c>
      <c r="K67" s="160" t="e">
        <f>NA()</f>
        <v>#N/A</v>
      </c>
      <c r="L67" s="160" t="e">
        <f>IF(ISNUMBER(#REF!), IF(#REF! &lt; 0, 0,#REF!), NA())</f>
        <v>#N/A</v>
      </c>
      <c r="M67" s="160" t="e">
        <f>NA()</f>
        <v>#N/A</v>
      </c>
      <c r="N67" s="160" t="e">
        <f>NA()</f>
        <v>#N/A</v>
      </c>
      <c r="O67" s="160" t="e">
        <f>IF(ISNUMBER(#REF!), IF(#REF! &lt; 0, 0,#REF!), NA())</f>
        <v>#N/A</v>
      </c>
      <c r="P67" s="160" t="e">
        <f>NA()</f>
        <v>#N/A</v>
      </c>
    </row>
    <row r="70" spans="1:16" x14ac:dyDescent="0.15">
      <c r="A70" s="162" t="s">
        <v>60</v>
      </c>
      <c r="B70" s="162"/>
      <c r="C70" s="162"/>
      <c r="D70" s="162"/>
      <c r="E70" s="162"/>
      <c r="F70" s="162"/>
    </row>
    <row r="71" spans="1:16" x14ac:dyDescent="0.15">
      <c r="A71" s="163"/>
      <c r="B71" s="163" t="e">
        <f>#REF!</f>
        <v>#REF!</v>
      </c>
      <c r="C71" s="163" t="e">
        <f>#REF!</f>
        <v>#REF!</v>
      </c>
      <c r="D71" s="163" t="e">
        <f>#REF!</f>
        <v>#REF!</v>
      </c>
    </row>
    <row r="72" spans="1:16" x14ac:dyDescent="0.15">
      <c r="A72" s="163" t="s">
        <v>61</v>
      </c>
      <c r="B72" s="164" t="e">
        <f>#REF!</f>
        <v>#REF!</v>
      </c>
      <c r="C72" s="164" t="e">
        <f>#REF!</f>
        <v>#REF!</v>
      </c>
      <c r="D72" s="164" t="e">
        <f>#REF!</f>
        <v>#REF!</v>
      </c>
    </row>
    <row r="73" spans="1:16" x14ac:dyDescent="0.15">
      <c r="A73" s="163" t="s">
        <v>62</v>
      </c>
      <c r="B73" s="164" t="e">
        <f>#REF!</f>
        <v>#REF!</v>
      </c>
      <c r="C73" s="164" t="e">
        <f>#REF!</f>
        <v>#REF!</v>
      </c>
      <c r="D73" s="164" t="e">
        <f>#REF!</f>
        <v>#REF!</v>
      </c>
    </row>
    <row r="74" spans="1:16" x14ac:dyDescent="0.15">
      <c r="A74" s="163" t="s">
        <v>63</v>
      </c>
      <c r="B74" s="164" t="e">
        <f>#REF!</f>
        <v>#REF!</v>
      </c>
      <c r="C74" s="164" t="e">
        <f>#REF!</f>
        <v>#REF!</v>
      </c>
      <c r="D74" s="164" t="e">
        <f>#REF!</f>
        <v>#REF!</v>
      </c>
    </row>
  </sheetData>
  <sheetProtection algorithmName="SHA-512" hashValue="8ZyJjQQAtZ0fMWAjElsPtlBqM3bPvsb+SueKqqQy8p3JkyyRDZpX+erO2kp8+ddGJy5QfoY9Kz2yMBwIE3eGnw==" saltValue="Z1Q4TPb6Ei7u4ZI7c0ge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196" customWidth="1"/>
    <col min="96" max="133" width="1.625" style="207" customWidth="1"/>
    <col min="134" max="143" width="1.625" style="196" customWidth="1"/>
    <col min="144" max="16384" width="0" style="196" hidden="1"/>
  </cols>
  <sheetData>
    <row r="1" spans="2:143" ht="22.5" customHeight="1" thickBot="1" x14ac:dyDescent="0.2">
      <c r="B1" s="193"/>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774" t="s">
        <v>427</v>
      </c>
      <c r="DI1" s="775"/>
      <c r="DJ1" s="775"/>
      <c r="DK1" s="775"/>
      <c r="DL1" s="775"/>
      <c r="DM1" s="775"/>
      <c r="DN1" s="776"/>
      <c r="DO1" s="196"/>
      <c r="DP1" s="774" t="s">
        <v>428</v>
      </c>
      <c r="DQ1" s="775"/>
      <c r="DR1" s="775"/>
      <c r="DS1" s="775"/>
      <c r="DT1" s="775"/>
      <c r="DU1" s="775"/>
      <c r="DV1" s="775"/>
      <c r="DW1" s="775"/>
      <c r="DX1" s="775"/>
      <c r="DY1" s="775"/>
      <c r="DZ1" s="775"/>
      <c r="EA1" s="775"/>
      <c r="EB1" s="775"/>
      <c r="EC1" s="776"/>
      <c r="ED1" s="194"/>
      <c r="EE1" s="194"/>
      <c r="EF1" s="194"/>
      <c r="EG1" s="194"/>
      <c r="EH1" s="194"/>
      <c r="EI1" s="194"/>
      <c r="EJ1" s="194"/>
      <c r="EK1" s="194"/>
      <c r="EL1" s="194"/>
      <c r="EM1" s="194"/>
    </row>
    <row r="2" spans="2:143" ht="22.5" customHeight="1" x14ac:dyDescent="0.15">
      <c r="B2" s="197" t="s">
        <v>151</v>
      </c>
      <c r="R2" s="198"/>
      <c r="S2" s="198"/>
      <c r="T2" s="198"/>
      <c r="U2" s="198"/>
      <c r="V2" s="198"/>
      <c r="W2" s="198"/>
      <c r="X2" s="198"/>
      <c r="Y2" s="198"/>
      <c r="Z2" s="198"/>
      <c r="AA2" s="198"/>
      <c r="AB2" s="198"/>
      <c r="AC2" s="198"/>
      <c r="AE2" s="199"/>
      <c r="AF2" s="199"/>
      <c r="AG2" s="199"/>
      <c r="AH2" s="199"/>
      <c r="AI2" s="199"/>
      <c r="AJ2" s="198"/>
      <c r="AK2" s="198"/>
      <c r="AL2" s="198"/>
      <c r="AM2" s="198"/>
      <c r="AN2" s="198"/>
      <c r="AO2" s="198"/>
      <c r="AP2" s="198"/>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5"/>
      <c r="DQ2" s="195"/>
      <c r="DR2" s="195"/>
      <c r="DS2" s="195"/>
      <c r="DT2" s="195"/>
      <c r="DU2" s="195"/>
      <c r="DV2" s="195"/>
      <c r="DW2" s="195"/>
      <c r="DX2" s="195"/>
      <c r="DY2" s="195"/>
      <c r="DZ2" s="195"/>
      <c r="EA2" s="195"/>
      <c r="EB2" s="195"/>
      <c r="EC2" s="195"/>
    </row>
    <row r="3" spans="2:143" ht="11.25" customHeight="1" x14ac:dyDescent="0.15">
      <c r="B3" s="715" t="s">
        <v>152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153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429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0</v>
      </c>
      <c r="C4" s="716"/>
      <c r="D4" s="716"/>
      <c r="E4" s="716"/>
      <c r="F4" s="716"/>
      <c r="G4" s="716"/>
      <c r="H4" s="716"/>
      <c r="I4" s="716"/>
      <c r="J4" s="716"/>
      <c r="K4" s="716"/>
      <c r="L4" s="716"/>
      <c r="M4" s="716"/>
      <c r="N4" s="716"/>
      <c r="O4" s="716"/>
      <c r="P4" s="716"/>
      <c r="Q4" s="717"/>
      <c r="R4" s="715" t="s">
        <v>154</v>
      </c>
      <c r="S4" s="716"/>
      <c r="T4" s="716"/>
      <c r="U4" s="716"/>
      <c r="V4" s="716"/>
      <c r="W4" s="716"/>
      <c r="X4" s="716"/>
      <c r="Y4" s="717"/>
      <c r="Z4" s="715" t="s">
        <v>155</v>
      </c>
      <c r="AA4" s="716"/>
      <c r="AB4" s="716"/>
      <c r="AC4" s="717"/>
      <c r="AD4" s="715" t="s">
        <v>156</v>
      </c>
      <c r="AE4" s="716"/>
      <c r="AF4" s="716"/>
      <c r="AG4" s="716"/>
      <c r="AH4" s="716"/>
      <c r="AI4" s="716"/>
      <c r="AJ4" s="716"/>
      <c r="AK4" s="717"/>
      <c r="AL4" s="715" t="s">
        <v>155</v>
      </c>
      <c r="AM4" s="716"/>
      <c r="AN4" s="716"/>
      <c r="AO4" s="717"/>
      <c r="AP4" s="771" t="s">
        <v>157</v>
      </c>
      <c r="AQ4" s="771"/>
      <c r="AR4" s="771"/>
      <c r="AS4" s="771"/>
      <c r="AT4" s="771"/>
      <c r="AU4" s="771"/>
      <c r="AV4" s="771"/>
      <c r="AW4" s="771"/>
      <c r="AX4" s="771"/>
      <c r="AY4" s="771"/>
      <c r="AZ4" s="771"/>
      <c r="BA4" s="771"/>
      <c r="BB4" s="771"/>
      <c r="BC4" s="771"/>
      <c r="BD4" s="771"/>
      <c r="BE4" s="771"/>
      <c r="BF4" s="771"/>
      <c r="BG4" s="771" t="s">
        <v>158</v>
      </c>
      <c r="BH4" s="771"/>
      <c r="BI4" s="771"/>
      <c r="BJ4" s="771"/>
      <c r="BK4" s="771"/>
      <c r="BL4" s="771"/>
      <c r="BM4" s="771"/>
      <c r="BN4" s="771"/>
      <c r="BO4" s="771" t="s">
        <v>155</v>
      </c>
      <c r="BP4" s="771"/>
      <c r="BQ4" s="771"/>
      <c r="BR4" s="771"/>
      <c r="BS4" s="771" t="s">
        <v>159</v>
      </c>
      <c r="BT4" s="771"/>
      <c r="BU4" s="771"/>
      <c r="BV4" s="771"/>
      <c r="BW4" s="771"/>
      <c r="BX4" s="771"/>
      <c r="BY4" s="771"/>
      <c r="BZ4" s="771"/>
      <c r="CA4" s="771"/>
      <c r="CB4" s="771"/>
      <c r="CD4" s="758" t="s">
        <v>430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356" customFormat="1" ht="11.25" customHeight="1" x14ac:dyDescent="0.15">
      <c r="B5" s="734" t="s">
        <v>160</v>
      </c>
      <c r="C5" s="735"/>
      <c r="D5" s="735"/>
      <c r="E5" s="735"/>
      <c r="F5" s="735"/>
      <c r="G5" s="735"/>
      <c r="H5" s="735"/>
      <c r="I5" s="735"/>
      <c r="J5" s="735"/>
      <c r="K5" s="735"/>
      <c r="L5" s="735"/>
      <c r="M5" s="735"/>
      <c r="N5" s="735"/>
      <c r="O5" s="735"/>
      <c r="P5" s="735"/>
      <c r="Q5" s="736"/>
      <c r="R5" s="706">
        <v>1565473</v>
      </c>
      <c r="S5" s="707"/>
      <c r="T5" s="707"/>
      <c r="U5" s="707"/>
      <c r="V5" s="707"/>
      <c r="W5" s="707"/>
      <c r="X5" s="707"/>
      <c r="Y5" s="753"/>
      <c r="Z5" s="772">
        <v>16.5</v>
      </c>
      <c r="AA5" s="772"/>
      <c r="AB5" s="772"/>
      <c r="AC5" s="772"/>
      <c r="AD5" s="773">
        <v>1565473</v>
      </c>
      <c r="AE5" s="773"/>
      <c r="AF5" s="773"/>
      <c r="AG5" s="773"/>
      <c r="AH5" s="773"/>
      <c r="AI5" s="773"/>
      <c r="AJ5" s="773"/>
      <c r="AK5" s="773"/>
      <c r="AL5" s="754">
        <v>34.6</v>
      </c>
      <c r="AM5" s="723"/>
      <c r="AN5" s="723"/>
      <c r="AO5" s="755"/>
      <c r="AP5" s="734" t="s">
        <v>161</v>
      </c>
      <c r="AQ5" s="735"/>
      <c r="AR5" s="735"/>
      <c r="AS5" s="735"/>
      <c r="AT5" s="735"/>
      <c r="AU5" s="735"/>
      <c r="AV5" s="735"/>
      <c r="AW5" s="735"/>
      <c r="AX5" s="735"/>
      <c r="AY5" s="735"/>
      <c r="AZ5" s="735"/>
      <c r="BA5" s="735"/>
      <c r="BB5" s="735"/>
      <c r="BC5" s="735"/>
      <c r="BD5" s="735"/>
      <c r="BE5" s="735"/>
      <c r="BF5" s="736"/>
      <c r="BG5" s="654">
        <v>1564534</v>
      </c>
      <c r="BH5" s="655"/>
      <c r="BI5" s="655"/>
      <c r="BJ5" s="655"/>
      <c r="BK5" s="655"/>
      <c r="BL5" s="655"/>
      <c r="BM5" s="655"/>
      <c r="BN5" s="656"/>
      <c r="BO5" s="703">
        <v>99.9</v>
      </c>
      <c r="BP5" s="703"/>
      <c r="BQ5" s="703"/>
      <c r="BR5" s="703"/>
      <c r="BS5" s="704">
        <v>12584</v>
      </c>
      <c r="BT5" s="704"/>
      <c r="BU5" s="704"/>
      <c r="BV5" s="704"/>
      <c r="BW5" s="704"/>
      <c r="BX5" s="704"/>
      <c r="BY5" s="704"/>
      <c r="BZ5" s="704"/>
      <c r="CA5" s="704"/>
      <c r="CB5" s="745"/>
      <c r="CD5" s="758" t="s">
        <v>157</v>
      </c>
      <c r="CE5" s="759"/>
      <c r="CF5" s="759"/>
      <c r="CG5" s="759"/>
      <c r="CH5" s="759"/>
      <c r="CI5" s="759"/>
      <c r="CJ5" s="759"/>
      <c r="CK5" s="759"/>
      <c r="CL5" s="759"/>
      <c r="CM5" s="759"/>
      <c r="CN5" s="759"/>
      <c r="CO5" s="759"/>
      <c r="CP5" s="759"/>
      <c r="CQ5" s="760"/>
      <c r="CR5" s="758" t="s">
        <v>162</v>
      </c>
      <c r="CS5" s="759"/>
      <c r="CT5" s="759"/>
      <c r="CU5" s="759"/>
      <c r="CV5" s="759"/>
      <c r="CW5" s="759"/>
      <c r="CX5" s="759"/>
      <c r="CY5" s="760"/>
      <c r="CZ5" s="758" t="s">
        <v>155</v>
      </c>
      <c r="DA5" s="759"/>
      <c r="DB5" s="759"/>
      <c r="DC5" s="760"/>
      <c r="DD5" s="758" t="s">
        <v>163</v>
      </c>
      <c r="DE5" s="759"/>
      <c r="DF5" s="759"/>
      <c r="DG5" s="759"/>
      <c r="DH5" s="759"/>
      <c r="DI5" s="759"/>
      <c r="DJ5" s="759"/>
      <c r="DK5" s="759"/>
      <c r="DL5" s="759"/>
      <c r="DM5" s="759"/>
      <c r="DN5" s="759"/>
      <c r="DO5" s="759"/>
      <c r="DP5" s="760"/>
      <c r="DQ5" s="758" t="s">
        <v>164</v>
      </c>
      <c r="DR5" s="759"/>
      <c r="DS5" s="759"/>
      <c r="DT5" s="759"/>
      <c r="DU5" s="759"/>
      <c r="DV5" s="759"/>
      <c r="DW5" s="759"/>
      <c r="DX5" s="759"/>
      <c r="DY5" s="759"/>
      <c r="DZ5" s="759"/>
      <c r="EA5" s="759"/>
      <c r="EB5" s="759"/>
      <c r="EC5" s="760"/>
    </row>
    <row r="6" spans="2:143" ht="11.25" customHeight="1" x14ac:dyDescent="0.15">
      <c r="B6" s="651" t="s">
        <v>431</v>
      </c>
      <c r="C6" s="652"/>
      <c r="D6" s="652"/>
      <c r="E6" s="652"/>
      <c r="F6" s="652"/>
      <c r="G6" s="652"/>
      <c r="H6" s="652"/>
      <c r="I6" s="652"/>
      <c r="J6" s="652"/>
      <c r="K6" s="652"/>
      <c r="L6" s="652"/>
      <c r="M6" s="652"/>
      <c r="N6" s="652"/>
      <c r="O6" s="652"/>
      <c r="P6" s="652"/>
      <c r="Q6" s="653"/>
      <c r="R6" s="654">
        <v>80088</v>
      </c>
      <c r="S6" s="655"/>
      <c r="T6" s="655"/>
      <c r="U6" s="655"/>
      <c r="V6" s="655"/>
      <c r="W6" s="655"/>
      <c r="X6" s="655"/>
      <c r="Y6" s="656"/>
      <c r="Z6" s="703">
        <v>0.8</v>
      </c>
      <c r="AA6" s="703"/>
      <c r="AB6" s="703"/>
      <c r="AC6" s="703"/>
      <c r="AD6" s="704">
        <v>80088</v>
      </c>
      <c r="AE6" s="704"/>
      <c r="AF6" s="704"/>
      <c r="AG6" s="704"/>
      <c r="AH6" s="704"/>
      <c r="AI6" s="704"/>
      <c r="AJ6" s="704"/>
      <c r="AK6" s="704"/>
      <c r="AL6" s="657">
        <v>1.8</v>
      </c>
      <c r="AM6" s="658"/>
      <c r="AN6" s="658"/>
      <c r="AO6" s="705"/>
      <c r="AP6" s="651" t="s">
        <v>432</v>
      </c>
      <c r="AQ6" s="652"/>
      <c r="AR6" s="652"/>
      <c r="AS6" s="652"/>
      <c r="AT6" s="652"/>
      <c r="AU6" s="652"/>
      <c r="AV6" s="652"/>
      <c r="AW6" s="652"/>
      <c r="AX6" s="652"/>
      <c r="AY6" s="652"/>
      <c r="AZ6" s="652"/>
      <c r="BA6" s="652"/>
      <c r="BB6" s="652"/>
      <c r="BC6" s="652"/>
      <c r="BD6" s="652"/>
      <c r="BE6" s="652"/>
      <c r="BF6" s="653"/>
      <c r="BG6" s="654">
        <v>1564534</v>
      </c>
      <c r="BH6" s="655"/>
      <c r="BI6" s="655"/>
      <c r="BJ6" s="655"/>
      <c r="BK6" s="655"/>
      <c r="BL6" s="655"/>
      <c r="BM6" s="655"/>
      <c r="BN6" s="656"/>
      <c r="BO6" s="703">
        <v>99.9</v>
      </c>
      <c r="BP6" s="703"/>
      <c r="BQ6" s="703"/>
      <c r="BR6" s="703"/>
      <c r="BS6" s="704">
        <v>12584</v>
      </c>
      <c r="BT6" s="704"/>
      <c r="BU6" s="704"/>
      <c r="BV6" s="704"/>
      <c r="BW6" s="704"/>
      <c r="BX6" s="704"/>
      <c r="BY6" s="704"/>
      <c r="BZ6" s="704"/>
      <c r="CA6" s="704"/>
      <c r="CB6" s="745"/>
      <c r="CD6" s="712" t="s">
        <v>165</v>
      </c>
      <c r="CE6" s="713"/>
      <c r="CF6" s="713"/>
      <c r="CG6" s="713"/>
      <c r="CH6" s="713"/>
      <c r="CI6" s="713"/>
      <c r="CJ6" s="713"/>
      <c r="CK6" s="713"/>
      <c r="CL6" s="713"/>
      <c r="CM6" s="713"/>
      <c r="CN6" s="713"/>
      <c r="CO6" s="713"/>
      <c r="CP6" s="713"/>
      <c r="CQ6" s="714"/>
      <c r="CR6" s="654">
        <v>87717</v>
      </c>
      <c r="CS6" s="655"/>
      <c r="CT6" s="655"/>
      <c r="CU6" s="655"/>
      <c r="CV6" s="655"/>
      <c r="CW6" s="655"/>
      <c r="CX6" s="655"/>
      <c r="CY6" s="656"/>
      <c r="CZ6" s="754">
        <v>1</v>
      </c>
      <c r="DA6" s="723"/>
      <c r="DB6" s="723"/>
      <c r="DC6" s="757"/>
      <c r="DD6" s="660" t="s">
        <v>406</v>
      </c>
      <c r="DE6" s="655"/>
      <c r="DF6" s="655"/>
      <c r="DG6" s="655"/>
      <c r="DH6" s="655"/>
      <c r="DI6" s="655"/>
      <c r="DJ6" s="655"/>
      <c r="DK6" s="655"/>
      <c r="DL6" s="655"/>
      <c r="DM6" s="655"/>
      <c r="DN6" s="655"/>
      <c r="DO6" s="655"/>
      <c r="DP6" s="656"/>
      <c r="DQ6" s="660">
        <v>87717</v>
      </c>
      <c r="DR6" s="655"/>
      <c r="DS6" s="655"/>
      <c r="DT6" s="655"/>
      <c r="DU6" s="655"/>
      <c r="DV6" s="655"/>
      <c r="DW6" s="655"/>
      <c r="DX6" s="655"/>
      <c r="DY6" s="655"/>
      <c r="DZ6" s="655"/>
      <c r="EA6" s="655"/>
      <c r="EB6" s="655"/>
      <c r="EC6" s="693"/>
    </row>
    <row r="7" spans="2:143" ht="11.25" customHeight="1" x14ac:dyDescent="0.15">
      <c r="B7" s="651" t="s">
        <v>166</v>
      </c>
      <c r="C7" s="652"/>
      <c r="D7" s="652"/>
      <c r="E7" s="652"/>
      <c r="F7" s="652"/>
      <c r="G7" s="652"/>
      <c r="H7" s="652"/>
      <c r="I7" s="652"/>
      <c r="J7" s="652"/>
      <c r="K7" s="652"/>
      <c r="L7" s="652"/>
      <c r="M7" s="652"/>
      <c r="N7" s="652"/>
      <c r="O7" s="652"/>
      <c r="P7" s="652"/>
      <c r="Q7" s="653"/>
      <c r="R7" s="654">
        <v>3854</v>
      </c>
      <c r="S7" s="655"/>
      <c r="T7" s="655"/>
      <c r="U7" s="655"/>
      <c r="V7" s="655"/>
      <c r="W7" s="655"/>
      <c r="X7" s="655"/>
      <c r="Y7" s="656"/>
      <c r="Z7" s="703">
        <v>0</v>
      </c>
      <c r="AA7" s="703"/>
      <c r="AB7" s="703"/>
      <c r="AC7" s="703"/>
      <c r="AD7" s="704">
        <v>3854</v>
      </c>
      <c r="AE7" s="704"/>
      <c r="AF7" s="704"/>
      <c r="AG7" s="704"/>
      <c r="AH7" s="704"/>
      <c r="AI7" s="704"/>
      <c r="AJ7" s="704"/>
      <c r="AK7" s="704"/>
      <c r="AL7" s="657">
        <v>0.1</v>
      </c>
      <c r="AM7" s="658"/>
      <c r="AN7" s="658"/>
      <c r="AO7" s="705"/>
      <c r="AP7" s="651" t="s">
        <v>433</v>
      </c>
      <c r="AQ7" s="652"/>
      <c r="AR7" s="652"/>
      <c r="AS7" s="652"/>
      <c r="AT7" s="652"/>
      <c r="AU7" s="652"/>
      <c r="AV7" s="652"/>
      <c r="AW7" s="652"/>
      <c r="AX7" s="652"/>
      <c r="AY7" s="652"/>
      <c r="AZ7" s="652"/>
      <c r="BA7" s="652"/>
      <c r="BB7" s="652"/>
      <c r="BC7" s="652"/>
      <c r="BD7" s="652"/>
      <c r="BE7" s="652"/>
      <c r="BF7" s="653"/>
      <c r="BG7" s="654">
        <v>647223</v>
      </c>
      <c r="BH7" s="655"/>
      <c r="BI7" s="655"/>
      <c r="BJ7" s="655"/>
      <c r="BK7" s="655"/>
      <c r="BL7" s="655"/>
      <c r="BM7" s="655"/>
      <c r="BN7" s="656"/>
      <c r="BO7" s="703">
        <v>41.3</v>
      </c>
      <c r="BP7" s="703"/>
      <c r="BQ7" s="703"/>
      <c r="BR7" s="703"/>
      <c r="BS7" s="704">
        <v>12584</v>
      </c>
      <c r="BT7" s="704"/>
      <c r="BU7" s="704"/>
      <c r="BV7" s="704"/>
      <c r="BW7" s="704"/>
      <c r="BX7" s="704"/>
      <c r="BY7" s="704"/>
      <c r="BZ7" s="704"/>
      <c r="CA7" s="704"/>
      <c r="CB7" s="745"/>
      <c r="CD7" s="686" t="s">
        <v>167</v>
      </c>
      <c r="CE7" s="687"/>
      <c r="CF7" s="687"/>
      <c r="CG7" s="687"/>
      <c r="CH7" s="687"/>
      <c r="CI7" s="687"/>
      <c r="CJ7" s="687"/>
      <c r="CK7" s="687"/>
      <c r="CL7" s="687"/>
      <c r="CM7" s="687"/>
      <c r="CN7" s="687"/>
      <c r="CO7" s="687"/>
      <c r="CP7" s="687"/>
      <c r="CQ7" s="688"/>
      <c r="CR7" s="654">
        <v>2237269</v>
      </c>
      <c r="CS7" s="655"/>
      <c r="CT7" s="655"/>
      <c r="CU7" s="655"/>
      <c r="CV7" s="655"/>
      <c r="CW7" s="655"/>
      <c r="CX7" s="655"/>
      <c r="CY7" s="656"/>
      <c r="CZ7" s="703">
        <v>24.7</v>
      </c>
      <c r="DA7" s="703"/>
      <c r="DB7" s="703"/>
      <c r="DC7" s="703"/>
      <c r="DD7" s="660">
        <v>293053</v>
      </c>
      <c r="DE7" s="655"/>
      <c r="DF7" s="655"/>
      <c r="DG7" s="655"/>
      <c r="DH7" s="655"/>
      <c r="DI7" s="655"/>
      <c r="DJ7" s="655"/>
      <c r="DK7" s="655"/>
      <c r="DL7" s="655"/>
      <c r="DM7" s="655"/>
      <c r="DN7" s="655"/>
      <c r="DO7" s="655"/>
      <c r="DP7" s="656"/>
      <c r="DQ7" s="660">
        <v>1866724</v>
      </c>
      <c r="DR7" s="655"/>
      <c r="DS7" s="655"/>
      <c r="DT7" s="655"/>
      <c r="DU7" s="655"/>
      <c r="DV7" s="655"/>
      <c r="DW7" s="655"/>
      <c r="DX7" s="655"/>
      <c r="DY7" s="655"/>
      <c r="DZ7" s="655"/>
      <c r="EA7" s="655"/>
      <c r="EB7" s="655"/>
      <c r="EC7" s="693"/>
    </row>
    <row r="8" spans="2:143" ht="11.25" customHeight="1" x14ac:dyDescent="0.15">
      <c r="B8" s="651" t="s">
        <v>168</v>
      </c>
      <c r="C8" s="652"/>
      <c r="D8" s="652"/>
      <c r="E8" s="652"/>
      <c r="F8" s="652"/>
      <c r="G8" s="652"/>
      <c r="H8" s="652"/>
      <c r="I8" s="652"/>
      <c r="J8" s="652"/>
      <c r="K8" s="652"/>
      <c r="L8" s="652"/>
      <c r="M8" s="652"/>
      <c r="N8" s="652"/>
      <c r="O8" s="652"/>
      <c r="P8" s="652"/>
      <c r="Q8" s="653"/>
      <c r="R8" s="654">
        <v>10010</v>
      </c>
      <c r="S8" s="655"/>
      <c r="T8" s="655"/>
      <c r="U8" s="655"/>
      <c r="V8" s="655"/>
      <c r="W8" s="655"/>
      <c r="X8" s="655"/>
      <c r="Y8" s="656"/>
      <c r="Z8" s="703">
        <v>0.1</v>
      </c>
      <c r="AA8" s="703"/>
      <c r="AB8" s="703"/>
      <c r="AC8" s="703"/>
      <c r="AD8" s="704">
        <v>10010</v>
      </c>
      <c r="AE8" s="704"/>
      <c r="AF8" s="704"/>
      <c r="AG8" s="704"/>
      <c r="AH8" s="704"/>
      <c r="AI8" s="704"/>
      <c r="AJ8" s="704"/>
      <c r="AK8" s="704"/>
      <c r="AL8" s="657">
        <v>0.2</v>
      </c>
      <c r="AM8" s="658"/>
      <c r="AN8" s="658"/>
      <c r="AO8" s="705"/>
      <c r="AP8" s="651" t="s">
        <v>434</v>
      </c>
      <c r="AQ8" s="652"/>
      <c r="AR8" s="652"/>
      <c r="AS8" s="652"/>
      <c r="AT8" s="652"/>
      <c r="AU8" s="652"/>
      <c r="AV8" s="652"/>
      <c r="AW8" s="652"/>
      <c r="AX8" s="652"/>
      <c r="AY8" s="652"/>
      <c r="AZ8" s="652"/>
      <c r="BA8" s="652"/>
      <c r="BB8" s="652"/>
      <c r="BC8" s="652"/>
      <c r="BD8" s="652"/>
      <c r="BE8" s="652"/>
      <c r="BF8" s="653"/>
      <c r="BG8" s="654">
        <v>24811</v>
      </c>
      <c r="BH8" s="655"/>
      <c r="BI8" s="655"/>
      <c r="BJ8" s="655"/>
      <c r="BK8" s="655"/>
      <c r="BL8" s="655"/>
      <c r="BM8" s="655"/>
      <c r="BN8" s="656"/>
      <c r="BO8" s="703">
        <v>1.6</v>
      </c>
      <c r="BP8" s="703"/>
      <c r="BQ8" s="703"/>
      <c r="BR8" s="703"/>
      <c r="BS8" s="660" t="s">
        <v>406</v>
      </c>
      <c r="BT8" s="655"/>
      <c r="BU8" s="655"/>
      <c r="BV8" s="655"/>
      <c r="BW8" s="655"/>
      <c r="BX8" s="655"/>
      <c r="BY8" s="655"/>
      <c r="BZ8" s="655"/>
      <c r="CA8" s="655"/>
      <c r="CB8" s="693"/>
      <c r="CD8" s="686" t="s">
        <v>169</v>
      </c>
      <c r="CE8" s="687"/>
      <c r="CF8" s="687"/>
      <c r="CG8" s="687"/>
      <c r="CH8" s="687"/>
      <c r="CI8" s="687"/>
      <c r="CJ8" s="687"/>
      <c r="CK8" s="687"/>
      <c r="CL8" s="687"/>
      <c r="CM8" s="687"/>
      <c r="CN8" s="687"/>
      <c r="CO8" s="687"/>
      <c r="CP8" s="687"/>
      <c r="CQ8" s="688"/>
      <c r="CR8" s="654">
        <v>2101933</v>
      </c>
      <c r="CS8" s="655"/>
      <c r="CT8" s="655"/>
      <c r="CU8" s="655"/>
      <c r="CV8" s="655"/>
      <c r="CW8" s="655"/>
      <c r="CX8" s="655"/>
      <c r="CY8" s="656"/>
      <c r="CZ8" s="703">
        <v>23.2</v>
      </c>
      <c r="DA8" s="703"/>
      <c r="DB8" s="703"/>
      <c r="DC8" s="703"/>
      <c r="DD8" s="660">
        <v>56521</v>
      </c>
      <c r="DE8" s="655"/>
      <c r="DF8" s="655"/>
      <c r="DG8" s="655"/>
      <c r="DH8" s="655"/>
      <c r="DI8" s="655"/>
      <c r="DJ8" s="655"/>
      <c r="DK8" s="655"/>
      <c r="DL8" s="655"/>
      <c r="DM8" s="655"/>
      <c r="DN8" s="655"/>
      <c r="DO8" s="655"/>
      <c r="DP8" s="656"/>
      <c r="DQ8" s="660">
        <v>1217480</v>
      </c>
      <c r="DR8" s="655"/>
      <c r="DS8" s="655"/>
      <c r="DT8" s="655"/>
      <c r="DU8" s="655"/>
      <c r="DV8" s="655"/>
      <c r="DW8" s="655"/>
      <c r="DX8" s="655"/>
      <c r="DY8" s="655"/>
      <c r="DZ8" s="655"/>
      <c r="EA8" s="655"/>
      <c r="EB8" s="655"/>
      <c r="EC8" s="693"/>
    </row>
    <row r="9" spans="2:143" ht="11.25" customHeight="1" x14ac:dyDescent="0.15">
      <c r="B9" s="651" t="s">
        <v>170</v>
      </c>
      <c r="C9" s="652"/>
      <c r="D9" s="652"/>
      <c r="E9" s="652"/>
      <c r="F9" s="652"/>
      <c r="G9" s="652"/>
      <c r="H9" s="652"/>
      <c r="I9" s="652"/>
      <c r="J9" s="652"/>
      <c r="K9" s="652"/>
      <c r="L9" s="652"/>
      <c r="M9" s="652"/>
      <c r="N9" s="652"/>
      <c r="O9" s="652"/>
      <c r="P9" s="652"/>
      <c r="Q9" s="653"/>
      <c r="R9" s="654">
        <v>9621</v>
      </c>
      <c r="S9" s="655"/>
      <c r="T9" s="655"/>
      <c r="U9" s="655"/>
      <c r="V9" s="655"/>
      <c r="W9" s="655"/>
      <c r="X9" s="655"/>
      <c r="Y9" s="656"/>
      <c r="Z9" s="703">
        <v>0.1</v>
      </c>
      <c r="AA9" s="703"/>
      <c r="AB9" s="703"/>
      <c r="AC9" s="703"/>
      <c r="AD9" s="704">
        <v>9621</v>
      </c>
      <c r="AE9" s="704"/>
      <c r="AF9" s="704"/>
      <c r="AG9" s="704"/>
      <c r="AH9" s="704"/>
      <c r="AI9" s="704"/>
      <c r="AJ9" s="704"/>
      <c r="AK9" s="704"/>
      <c r="AL9" s="657">
        <v>0.2</v>
      </c>
      <c r="AM9" s="658"/>
      <c r="AN9" s="658"/>
      <c r="AO9" s="705"/>
      <c r="AP9" s="651" t="s">
        <v>435</v>
      </c>
      <c r="AQ9" s="652"/>
      <c r="AR9" s="652"/>
      <c r="AS9" s="652"/>
      <c r="AT9" s="652"/>
      <c r="AU9" s="652"/>
      <c r="AV9" s="652"/>
      <c r="AW9" s="652"/>
      <c r="AX9" s="652"/>
      <c r="AY9" s="652"/>
      <c r="AZ9" s="652"/>
      <c r="BA9" s="652"/>
      <c r="BB9" s="652"/>
      <c r="BC9" s="652"/>
      <c r="BD9" s="652"/>
      <c r="BE9" s="652"/>
      <c r="BF9" s="653"/>
      <c r="BG9" s="654">
        <v>510117</v>
      </c>
      <c r="BH9" s="655"/>
      <c r="BI9" s="655"/>
      <c r="BJ9" s="655"/>
      <c r="BK9" s="655"/>
      <c r="BL9" s="655"/>
      <c r="BM9" s="655"/>
      <c r="BN9" s="656"/>
      <c r="BO9" s="703">
        <v>32.6</v>
      </c>
      <c r="BP9" s="703"/>
      <c r="BQ9" s="703"/>
      <c r="BR9" s="703"/>
      <c r="BS9" s="660" t="s">
        <v>406</v>
      </c>
      <c r="BT9" s="655"/>
      <c r="BU9" s="655"/>
      <c r="BV9" s="655"/>
      <c r="BW9" s="655"/>
      <c r="BX9" s="655"/>
      <c r="BY9" s="655"/>
      <c r="BZ9" s="655"/>
      <c r="CA9" s="655"/>
      <c r="CB9" s="693"/>
      <c r="CD9" s="686" t="s">
        <v>171</v>
      </c>
      <c r="CE9" s="687"/>
      <c r="CF9" s="687"/>
      <c r="CG9" s="687"/>
      <c r="CH9" s="687"/>
      <c r="CI9" s="687"/>
      <c r="CJ9" s="687"/>
      <c r="CK9" s="687"/>
      <c r="CL9" s="687"/>
      <c r="CM9" s="687"/>
      <c r="CN9" s="687"/>
      <c r="CO9" s="687"/>
      <c r="CP9" s="687"/>
      <c r="CQ9" s="688"/>
      <c r="CR9" s="654">
        <v>635003</v>
      </c>
      <c r="CS9" s="655"/>
      <c r="CT9" s="655"/>
      <c r="CU9" s="655"/>
      <c r="CV9" s="655"/>
      <c r="CW9" s="655"/>
      <c r="CX9" s="655"/>
      <c r="CY9" s="656"/>
      <c r="CZ9" s="703">
        <v>7</v>
      </c>
      <c r="DA9" s="703"/>
      <c r="DB9" s="703"/>
      <c r="DC9" s="703"/>
      <c r="DD9" s="660">
        <v>4275</v>
      </c>
      <c r="DE9" s="655"/>
      <c r="DF9" s="655"/>
      <c r="DG9" s="655"/>
      <c r="DH9" s="655"/>
      <c r="DI9" s="655"/>
      <c r="DJ9" s="655"/>
      <c r="DK9" s="655"/>
      <c r="DL9" s="655"/>
      <c r="DM9" s="655"/>
      <c r="DN9" s="655"/>
      <c r="DO9" s="655"/>
      <c r="DP9" s="656"/>
      <c r="DQ9" s="660">
        <v>568584</v>
      </c>
      <c r="DR9" s="655"/>
      <c r="DS9" s="655"/>
      <c r="DT9" s="655"/>
      <c r="DU9" s="655"/>
      <c r="DV9" s="655"/>
      <c r="DW9" s="655"/>
      <c r="DX9" s="655"/>
      <c r="DY9" s="655"/>
      <c r="DZ9" s="655"/>
      <c r="EA9" s="655"/>
      <c r="EB9" s="655"/>
      <c r="EC9" s="693"/>
    </row>
    <row r="10" spans="2:143" ht="11.25" customHeight="1" x14ac:dyDescent="0.15">
      <c r="B10" s="651" t="s">
        <v>436</v>
      </c>
      <c r="C10" s="652"/>
      <c r="D10" s="652"/>
      <c r="E10" s="652"/>
      <c r="F10" s="652"/>
      <c r="G10" s="652"/>
      <c r="H10" s="652"/>
      <c r="I10" s="652"/>
      <c r="J10" s="652"/>
      <c r="K10" s="652"/>
      <c r="L10" s="652"/>
      <c r="M10" s="652"/>
      <c r="N10" s="652"/>
      <c r="O10" s="652"/>
      <c r="P10" s="652"/>
      <c r="Q10" s="653"/>
      <c r="R10" s="654" t="s">
        <v>406</v>
      </c>
      <c r="S10" s="655"/>
      <c r="T10" s="655"/>
      <c r="U10" s="655"/>
      <c r="V10" s="655"/>
      <c r="W10" s="655"/>
      <c r="X10" s="655"/>
      <c r="Y10" s="656"/>
      <c r="Z10" s="703" t="s">
        <v>406</v>
      </c>
      <c r="AA10" s="703"/>
      <c r="AB10" s="703"/>
      <c r="AC10" s="703"/>
      <c r="AD10" s="704" t="s">
        <v>406</v>
      </c>
      <c r="AE10" s="704"/>
      <c r="AF10" s="704"/>
      <c r="AG10" s="704"/>
      <c r="AH10" s="704"/>
      <c r="AI10" s="704"/>
      <c r="AJ10" s="704"/>
      <c r="AK10" s="704"/>
      <c r="AL10" s="657" t="s">
        <v>406</v>
      </c>
      <c r="AM10" s="658"/>
      <c r="AN10" s="658"/>
      <c r="AO10" s="705"/>
      <c r="AP10" s="651" t="s">
        <v>437</v>
      </c>
      <c r="AQ10" s="652"/>
      <c r="AR10" s="652"/>
      <c r="AS10" s="652"/>
      <c r="AT10" s="652"/>
      <c r="AU10" s="652"/>
      <c r="AV10" s="652"/>
      <c r="AW10" s="652"/>
      <c r="AX10" s="652"/>
      <c r="AY10" s="652"/>
      <c r="AZ10" s="652"/>
      <c r="BA10" s="652"/>
      <c r="BB10" s="652"/>
      <c r="BC10" s="652"/>
      <c r="BD10" s="652"/>
      <c r="BE10" s="652"/>
      <c r="BF10" s="653"/>
      <c r="BG10" s="654">
        <v>35218</v>
      </c>
      <c r="BH10" s="655"/>
      <c r="BI10" s="655"/>
      <c r="BJ10" s="655"/>
      <c r="BK10" s="655"/>
      <c r="BL10" s="655"/>
      <c r="BM10" s="655"/>
      <c r="BN10" s="656"/>
      <c r="BO10" s="703">
        <v>2.2000000000000002</v>
      </c>
      <c r="BP10" s="703"/>
      <c r="BQ10" s="703"/>
      <c r="BR10" s="703"/>
      <c r="BS10" s="660" t="s">
        <v>406</v>
      </c>
      <c r="BT10" s="655"/>
      <c r="BU10" s="655"/>
      <c r="BV10" s="655"/>
      <c r="BW10" s="655"/>
      <c r="BX10" s="655"/>
      <c r="BY10" s="655"/>
      <c r="BZ10" s="655"/>
      <c r="CA10" s="655"/>
      <c r="CB10" s="693"/>
      <c r="CD10" s="686" t="s">
        <v>172</v>
      </c>
      <c r="CE10" s="687"/>
      <c r="CF10" s="687"/>
      <c r="CG10" s="687"/>
      <c r="CH10" s="687"/>
      <c r="CI10" s="687"/>
      <c r="CJ10" s="687"/>
      <c r="CK10" s="687"/>
      <c r="CL10" s="687"/>
      <c r="CM10" s="687"/>
      <c r="CN10" s="687"/>
      <c r="CO10" s="687"/>
      <c r="CP10" s="687"/>
      <c r="CQ10" s="688"/>
      <c r="CR10" s="654" t="s">
        <v>406</v>
      </c>
      <c r="CS10" s="655"/>
      <c r="CT10" s="655"/>
      <c r="CU10" s="655"/>
      <c r="CV10" s="655"/>
      <c r="CW10" s="655"/>
      <c r="CX10" s="655"/>
      <c r="CY10" s="656"/>
      <c r="CZ10" s="703" t="s">
        <v>406</v>
      </c>
      <c r="DA10" s="703"/>
      <c r="DB10" s="703"/>
      <c r="DC10" s="703"/>
      <c r="DD10" s="660" t="s">
        <v>406</v>
      </c>
      <c r="DE10" s="655"/>
      <c r="DF10" s="655"/>
      <c r="DG10" s="655"/>
      <c r="DH10" s="655"/>
      <c r="DI10" s="655"/>
      <c r="DJ10" s="655"/>
      <c r="DK10" s="655"/>
      <c r="DL10" s="655"/>
      <c r="DM10" s="655"/>
      <c r="DN10" s="655"/>
      <c r="DO10" s="655"/>
      <c r="DP10" s="656"/>
      <c r="DQ10" s="660" t="s">
        <v>406</v>
      </c>
      <c r="DR10" s="655"/>
      <c r="DS10" s="655"/>
      <c r="DT10" s="655"/>
      <c r="DU10" s="655"/>
      <c r="DV10" s="655"/>
      <c r="DW10" s="655"/>
      <c r="DX10" s="655"/>
      <c r="DY10" s="655"/>
      <c r="DZ10" s="655"/>
      <c r="EA10" s="655"/>
      <c r="EB10" s="655"/>
      <c r="EC10" s="693"/>
    </row>
    <row r="11" spans="2:143" ht="11.25" customHeight="1" x14ac:dyDescent="0.15">
      <c r="B11" s="651" t="s">
        <v>438</v>
      </c>
      <c r="C11" s="652"/>
      <c r="D11" s="652"/>
      <c r="E11" s="652"/>
      <c r="F11" s="652"/>
      <c r="G11" s="652"/>
      <c r="H11" s="652"/>
      <c r="I11" s="652"/>
      <c r="J11" s="652"/>
      <c r="K11" s="652"/>
      <c r="L11" s="652"/>
      <c r="M11" s="652"/>
      <c r="N11" s="652"/>
      <c r="O11" s="652"/>
      <c r="P11" s="652"/>
      <c r="Q11" s="653"/>
      <c r="R11" s="654" t="s">
        <v>406</v>
      </c>
      <c r="S11" s="655"/>
      <c r="T11" s="655"/>
      <c r="U11" s="655"/>
      <c r="V11" s="655"/>
      <c r="W11" s="655"/>
      <c r="X11" s="655"/>
      <c r="Y11" s="656"/>
      <c r="Z11" s="703" t="s">
        <v>406</v>
      </c>
      <c r="AA11" s="703"/>
      <c r="AB11" s="703"/>
      <c r="AC11" s="703"/>
      <c r="AD11" s="704" t="s">
        <v>406</v>
      </c>
      <c r="AE11" s="704"/>
      <c r="AF11" s="704"/>
      <c r="AG11" s="704"/>
      <c r="AH11" s="704"/>
      <c r="AI11" s="704"/>
      <c r="AJ11" s="704"/>
      <c r="AK11" s="704"/>
      <c r="AL11" s="657" t="s">
        <v>406</v>
      </c>
      <c r="AM11" s="658"/>
      <c r="AN11" s="658"/>
      <c r="AO11" s="705"/>
      <c r="AP11" s="651" t="s">
        <v>439</v>
      </c>
      <c r="AQ11" s="652"/>
      <c r="AR11" s="652"/>
      <c r="AS11" s="652"/>
      <c r="AT11" s="652"/>
      <c r="AU11" s="652"/>
      <c r="AV11" s="652"/>
      <c r="AW11" s="652"/>
      <c r="AX11" s="652"/>
      <c r="AY11" s="652"/>
      <c r="AZ11" s="652"/>
      <c r="BA11" s="652"/>
      <c r="BB11" s="652"/>
      <c r="BC11" s="652"/>
      <c r="BD11" s="652"/>
      <c r="BE11" s="652"/>
      <c r="BF11" s="653"/>
      <c r="BG11" s="654">
        <v>77077</v>
      </c>
      <c r="BH11" s="655"/>
      <c r="BI11" s="655"/>
      <c r="BJ11" s="655"/>
      <c r="BK11" s="655"/>
      <c r="BL11" s="655"/>
      <c r="BM11" s="655"/>
      <c r="BN11" s="656"/>
      <c r="BO11" s="703">
        <v>4.9000000000000004</v>
      </c>
      <c r="BP11" s="703"/>
      <c r="BQ11" s="703"/>
      <c r="BR11" s="703"/>
      <c r="BS11" s="660">
        <v>12584</v>
      </c>
      <c r="BT11" s="655"/>
      <c r="BU11" s="655"/>
      <c r="BV11" s="655"/>
      <c r="BW11" s="655"/>
      <c r="BX11" s="655"/>
      <c r="BY11" s="655"/>
      <c r="BZ11" s="655"/>
      <c r="CA11" s="655"/>
      <c r="CB11" s="693"/>
      <c r="CD11" s="686" t="s">
        <v>173</v>
      </c>
      <c r="CE11" s="687"/>
      <c r="CF11" s="687"/>
      <c r="CG11" s="687"/>
      <c r="CH11" s="687"/>
      <c r="CI11" s="687"/>
      <c r="CJ11" s="687"/>
      <c r="CK11" s="687"/>
      <c r="CL11" s="687"/>
      <c r="CM11" s="687"/>
      <c r="CN11" s="687"/>
      <c r="CO11" s="687"/>
      <c r="CP11" s="687"/>
      <c r="CQ11" s="688"/>
      <c r="CR11" s="654">
        <v>713452</v>
      </c>
      <c r="CS11" s="655"/>
      <c r="CT11" s="655"/>
      <c r="CU11" s="655"/>
      <c r="CV11" s="655"/>
      <c r="CW11" s="655"/>
      <c r="CX11" s="655"/>
      <c r="CY11" s="656"/>
      <c r="CZ11" s="703">
        <v>7.9</v>
      </c>
      <c r="DA11" s="703"/>
      <c r="DB11" s="703"/>
      <c r="DC11" s="703"/>
      <c r="DD11" s="660">
        <v>258858</v>
      </c>
      <c r="DE11" s="655"/>
      <c r="DF11" s="655"/>
      <c r="DG11" s="655"/>
      <c r="DH11" s="655"/>
      <c r="DI11" s="655"/>
      <c r="DJ11" s="655"/>
      <c r="DK11" s="655"/>
      <c r="DL11" s="655"/>
      <c r="DM11" s="655"/>
      <c r="DN11" s="655"/>
      <c r="DO11" s="655"/>
      <c r="DP11" s="656"/>
      <c r="DQ11" s="660">
        <v>373771</v>
      </c>
      <c r="DR11" s="655"/>
      <c r="DS11" s="655"/>
      <c r="DT11" s="655"/>
      <c r="DU11" s="655"/>
      <c r="DV11" s="655"/>
      <c r="DW11" s="655"/>
      <c r="DX11" s="655"/>
      <c r="DY11" s="655"/>
      <c r="DZ11" s="655"/>
      <c r="EA11" s="655"/>
      <c r="EB11" s="655"/>
      <c r="EC11" s="693"/>
    </row>
    <row r="12" spans="2:143" ht="11.25" customHeight="1" x14ac:dyDescent="0.15">
      <c r="B12" s="651" t="s">
        <v>174</v>
      </c>
      <c r="C12" s="652"/>
      <c r="D12" s="652"/>
      <c r="E12" s="652"/>
      <c r="F12" s="652"/>
      <c r="G12" s="652"/>
      <c r="H12" s="652"/>
      <c r="I12" s="652"/>
      <c r="J12" s="652"/>
      <c r="K12" s="652"/>
      <c r="L12" s="652"/>
      <c r="M12" s="652"/>
      <c r="N12" s="652"/>
      <c r="O12" s="652"/>
      <c r="P12" s="652"/>
      <c r="Q12" s="653"/>
      <c r="R12" s="654">
        <v>251454</v>
      </c>
      <c r="S12" s="655"/>
      <c r="T12" s="655"/>
      <c r="U12" s="655"/>
      <c r="V12" s="655"/>
      <c r="W12" s="655"/>
      <c r="X12" s="655"/>
      <c r="Y12" s="656"/>
      <c r="Z12" s="703">
        <v>2.7</v>
      </c>
      <c r="AA12" s="703"/>
      <c r="AB12" s="703"/>
      <c r="AC12" s="703"/>
      <c r="AD12" s="704">
        <v>251454</v>
      </c>
      <c r="AE12" s="704"/>
      <c r="AF12" s="704"/>
      <c r="AG12" s="704"/>
      <c r="AH12" s="704"/>
      <c r="AI12" s="704"/>
      <c r="AJ12" s="704"/>
      <c r="AK12" s="704"/>
      <c r="AL12" s="657">
        <v>5.6</v>
      </c>
      <c r="AM12" s="658"/>
      <c r="AN12" s="658"/>
      <c r="AO12" s="705"/>
      <c r="AP12" s="651" t="s">
        <v>440</v>
      </c>
      <c r="AQ12" s="652"/>
      <c r="AR12" s="652"/>
      <c r="AS12" s="652"/>
      <c r="AT12" s="652"/>
      <c r="AU12" s="652"/>
      <c r="AV12" s="652"/>
      <c r="AW12" s="652"/>
      <c r="AX12" s="652"/>
      <c r="AY12" s="652"/>
      <c r="AZ12" s="652"/>
      <c r="BA12" s="652"/>
      <c r="BB12" s="652"/>
      <c r="BC12" s="652"/>
      <c r="BD12" s="652"/>
      <c r="BE12" s="652"/>
      <c r="BF12" s="653"/>
      <c r="BG12" s="654">
        <v>780689</v>
      </c>
      <c r="BH12" s="655"/>
      <c r="BI12" s="655"/>
      <c r="BJ12" s="655"/>
      <c r="BK12" s="655"/>
      <c r="BL12" s="655"/>
      <c r="BM12" s="655"/>
      <c r="BN12" s="656"/>
      <c r="BO12" s="703">
        <v>49.9</v>
      </c>
      <c r="BP12" s="703"/>
      <c r="BQ12" s="703"/>
      <c r="BR12" s="703"/>
      <c r="BS12" s="660" t="s">
        <v>406</v>
      </c>
      <c r="BT12" s="655"/>
      <c r="BU12" s="655"/>
      <c r="BV12" s="655"/>
      <c r="BW12" s="655"/>
      <c r="BX12" s="655"/>
      <c r="BY12" s="655"/>
      <c r="BZ12" s="655"/>
      <c r="CA12" s="655"/>
      <c r="CB12" s="693"/>
      <c r="CD12" s="686" t="s">
        <v>175</v>
      </c>
      <c r="CE12" s="687"/>
      <c r="CF12" s="687"/>
      <c r="CG12" s="687"/>
      <c r="CH12" s="687"/>
      <c r="CI12" s="687"/>
      <c r="CJ12" s="687"/>
      <c r="CK12" s="687"/>
      <c r="CL12" s="687"/>
      <c r="CM12" s="687"/>
      <c r="CN12" s="687"/>
      <c r="CO12" s="687"/>
      <c r="CP12" s="687"/>
      <c r="CQ12" s="688"/>
      <c r="CR12" s="654">
        <v>189521</v>
      </c>
      <c r="CS12" s="655"/>
      <c r="CT12" s="655"/>
      <c r="CU12" s="655"/>
      <c r="CV12" s="655"/>
      <c r="CW12" s="655"/>
      <c r="CX12" s="655"/>
      <c r="CY12" s="656"/>
      <c r="CZ12" s="703">
        <v>2.1</v>
      </c>
      <c r="DA12" s="703"/>
      <c r="DB12" s="703"/>
      <c r="DC12" s="703"/>
      <c r="DD12" s="660">
        <v>43604</v>
      </c>
      <c r="DE12" s="655"/>
      <c r="DF12" s="655"/>
      <c r="DG12" s="655"/>
      <c r="DH12" s="655"/>
      <c r="DI12" s="655"/>
      <c r="DJ12" s="655"/>
      <c r="DK12" s="655"/>
      <c r="DL12" s="655"/>
      <c r="DM12" s="655"/>
      <c r="DN12" s="655"/>
      <c r="DO12" s="655"/>
      <c r="DP12" s="656"/>
      <c r="DQ12" s="660">
        <v>92431</v>
      </c>
      <c r="DR12" s="655"/>
      <c r="DS12" s="655"/>
      <c r="DT12" s="655"/>
      <c r="DU12" s="655"/>
      <c r="DV12" s="655"/>
      <c r="DW12" s="655"/>
      <c r="DX12" s="655"/>
      <c r="DY12" s="655"/>
      <c r="DZ12" s="655"/>
      <c r="EA12" s="655"/>
      <c r="EB12" s="655"/>
      <c r="EC12" s="693"/>
    </row>
    <row r="13" spans="2:143" ht="11.25" customHeight="1" x14ac:dyDescent="0.15">
      <c r="B13" s="651" t="s">
        <v>176</v>
      </c>
      <c r="C13" s="652"/>
      <c r="D13" s="652"/>
      <c r="E13" s="652"/>
      <c r="F13" s="652"/>
      <c r="G13" s="652"/>
      <c r="H13" s="652"/>
      <c r="I13" s="652"/>
      <c r="J13" s="652"/>
      <c r="K13" s="652"/>
      <c r="L13" s="652"/>
      <c r="M13" s="652"/>
      <c r="N13" s="652"/>
      <c r="O13" s="652"/>
      <c r="P13" s="652"/>
      <c r="Q13" s="653"/>
      <c r="R13" s="654" t="s">
        <v>406</v>
      </c>
      <c r="S13" s="655"/>
      <c r="T13" s="655"/>
      <c r="U13" s="655"/>
      <c r="V13" s="655"/>
      <c r="W13" s="655"/>
      <c r="X13" s="655"/>
      <c r="Y13" s="656"/>
      <c r="Z13" s="703" t="s">
        <v>406</v>
      </c>
      <c r="AA13" s="703"/>
      <c r="AB13" s="703"/>
      <c r="AC13" s="703"/>
      <c r="AD13" s="704" t="s">
        <v>406</v>
      </c>
      <c r="AE13" s="704"/>
      <c r="AF13" s="704"/>
      <c r="AG13" s="704"/>
      <c r="AH13" s="704"/>
      <c r="AI13" s="704"/>
      <c r="AJ13" s="704"/>
      <c r="AK13" s="704"/>
      <c r="AL13" s="657" t="s">
        <v>406</v>
      </c>
      <c r="AM13" s="658"/>
      <c r="AN13" s="658"/>
      <c r="AO13" s="705"/>
      <c r="AP13" s="651" t="s">
        <v>441</v>
      </c>
      <c r="AQ13" s="652"/>
      <c r="AR13" s="652"/>
      <c r="AS13" s="652"/>
      <c r="AT13" s="652"/>
      <c r="AU13" s="652"/>
      <c r="AV13" s="652"/>
      <c r="AW13" s="652"/>
      <c r="AX13" s="652"/>
      <c r="AY13" s="652"/>
      <c r="AZ13" s="652"/>
      <c r="BA13" s="652"/>
      <c r="BB13" s="652"/>
      <c r="BC13" s="652"/>
      <c r="BD13" s="652"/>
      <c r="BE13" s="652"/>
      <c r="BF13" s="653"/>
      <c r="BG13" s="654">
        <v>780242</v>
      </c>
      <c r="BH13" s="655"/>
      <c r="BI13" s="655"/>
      <c r="BJ13" s="655"/>
      <c r="BK13" s="655"/>
      <c r="BL13" s="655"/>
      <c r="BM13" s="655"/>
      <c r="BN13" s="656"/>
      <c r="BO13" s="703">
        <v>49.8</v>
      </c>
      <c r="BP13" s="703"/>
      <c r="BQ13" s="703"/>
      <c r="BR13" s="703"/>
      <c r="BS13" s="660" t="s">
        <v>406</v>
      </c>
      <c r="BT13" s="655"/>
      <c r="BU13" s="655"/>
      <c r="BV13" s="655"/>
      <c r="BW13" s="655"/>
      <c r="BX13" s="655"/>
      <c r="BY13" s="655"/>
      <c r="BZ13" s="655"/>
      <c r="CA13" s="655"/>
      <c r="CB13" s="693"/>
      <c r="CD13" s="686" t="s">
        <v>177</v>
      </c>
      <c r="CE13" s="687"/>
      <c r="CF13" s="687"/>
      <c r="CG13" s="687"/>
      <c r="CH13" s="687"/>
      <c r="CI13" s="687"/>
      <c r="CJ13" s="687"/>
      <c r="CK13" s="687"/>
      <c r="CL13" s="687"/>
      <c r="CM13" s="687"/>
      <c r="CN13" s="687"/>
      <c r="CO13" s="687"/>
      <c r="CP13" s="687"/>
      <c r="CQ13" s="688"/>
      <c r="CR13" s="654">
        <v>1325512</v>
      </c>
      <c r="CS13" s="655"/>
      <c r="CT13" s="655"/>
      <c r="CU13" s="655"/>
      <c r="CV13" s="655"/>
      <c r="CW13" s="655"/>
      <c r="CX13" s="655"/>
      <c r="CY13" s="656"/>
      <c r="CZ13" s="703">
        <v>14.6</v>
      </c>
      <c r="DA13" s="703"/>
      <c r="DB13" s="703"/>
      <c r="DC13" s="703"/>
      <c r="DD13" s="660">
        <v>737161</v>
      </c>
      <c r="DE13" s="655"/>
      <c r="DF13" s="655"/>
      <c r="DG13" s="655"/>
      <c r="DH13" s="655"/>
      <c r="DI13" s="655"/>
      <c r="DJ13" s="655"/>
      <c r="DK13" s="655"/>
      <c r="DL13" s="655"/>
      <c r="DM13" s="655"/>
      <c r="DN13" s="655"/>
      <c r="DO13" s="655"/>
      <c r="DP13" s="656"/>
      <c r="DQ13" s="660">
        <v>606312</v>
      </c>
      <c r="DR13" s="655"/>
      <c r="DS13" s="655"/>
      <c r="DT13" s="655"/>
      <c r="DU13" s="655"/>
      <c r="DV13" s="655"/>
      <c r="DW13" s="655"/>
      <c r="DX13" s="655"/>
      <c r="DY13" s="655"/>
      <c r="DZ13" s="655"/>
      <c r="EA13" s="655"/>
      <c r="EB13" s="655"/>
      <c r="EC13" s="693"/>
    </row>
    <row r="14" spans="2:143" ht="11.25" customHeight="1" x14ac:dyDescent="0.15">
      <c r="B14" s="651" t="s">
        <v>178</v>
      </c>
      <c r="C14" s="652"/>
      <c r="D14" s="652"/>
      <c r="E14" s="652"/>
      <c r="F14" s="652"/>
      <c r="G14" s="652"/>
      <c r="H14" s="652"/>
      <c r="I14" s="652"/>
      <c r="J14" s="652"/>
      <c r="K14" s="652"/>
      <c r="L14" s="652"/>
      <c r="M14" s="652"/>
      <c r="N14" s="652"/>
      <c r="O14" s="652"/>
      <c r="P14" s="652"/>
      <c r="Q14" s="653"/>
      <c r="R14" s="654" t="s">
        <v>406</v>
      </c>
      <c r="S14" s="655"/>
      <c r="T14" s="655"/>
      <c r="U14" s="655"/>
      <c r="V14" s="655"/>
      <c r="W14" s="655"/>
      <c r="X14" s="655"/>
      <c r="Y14" s="656"/>
      <c r="Z14" s="703" t="s">
        <v>406</v>
      </c>
      <c r="AA14" s="703"/>
      <c r="AB14" s="703"/>
      <c r="AC14" s="703"/>
      <c r="AD14" s="704" t="s">
        <v>406</v>
      </c>
      <c r="AE14" s="704"/>
      <c r="AF14" s="704"/>
      <c r="AG14" s="704"/>
      <c r="AH14" s="704"/>
      <c r="AI14" s="704"/>
      <c r="AJ14" s="704"/>
      <c r="AK14" s="704"/>
      <c r="AL14" s="657" t="s">
        <v>406</v>
      </c>
      <c r="AM14" s="658"/>
      <c r="AN14" s="658"/>
      <c r="AO14" s="705"/>
      <c r="AP14" s="651" t="s">
        <v>442</v>
      </c>
      <c r="AQ14" s="652"/>
      <c r="AR14" s="652"/>
      <c r="AS14" s="652"/>
      <c r="AT14" s="652"/>
      <c r="AU14" s="652"/>
      <c r="AV14" s="652"/>
      <c r="AW14" s="652"/>
      <c r="AX14" s="652"/>
      <c r="AY14" s="652"/>
      <c r="AZ14" s="652"/>
      <c r="BA14" s="652"/>
      <c r="BB14" s="652"/>
      <c r="BC14" s="652"/>
      <c r="BD14" s="652"/>
      <c r="BE14" s="652"/>
      <c r="BF14" s="653"/>
      <c r="BG14" s="654">
        <v>57162</v>
      </c>
      <c r="BH14" s="655"/>
      <c r="BI14" s="655"/>
      <c r="BJ14" s="655"/>
      <c r="BK14" s="655"/>
      <c r="BL14" s="655"/>
      <c r="BM14" s="655"/>
      <c r="BN14" s="656"/>
      <c r="BO14" s="703">
        <v>3.7</v>
      </c>
      <c r="BP14" s="703"/>
      <c r="BQ14" s="703"/>
      <c r="BR14" s="703"/>
      <c r="BS14" s="660" t="s">
        <v>406</v>
      </c>
      <c r="BT14" s="655"/>
      <c r="BU14" s="655"/>
      <c r="BV14" s="655"/>
      <c r="BW14" s="655"/>
      <c r="BX14" s="655"/>
      <c r="BY14" s="655"/>
      <c r="BZ14" s="655"/>
      <c r="CA14" s="655"/>
      <c r="CB14" s="693"/>
      <c r="CD14" s="686" t="s">
        <v>179</v>
      </c>
      <c r="CE14" s="687"/>
      <c r="CF14" s="687"/>
      <c r="CG14" s="687"/>
      <c r="CH14" s="687"/>
      <c r="CI14" s="687"/>
      <c r="CJ14" s="687"/>
      <c r="CK14" s="687"/>
      <c r="CL14" s="687"/>
      <c r="CM14" s="687"/>
      <c r="CN14" s="687"/>
      <c r="CO14" s="687"/>
      <c r="CP14" s="687"/>
      <c r="CQ14" s="688"/>
      <c r="CR14" s="654">
        <v>269029</v>
      </c>
      <c r="CS14" s="655"/>
      <c r="CT14" s="655"/>
      <c r="CU14" s="655"/>
      <c r="CV14" s="655"/>
      <c r="CW14" s="655"/>
      <c r="CX14" s="655"/>
      <c r="CY14" s="656"/>
      <c r="CZ14" s="703">
        <v>3</v>
      </c>
      <c r="DA14" s="703"/>
      <c r="DB14" s="703"/>
      <c r="DC14" s="703"/>
      <c r="DD14" s="660">
        <v>28687</v>
      </c>
      <c r="DE14" s="655"/>
      <c r="DF14" s="655"/>
      <c r="DG14" s="655"/>
      <c r="DH14" s="655"/>
      <c r="DI14" s="655"/>
      <c r="DJ14" s="655"/>
      <c r="DK14" s="655"/>
      <c r="DL14" s="655"/>
      <c r="DM14" s="655"/>
      <c r="DN14" s="655"/>
      <c r="DO14" s="655"/>
      <c r="DP14" s="656"/>
      <c r="DQ14" s="660">
        <v>240605</v>
      </c>
      <c r="DR14" s="655"/>
      <c r="DS14" s="655"/>
      <c r="DT14" s="655"/>
      <c r="DU14" s="655"/>
      <c r="DV14" s="655"/>
      <c r="DW14" s="655"/>
      <c r="DX14" s="655"/>
      <c r="DY14" s="655"/>
      <c r="DZ14" s="655"/>
      <c r="EA14" s="655"/>
      <c r="EB14" s="655"/>
      <c r="EC14" s="693"/>
    </row>
    <row r="15" spans="2:143" ht="11.25" customHeight="1" x14ac:dyDescent="0.15">
      <c r="B15" s="651" t="s">
        <v>180</v>
      </c>
      <c r="C15" s="652"/>
      <c r="D15" s="652"/>
      <c r="E15" s="652"/>
      <c r="F15" s="652"/>
      <c r="G15" s="652"/>
      <c r="H15" s="652"/>
      <c r="I15" s="652"/>
      <c r="J15" s="652"/>
      <c r="K15" s="652"/>
      <c r="L15" s="652"/>
      <c r="M15" s="652"/>
      <c r="N15" s="652"/>
      <c r="O15" s="652"/>
      <c r="P15" s="652"/>
      <c r="Q15" s="653"/>
      <c r="R15" s="654">
        <v>20768</v>
      </c>
      <c r="S15" s="655"/>
      <c r="T15" s="655"/>
      <c r="U15" s="655"/>
      <c r="V15" s="655"/>
      <c r="W15" s="655"/>
      <c r="X15" s="655"/>
      <c r="Y15" s="656"/>
      <c r="Z15" s="703">
        <v>0.2</v>
      </c>
      <c r="AA15" s="703"/>
      <c r="AB15" s="703"/>
      <c r="AC15" s="703"/>
      <c r="AD15" s="704">
        <v>20768</v>
      </c>
      <c r="AE15" s="704"/>
      <c r="AF15" s="704"/>
      <c r="AG15" s="704"/>
      <c r="AH15" s="704"/>
      <c r="AI15" s="704"/>
      <c r="AJ15" s="704"/>
      <c r="AK15" s="704"/>
      <c r="AL15" s="657">
        <v>0.5</v>
      </c>
      <c r="AM15" s="658"/>
      <c r="AN15" s="658"/>
      <c r="AO15" s="705"/>
      <c r="AP15" s="651" t="s">
        <v>443</v>
      </c>
      <c r="AQ15" s="652"/>
      <c r="AR15" s="652"/>
      <c r="AS15" s="652"/>
      <c r="AT15" s="652"/>
      <c r="AU15" s="652"/>
      <c r="AV15" s="652"/>
      <c r="AW15" s="652"/>
      <c r="AX15" s="652"/>
      <c r="AY15" s="652"/>
      <c r="AZ15" s="652"/>
      <c r="BA15" s="652"/>
      <c r="BB15" s="652"/>
      <c r="BC15" s="652"/>
      <c r="BD15" s="652"/>
      <c r="BE15" s="652"/>
      <c r="BF15" s="653"/>
      <c r="BG15" s="654">
        <v>79460</v>
      </c>
      <c r="BH15" s="655"/>
      <c r="BI15" s="655"/>
      <c r="BJ15" s="655"/>
      <c r="BK15" s="655"/>
      <c r="BL15" s="655"/>
      <c r="BM15" s="655"/>
      <c r="BN15" s="656"/>
      <c r="BO15" s="703">
        <v>5.0999999999999996</v>
      </c>
      <c r="BP15" s="703"/>
      <c r="BQ15" s="703"/>
      <c r="BR15" s="703"/>
      <c r="BS15" s="660" t="s">
        <v>406</v>
      </c>
      <c r="BT15" s="655"/>
      <c r="BU15" s="655"/>
      <c r="BV15" s="655"/>
      <c r="BW15" s="655"/>
      <c r="BX15" s="655"/>
      <c r="BY15" s="655"/>
      <c r="BZ15" s="655"/>
      <c r="CA15" s="655"/>
      <c r="CB15" s="693"/>
      <c r="CD15" s="686" t="s">
        <v>181</v>
      </c>
      <c r="CE15" s="687"/>
      <c r="CF15" s="687"/>
      <c r="CG15" s="687"/>
      <c r="CH15" s="687"/>
      <c r="CI15" s="687"/>
      <c r="CJ15" s="687"/>
      <c r="CK15" s="687"/>
      <c r="CL15" s="687"/>
      <c r="CM15" s="687"/>
      <c r="CN15" s="687"/>
      <c r="CO15" s="687"/>
      <c r="CP15" s="687"/>
      <c r="CQ15" s="688"/>
      <c r="CR15" s="654">
        <v>816009</v>
      </c>
      <c r="CS15" s="655"/>
      <c r="CT15" s="655"/>
      <c r="CU15" s="655"/>
      <c r="CV15" s="655"/>
      <c r="CW15" s="655"/>
      <c r="CX15" s="655"/>
      <c r="CY15" s="656"/>
      <c r="CZ15" s="703">
        <v>9</v>
      </c>
      <c r="DA15" s="703"/>
      <c r="DB15" s="703"/>
      <c r="DC15" s="703"/>
      <c r="DD15" s="660">
        <v>240101</v>
      </c>
      <c r="DE15" s="655"/>
      <c r="DF15" s="655"/>
      <c r="DG15" s="655"/>
      <c r="DH15" s="655"/>
      <c r="DI15" s="655"/>
      <c r="DJ15" s="655"/>
      <c r="DK15" s="655"/>
      <c r="DL15" s="655"/>
      <c r="DM15" s="655"/>
      <c r="DN15" s="655"/>
      <c r="DO15" s="655"/>
      <c r="DP15" s="656"/>
      <c r="DQ15" s="660">
        <v>513036</v>
      </c>
      <c r="DR15" s="655"/>
      <c r="DS15" s="655"/>
      <c r="DT15" s="655"/>
      <c r="DU15" s="655"/>
      <c r="DV15" s="655"/>
      <c r="DW15" s="655"/>
      <c r="DX15" s="655"/>
      <c r="DY15" s="655"/>
      <c r="DZ15" s="655"/>
      <c r="EA15" s="655"/>
      <c r="EB15" s="655"/>
      <c r="EC15" s="693"/>
    </row>
    <row r="16" spans="2:143" ht="11.25" customHeight="1" x14ac:dyDescent="0.15">
      <c r="B16" s="651" t="s">
        <v>182</v>
      </c>
      <c r="C16" s="652"/>
      <c r="D16" s="652"/>
      <c r="E16" s="652"/>
      <c r="F16" s="652"/>
      <c r="G16" s="652"/>
      <c r="H16" s="652"/>
      <c r="I16" s="652"/>
      <c r="J16" s="652"/>
      <c r="K16" s="652"/>
      <c r="L16" s="652"/>
      <c r="M16" s="652"/>
      <c r="N16" s="652"/>
      <c r="O16" s="652"/>
      <c r="P16" s="652"/>
      <c r="Q16" s="653"/>
      <c r="R16" s="654" t="s">
        <v>406</v>
      </c>
      <c r="S16" s="655"/>
      <c r="T16" s="655"/>
      <c r="U16" s="655"/>
      <c r="V16" s="655"/>
      <c r="W16" s="655"/>
      <c r="X16" s="655"/>
      <c r="Y16" s="656"/>
      <c r="Z16" s="703" t="s">
        <v>406</v>
      </c>
      <c r="AA16" s="703"/>
      <c r="AB16" s="703"/>
      <c r="AC16" s="703"/>
      <c r="AD16" s="704" t="s">
        <v>406</v>
      </c>
      <c r="AE16" s="704"/>
      <c r="AF16" s="704"/>
      <c r="AG16" s="704"/>
      <c r="AH16" s="704"/>
      <c r="AI16" s="704"/>
      <c r="AJ16" s="704"/>
      <c r="AK16" s="704"/>
      <c r="AL16" s="657" t="s">
        <v>406</v>
      </c>
      <c r="AM16" s="658"/>
      <c r="AN16" s="658"/>
      <c r="AO16" s="705"/>
      <c r="AP16" s="651" t="s">
        <v>444</v>
      </c>
      <c r="AQ16" s="652"/>
      <c r="AR16" s="652"/>
      <c r="AS16" s="652"/>
      <c r="AT16" s="652"/>
      <c r="AU16" s="652"/>
      <c r="AV16" s="652"/>
      <c r="AW16" s="652"/>
      <c r="AX16" s="652"/>
      <c r="AY16" s="652"/>
      <c r="AZ16" s="652"/>
      <c r="BA16" s="652"/>
      <c r="BB16" s="652"/>
      <c r="BC16" s="652"/>
      <c r="BD16" s="652"/>
      <c r="BE16" s="652"/>
      <c r="BF16" s="653"/>
      <c r="BG16" s="654" t="s">
        <v>406</v>
      </c>
      <c r="BH16" s="655"/>
      <c r="BI16" s="655"/>
      <c r="BJ16" s="655"/>
      <c r="BK16" s="655"/>
      <c r="BL16" s="655"/>
      <c r="BM16" s="655"/>
      <c r="BN16" s="656"/>
      <c r="BO16" s="703" t="s">
        <v>406</v>
      </c>
      <c r="BP16" s="703"/>
      <c r="BQ16" s="703"/>
      <c r="BR16" s="703"/>
      <c r="BS16" s="660" t="s">
        <v>406</v>
      </c>
      <c r="BT16" s="655"/>
      <c r="BU16" s="655"/>
      <c r="BV16" s="655"/>
      <c r="BW16" s="655"/>
      <c r="BX16" s="655"/>
      <c r="BY16" s="655"/>
      <c r="BZ16" s="655"/>
      <c r="CA16" s="655"/>
      <c r="CB16" s="693"/>
      <c r="CD16" s="686" t="s">
        <v>183</v>
      </c>
      <c r="CE16" s="687"/>
      <c r="CF16" s="687"/>
      <c r="CG16" s="687"/>
      <c r="CH16" s="687"/>
      <c r="CI16" s="687"/>
      <c r="CJ16" s="687"/>
      <c r="CK16" s="687"/>
      <c r="CL16" s="687"/>
      <c r="CM16" s="687"/>
      <c r="CN16" s="687"/>
      <c r="CO16" s="687"/>
      <c r="CP16" s="687"/>
      <c r="CQ16" s="688"/>
      <c r="CR16" s="654">
        <v>37568</v>
      </c>
      <c r="CS16" s="655"/>
      <c r="CT16" s="655"/>
      <c r="CU16" s="655"/>
      <c r="CV16" s="655"/>
      <c r="CW16" s="655"/>
      <c r="CX16" s="655"/>
      <c r="CY16" s="656"/>
      <c r="CZ16" s="703">
        <v>0.4</v>
      </c>
      <c r="DA16" s="703"/>
      <c r="DB16" s="703"/>
      <c r="DC16" s="703"/>
      <c r="DD16" s="660" t="s">
        <v>406</v>
      </c>
      <c r="DE16" s="655"/>
      <c r="DF16" s="655"/>
      <c r="DG16" s="655"/>
      <c r="DH16" s="655"/>
      <c r="DI16" s="655"/>
      <c r="DJ16" s="655"/>
      <c r="DK16" s="655"/>
      <c r="DL16" s="655"/>
      <c r="DM16" s="655"/>
      <c r="DN16" s="655"/>
      <c r="DO16" s="655"/>
      <c r="DP16" s="656"/>
      <c r="DQ16" s="660">
        <v>7162</v>
      </c>
      <c r="DR16" s="655"/>
      <c r="DS16" s="655"/>
      <c r="DT16" s="655"/>
      <c r="DU16" s="655"/>
      <c r="DV16" s="655"/>
      <c r="DW16" s="655"/>
      <c r="DX16" s="655"/>
      <c r="DY16" s="655"/>
      <c r="DZ16" s="655"/>
      <c r="EA16" s="655"/>
      <c r="EB16" s="655"/>
      <c r="EC16" s="693"/>
    </row>
    <row r="17" spans="2:133" ht="11.25" customHeight="1" x14ac:dyDescent="0.15">
      <c r="B17" s="651" t="s">
        <v>445</v>
      </c>
      <c r="C17" s="652"/>
      <c r="D17" s="652"/>
      <c r="E17" s="652"/>
      <c r="F17" s="652"/>
      <c r="G17" s="652"/>
      <c r="H17" s="652"/>
      <c r="I17" s="652"/>
      <c r="J17" s="652"/>
      <c r="K17" s="652"/>
      <c r="L17" s="652"/>
      <c r="M17" s="652"/>
      <c r="N17" s="652"/>
      <c r="O17" s="652"/>
      <c r="P17" s="652"/>
      <c r="Q17" s="653"/>
      <c r="R17" s="654">
        <v>6098</v>
      </c>
      <c r="S17" s="655"/>
      <c r="T17" s="655"/>
      <c r="U17" s="655"/>
      <c r="V17" s="655"/>
      <c r="W17" s="655"/>
      <c r="X17" s="655"/>
      <c r="Y17" s="656"/>
      <c r="Z17" s="703">
        <v>0.1</v>
      </c>
      <c r="AA17" s="703"/>
      <c r="AB17" s="703"/>
      <c r="AC17" s="703"/>
      <c r="AD17" s="704">
        <v>6098</v>
      </c>
      <c r="AE17" s="704"/>
      <c r="AF17" s="704"/>
      <c r="AG17" s="704"/>
      <c r="AH17" s="704"/>
      <c r="AI17" s="704"/>
      <c r="AJ17" s="704"/>
      <c r="AK17" s="704"/>
      <c r="AL17" s="657">
        <v>0.1</v>
      </c>
      <c r="AM17" s="658"/>
      <c r="AN17" s="658"/>
      <c r="AO17" s="705"/>
      <c r="AP17" s="651" t="s">
        <v>446</v>
      </c>
      <c r="AQ17" s="652"/>
      <c r="AR17" s="652"/>
      <c r="AS17" s="652"/>
      <c r="AT17" s="652"/>
      <c r="AU17" s="652"/>
      <c r="AV17" s="652"/>
      <c r="AW17" s="652"/>
      <c r="AX17" s="652"/>
      <c r="AY17" s="652"/>
      <c r="AZ17" s="652"/>
      <c r="BA17" s="652"/>
      <c r="BB17" s="652"/>
      <c r="BC17" s="652"/>
      <c r="BD17" s="652"/>
      <c r="BE17" s="652"/>
      <c r="BF17" s="653"/>
      <c r="BG17" s="654" t="s">
        <v>406</v>
      </c>
      <c r="BH17" s="655"/>
      <c r="BI17" s="655"/>
      <c r="BJ17" s="655"/>
      <c r="BK17" s="655"/>
      <c r="BL17" s="655"/>
      <c r="BM17" s="655"/>
      <c r="BN17" s="656"/>
      <c r="BO17" s="703" t="s">
        <v>406</v>
      </c>
      <c r="BP17" s="703"/>
      <c r="BQ17" s="703"/>
      <c r="BR17" s="703"/>
      <c r="BS17" s="660" t="s">
        <v>406</v>
      </c>
      <c r="BT17" s="655"/>
      <c r="BU17" s="655"/>
      <c r="BV17" s="655"/>
      <c r="BW17" s="655"/>
      <c r="BX17" s="655"/>
      <c r="BY17" s="655"/>
      <c r="BZ17" s="655"/>
      <c r="CA17" s="655"/>
      <c r="CB17" s="693"/>
      <c r="CD17" s="686" t="s">
        <v>184</v>
      </c>
      <c r="CE17" s="687"/>
      <c r="CF17" s="687"/>
      <c r="CG17" s="687"/>
      <c r="CH17" s="687"/>
      <c r="CI17" s="687"/>
      <c r="CJ17" s="687"/>
      <c r="CK17" s="687"/>
      <c r="CL17" s="687"/>
      <c r="CM17" s="687"/>
      <c r="CN17" s="687"/>
      <c r="CO17" s="687"/>
      <c r="CP17" s="687"/>
      <c r="CQ17" s="688"/>
      <c r="CR17" s="654">
        <v>645871</v>
      </c>
      <c r="CS17" s="655"/>
      <c r="CT17" s="655"/>
      <c r="CU17" s="655"/>
      <c r="CV17" s="655"/>
      <c r="CW17" s="655"/>
      <c r="CX17" s="655"/>
      <c r="CY17" s="656"/>
      <c r="CZ17" s="703">
        <v>7.1</v>
      </c>
      <c r="DA17" s="703"/>
      <c r="DB17" s="703"/>
      <c r="DC17" s="703"/>
      <c r="DD17" s="660" t="s">
        <v>406</v>
      </c>
      <c r="DE17" s="655"/>
      <c r="DF17" s="655"/>
      <c r="DG17" s="655"/>
      <c r="DH17" s="655"/>
      <c r="DI17" s="655"/>
      <c r="DJ17" s="655"/>
      <c r="DK17" s="655"/>
      <c r="DL17" s="655"/>
      <c r="DM17" s="655"/>
      <c r="DN17" s="655"/>
      <c r="DO17" s="655"/>
      <c r="DP17" s="656"/>
      <c r="DQ17" s="660">
        <v>637458</v>
      </c>
      <c r="DR17" s="655"/>
      <c r="DS17" s="655"/>
      <c r="DT17" s="655"/>
      <c r="DU17" s="655"/>
      <c r="DV17" s="655"/>
      <c r="DW17" s="655"/>
      <c r="DX17" s="655"/>
      <c r="DY17" s="655"/>
      <c r="DZ17" s="655"/>
      <c r="EA17" s="655"/>
      <c r="EB17" s="655"/>
      <c r="EC17" s="693"/>
    </row>
    <row r="18" spans="2:133" ht="11.25" customHeight="1" x14ac:dyDescent="0.15">
      <c r="B18" s="651" t="s">
        <v>185</v>
      </c>
      <c r="C18" s="652"/>
      <c r="D18" s="652"/>
      <c r="E18" s="652"/>
      <c r="F18" s="652"/>
      <c r="G18" s="652"/>
      <c r="H18" s="652"/>
      <c r="I18" s="652"/>
      <c r="J18" s="652"/>
      <c r="K18" s="652"/>
      <c r="L18" s="652"/>
      <c r="M18" s="652"/>
      <c r="N18" s="652"/>
      <c r="O18" s="652"/>
      <c r="P18" s="652"/>
      <c r="Q18" s="653"/>
      <c r="R18" s="654">
        <v>2828457</v>
      </c>
      <c r="S18" s="655"/>
      <c r="T18" s="655"/>
      <c r="U18" s="655"/>
      <c r="V18" s="655"/>
      <c r="W18" s="655"/>
      <c r="X18" s="655"/>
      <c r="Y18" s="656"/>
      <c r="Z18" s="703">
        <v>29.8</v>
      </c>
      <c r="AA18" s="703"/>
      <c r="AB18" s="703"/>
      <c r="AC18" s="703"/>
      <c r="AD18" s="704">
        <v>2545493</v>
      </c>
      <c r="AE18" s="704"/>
      <c r="AF18" s="704"/>
      <c r="AG18" s="704"/>
      <c r="AH18" s="704"/>
      <c r="AI18" s="704"/>
      <c r="AJ18" s="704"/>
      <c r="AK18" s="704"/>
      <c r="AL18" s="657">
        <v>56.3</v>
      </c>
      <c r="AM18" s="658"/>
      <c r="AN18" s="658"/>
      <c r="AO18" s="705"/>
      <c r="AP18" s="651" t="s">
        <v>447</v>
      </c>
      <c r="AQ18" s="652"/>
      <c r="AR18" s="652"/>
      <c r="AS18" s="652"/>
      <c r="AT18" s="652"/>
      <c r="AU18" s="652"/>
      <c r="AV18" s="652"/>
      <c r="AW18" s="652"/>
      <c r="AX18" s="652"/>
      <c r="AY18" s="652"/>
      <c r="AZ18" s="652"/>
      <c r="BA18" s="652"/>
      <c r="BB18" s="652"/>
      <c r="BC18" s="652"/>
      <c r="BD18" s="652"/>
      <c r="BE18" s="652"/>
      <c r="BF18" s="653"/>
      <c r="BG18" s="654" t="s">
        <v>406</v>
      </c>
      <c r="BH18" s="655"/>
      <c r="BI18" s="655"/>
      <c r="BJ18" s="655"/>
      <c r="BK18" s="655"/>
      <c r="BL18" s="655"/>
      <c r="BM18" s="655"/>
      <c r="BN18" s="656"/>
      <c r="BO18" s="703" t="s">
        <v>406</v>
      </c>
      <c r="BP18" s="703"/>
      <c r="BQ18" s="703"/>
      <c r="BR18" s="703"/>
      <c r="BS18" s="660" t="s">
        <v>406</v>
      </c>
      <c r="BT18" s="655"/>
      <c r="BU18" s="655"/>
      <c r="BV18" s="655"/>
      <c r="BW18" s="655"/>
      <c r="BX18" s="655"/>
      <c r="BY18" s="655"/>
      <c r="BZ18" s="655"/>
      <c r="CA18" s="655"/>
      <c r="CB18" s="693"/>
      <c r="CD18" s="686" t="s">
        <v>186</v>
      </c>
      <c r="CE18" s="687"/>
      <c r="CF18" s="687"/>
      <c r="CG18" s="687"/>
      <c r="CH18" s="687"/>
      <c r="CI18" s="687"/>
      <c r="CJ18" s="687"/>
      <c r="CK18" s="687"/>
      <c r="CL18" s="687"/>
      <c r="CM18" s="687"/>
      <c r="CN18" s="687"/>
      <c r="CO18" s="687"/>
      <c r="CP18" s="687"/>
      <c r="CQ18" s="688"/>
      <c r="CR18" s="654" t="s">
        <v>406</v>
      </c>
      <c r="CS18" s="655"/>
      <c r="CT18" s="655"/>
      <c r="CU18" s="655"/>
      <c r="CV18" s="655"/>
      <c r="CW18" s="655"/>
      <c r="CX18" s="655"/>
      <c r="CY18" s="656"/>
      <c r="CZ18" s="703" t="s">
        <v>406</v>
      </c>
      <c r="DA18" s="703"/>
      <c r="DB18" s="703"/>
      <c r="DC18" s="703"/>
      <c r="DD18" s="660" t="s">
        <v>406</v>
      </c>
      <c r="DE18" s="655"/>
      <c r="DF18" s="655"/>
      <c r="DG18" s="655"/>
      <c r="DH18" s="655"/>
      <c r="DI18" s="655"/>
      <c r="DJ18" s="655"/>
      <c r="DK18" s="655"/>
      <c r="DL18" s="655"/>
      <c r="DM18" s="655"/>
      <c r="DN18" s="655"/>
      <c r="DO18" s="655"/>
      <c r="DP18" s="656"/>
      <c r="DQ18" s="660" t="s">
        <v>406</v>
      </c>
      <c r="DR18" s="655"/>
      <c r="DS18" s="655"/>
      <c r="DT18" s="655"/>
      <c r="DU18" s="655"/>
      <c r="DV18" s="655"/>
      <c r="DW18" s="655"/>
      <c r="DX18" s="655"/>
      <c r="DY18" s="655"/>
      <c r="DZ18" s="655"/>
      <c r="EA18" s="655"/>
      <c r="EB18" s="655"/>
      <c r="EC18" s="693"/>
    </row>
    <row r="19" spans="2:133" ht="11.25" customHeight="1" x14ac:dyDescent="0.15">
      <c r="B19" s="651" t="s">
        <v>448</v>
      </c>
      <c r="C19" s="652"/>
      <c r="D19" s="652"/>
      <c r="E19" s="652"/>
      <c r="F19" s="652"/>
      <c r="G19" s="652"/>
      <c r="H19" s="652"/>
      <c r="I19" s="652"/>
      <c r="J19" s="652"/>
      <c r="K19" s="652"/>
      <c r="L19" s="652"/>
      <c r="M19" s="652"/>
      <c r="N19" s="652"/>
      <c r="O19" s="652"/>
      <c r="P19" s="652"/>
      <c r="Q19" s="653"/>
      <c r="R19" s="654">
        <v>2545493</v>
      </c>
      <c r="S19" s="655"/>
      <c r="T19" s="655"/>
      <c r="U19" s="655"/>
      <c r="V19" s="655"/>
      <c r="W19" s="655"/>
      <c r="X19" s="655"/>
      <c r="Y19" s="656"/>
      <c r="Z19" s="703">
        <v>26.8</v>
      </c>
      <c r="AA19" s="703"/>
      <c r="AB19" s="703"/>
      <c r="AC19" s="703"/>
      <c r="AD19" s="704">
        <v>2545493</v>
      </c>
      <c r="AE19" s="704"/>
      <c r="AF19" s="704"/>
      <c r="AG19" s="704"/>
      <c r="AH19" s="704"/>
      <c r="AI19" s="704"/>
      <c r="AJ19" s="704"/>
      <c r="AK19" s="704"/>
      <c r="AL19" s="657">
        <v>56.3</v>
      </c>
      <c r="AM19" s="658"/>
      <c r="AN19" s="658"/>
      <c r="AO19" s="705"/>
      <c r="AP19" s="651" t="s">
        <v>187</v>
      </c>
      <c r="AQ19" s="652"/>
      <c r="AR19" s="652"/>
      <c r="AS19" s="652"/>
      <c r="AT19" s="652"/>
      <c r="AU19" s="652"/>
      <c r="AV19" s="652"/>
      <c r="AW19" s="652"/>
      <c r="AX19" s="652"/>
      <c r="AY19" s="652"/>
      <c r="AZ19" s="652"/>
      <c r="BA19" s="652"/>
      <c r="BB19" s="652"/>
      <c r="BC19" s="652"/>
      <c r="BD19" s="652"/>
      <c r="BE19" s="652"/>
      <c r="BF19" s="653"/>
      <c r="BG19" s="654">
        <v>939</v>
      </c>
      <c r="BH19" s="655"/>
      <c r="BI19" s="655"/>
      <c r="BJ19" s="655"/>
      <c r="BK19" s="655"/>
      <c r="BL19" s="655"/>
      <c r="BM19" s="655"/>
      <c r="BN19" s="656"/>
      <c r="BO19" s="703">
        <v>0.1</v>
      </c>
      <c r="BP19" s="703"/>
      <c r="BQ19" s="703"/>
      <c r="BR19" s="703"/>
      <c r="BS19" s="660" t="s">
        <v>406</v>
      </c>
      <c r="BT19" s="655"/>
      <c r="BU19" s="655"/>
      <c r="BV19" s="655"/>
      <c r="BW19" s="655"/>
      <c r="BX19" s="655"/>
      <c r="BY19" s="655"/>
      <c r="BZ19" s="655"/>
      <c r="CA19" s="655"/>
      <c r="CB19" s="693"/>
      <c r="CD19" s="686" t="s">
        <v>449</v>
      </c>
      <c r="CE19" s="687"/>
      <c r="CF19" s="687"/>
      <c r="CG19" s="687"/>
      <c r="CH19" s="687"/>
      <c r="CI19" s="687"/>
      <c r="CJ19" s="687"/>
      <c r="CK19" s="687"/>
      <c r="CL19" s="687"/>
      <c r="CM19" s="687"/>
      <c r="CN19" s="687"/>
      <c r="CO19" s="687"/>
      <c r="CP19" s="687"/>
      <c r="CQ19" s="688"/>
      <c r="CR19" s="654" t="s">
        <v>406</v>
      </c>
      <c r="CS19" s="655"/>
      <c r="CT19" s="655"/>
      <c r="CU19" s="655"/>
      <c r="CV19" s="655"/>
      <c r="CW19" s="655"/>
      <c r="CX19" s="655"/>
      <c r="CY19" s="656"/>
      <c r="CZ19" s="703" t="s">
        <v>406</v>
      </c>
      <c r="DA19" s="703"/>
      <c r="DB19" s="703"/>
      <c r="DC19" s="703"/>
      <c r="DD19" s="660" t="s">
        <v>406</v>
      </c>
      <c r="DE19" s="655"/>
      <c r="DF19" s="655"/>
      <c r="DG19" s="655"/>
      <c r="DH19" s="655"/>
      <c r="DI19" s="655"/>
      <c r="DJ19" s="655"/>
      <c r="DK19" s="655"/>
      <c r="DL19" s="655"/>
      <c r="DM19" s="655"/>
      <c r="DN19" s="655"/>
      <c r="DO19" s="655"/>
      <c r="DP19" s="656"/>
      <c r="DQ19" s="660" t="s">
        <v>406</v>
      </c>
      <c r="DR19" s="655"/>
      <c r="DS19" s="655"/>
      <c r="DT19" s="655"/>
      <c r="DU19" s="655"/>
      <c r="DV19" s="655"/>
      <c r="DW19" s="655"/>
      <c r="DX19" s="655"/>
      <c r="DY19" s="655"/>
      <c r="DZ19" s="655"/>
      <c r="EA19" s="655"/>
      <c r="EB19" s="655"/>
      <c r="EC19" s="693"/>
    </row>
    <row r="20" spans="2:133" ht="11.25" customHeight="1" x14ac:dyDescent="0.15">
      <c r="B20" s="651" t="s">
        <v>450</v>
      </c>
      <c r="C20" s="652"/>
      <c r="D20" s="652"/>
      <c r="E20" s="652"/>
      <c r="F20" s="652"/>
      <c r="G20" s="652"/>
      <c r="H20" s="652"/>
      <c r="I20" s="652"/>
      <c r="J20" s="652"/>
      <c r="K20" s="652"/>
      <c r="L20" s="652"/>
      <c r="M20" s="652"/>
      <c r="N20" s="652"/>
      <c r="O20" s="652"/>
      <c r="P20" s="652"/>
      <c r="Q20" s="653"/>
      <c r="R20" s="654">
        <v>282964</v>
      </c>
      <c r="S20" s="655"/>
      <c r="T20" s="655"/>
      <c r="U20" s="655"/>
      <c r="V20" s="655"/>
      <c r="W20" s="655"/>
      <c r="X20" s="655"/>
      <c r="Y20" s="656"/>
      <c r="Z20" s="703">
        <v>3</v>
      </c>
      <c r="AA20" s="703"/>
      <c r="AB20" s="703"/>
      <c r="AC20" s="703"/>
      <c r="AD20" s="704" t="s">
        <v>406</v>
      </c>
      <c r="AE20" s="704"/>
      <c r="AF20" s="704"/>
      <c r="AG20" s="704"/>
      <c r="AH20" s="704"/>
      <c r="AI20" s="704"/>
      <c r="AJ20" s="704"/>
      <c r="AK20" s="704"/>
      <c r="AL20" s="657" t="s">
        <v>406</v>
      </c>
      <c r="AM20" s="658"/>
      <c r="AN20" s="658"/>
      <c r="AO20" s="705"/>
      <c r="AP20" s="651" t="s">
        <v>451</v>
      </c>
      <c r="AQ20" s="652"/>
      <c r="AR20" s="652"/>
      <c r="AS20" s="652"/>
      <c r="AT20" s="652"/>
      <c r="AU20" s="652"/>
      <c r="AV20" s="652"/>
      <c r="AW20" s="652"/>
      <c r="AX20" s="652"/>
      <c r="AY20" s="652"/>
      <c r="AZ20" s="652"/>
      <c r="BA20" s="652"/>
      <c r="BB20" s="652"/>
      <c r="BC20" s="652"/>
      <c r="BD20" s="652"/>
      <c r="BE20" s="652"/>
      <c r="BF20" s="653"/>
      <c r="BG20" s="654">
        <v>939</v>
      </c>
      <c r="BH20" s="655"/>
      <c r="BI20" s="655"/>
      <c r="BJ20" s="655"/>
      <c r="BK20" s="655"/>
      <c r="BL20" s="655"/>
      <c r="BM20" s="655"/>
      <c r="BN20" s="656"/>
      <c r="BO20" s="703">
        <v>0.1</v>
      </c>
      <c r="BP20" s="703"/>
      <c r="BQ20" s="703"/>
      <c r="BR20" s="703"/>
      <c r="BS20" s="660" t="s">
        <v>406</v>
      </c>
      <c r="BT20" s="655"/>
      <c r="BU20" s="655"/>
      <c r="BV20" s="655"/>
      <c r="BW20" s="655"/>
      <c r="BX20" s="655"/>
      <c r="BY20" s="655"/>
      <c r="BZ20" s="655"/>
      <c r="CA20" s="655"/>
      <c r="CB20" s="693"/>
      <c r="CD20" s="686" t="s">
        <v>188</v>
      </c>
      <c r="CE20" s="687"/>
      <c r="CF20" s="687"/>
      <c r="CG20" s="687"/>
      <c r="CH20" s="687"/>
      <c r="CI20" s="687"/>
      <c r="CJ20" s="687"/>
      <c r="CK20" s="687"/>
      <c r="CL20" s="687"/>
      <c r="CM20" s="687"/>
      <c r="CN20" s="687"/>
      <c r="CO20" s="687"/>
      <c r="CP20" s="687"/>
      <c r="CQ20" s="688"/>
      <c r="CR20" s="654">
        <v>9058884</v>
      </c>
      <c r="CS20" s="655"/>
      <c r="CT20" s="655"/>
      <c r="CU20" s="655"/>
      <c r="CV20" s="655"/>
      <c r="CW20" s="655"/>
      <c r="CX20" s="655"/>
      <c r="CY20" s="656"/>
      <c r="CZ20" s="703">
        <v>100</v>
      </c>
      <c r="DA20" s="703"/>
      <c r="DB20" s="703"/>
      <c r="DC20" s="703"/>
      <c r="DD20" s="660">
        <v>1662260</v>
      </c>
      <c r="DE20" s="655"/>
      <c r="DF20" s="655"/>
      <c r="DG20" s="655"/>
      <c r="DH20" s="655"/>
      <c r="DI20" s="655"/>
      <c r="DJ20" s="655"/>
      <c r="DK20" s="655"/>
      <c r="DL20" s="655"/>
      <c r="DM20" s="655"/>
      <c r="DN20" s="655"/>
      <c r="DO20" s="655"/>
      <c r="DP20" s="656"/>
      <c r="DQ20" s="660">
        <v>6211280</v>
      </c>
      <c r="DR20" s="655"/>
      <c r="DS20" s="655"/>
      <c r="DT20" s="655"/>
      <c r="DU20" s="655"/>
      <c r="DV20" s="655"/>
      <c r="DW20" s="655"/>
      <c r="DX20" s="655"/>
      <c r="DY20" s="655"/>
      <c r="DZ20" s="655"/>
      <c r="EA20" s="655"/>
      <c r="EB20" s="655"/>
      <c r="EC20" s="693"/>
    </row>
    <row r="21" spans="2:133" ht="11.25" customHeight="1" x14ac:dyDescent="0.15">
      <c r="B21" s="651" t="s">
        <v>452</v>
      </c>
      <c r="C21" s="652"/>
      <c r="D21" s="652"/>
      <c r="E21" s="652"/>
      <c r="F21" s="652"/>
      <c r="G21" s="652"/>
      <c r="H21" s="652"/>
      <c r="I21" s="652"/>
      <c r="J21" s="652"/>
      <c r="K21" s="652"/>
      <c r="L21" s="652"/>
      <c r="M21" s="652"/>
      <c r="N21" s="652"/>
      <c r="O21" s="652"/>
      <c r="P21" s="652"/>
      <c r="Q21" s="653"/>
      <c r="R21" s="654" t="s">
        <v>406</v>
      </c>
      <c r="S21" s="655"/>
      <c r="T21" s="655"/>
      <c r="U21" s="655"/>
      <c r="V21" s="655"/>
      <c r="W21" s="655"/>
      <c r="X21" s="655"/>
      <c r="Y21" s="656"/>
      <c r="Z21" s="703" t="s">
        <v>406</v>
      </c>
      <c r="AA21" s="703"/>
      <c r="AB21" s="703"/>
      <c r="AC21" s="703"/>
      <c r="AD21" s="704" t="s">
        <v>406</v>
      </c>
      <c r="AE21" s="704"/>
      <c r="AF21" s="704"/>
      <c r="AG21" s="704"/>
      <c r="AH21" s="704"/>
      <c r="AI21" s="704"/>
      <c r="AJ21" s="704"/>
      <c r="AK21" s="704"/>
      <c r="AL21" s="657" t="s">
        <v>406</v>
      </c>
      <c r="AM21" s="658"/>
      <c r="AN21" s="658"/>
      <c r="AO21" s="705"/>
      <c r="AP21" s="749" t="s">
        <v>453</v>
      </c>
      <c r="AQ21" s="756"/>
      <c r="AR21" s="756"/>
      <c r="AS21" s="756"/>
      <c r="AT21" s="756"/>
      <c r="AU21" s="756"/>
      <c r="AV21" s="756"/>
      <c r="AW21" s="756"/>
      <c r="AX21" s="756"/>
      <c r="AY21" s="756"/>
      <c r="AZ21" s="756"/>
      <c r="BA21" s="756"/>
      <c r="BB21" s="756"/>
      <c r="BC21" s="756"/>
      <c r="BD21" s="756"/>
      <c r="BE21" s="756"/>
      <c r="BF21" s="751"/>
      <c r="BG21" s="654">
        <v>939</v>
      </c>
      <c r="BH21" s="655"/>
      <c r="BI21" s="655"/>
      <c r="BJ21" s="655"/>
      <c r="BK21" s="655"/>
      <c r="BL21" s="655"/>
      <c r="BM21" s="655"/>
      <c r="BN21" s="656"/>
      <c r="BO21" s="703">
        <v>0.1</v>
      </c>
      <c r="BP21" s="703"/>
      <c r="BQ21" s="703"/>
      <c r="BR21" s="703"/>
      <c r="BS21" s="660" t="s">
        <v>406</v>
      </c>
      <c r="BT21" s="655"/>
      <c r="BU21" s="655"/>
      <c r="BV21" s="655"/>
      <c r="BW21" s="655"/>
      <c r="BX21" s="655"/>
      <c r="BY21" s="655"/>
      <c r="BZ21" s="655"/>
      <c r="CA21" s="655"/>
      <c r="CB21" s="693"/>
      <c r="CD21" s="767"/>
      <c r="CE21" s="683"/>
      <c r="CF21" s="683"/>
      <c r="CG21" s="683"/>
      <c r="CH21" s="683"/>
      <c r="CI21" s="683"/>
      <c r="CJ21" s="683"/>
      <c r="CK21" s="683"/>
      <c r="CL21" s="683"/>
      <c r="CM21" s="683"/>
      <c r="CN21" s="683"/>
      <c r="CO21" s="683"/>
      <c r="CP21" s="683"/>
      <c r="CQ21" s="684"/>
      <c r="CR21" s="768"/>
      <c r="CS21" s="765"/>
      <c r="CT21" s="765"/>
      <c r="CU21" s="765"/>
      <c r="CV21" s="765"/>
      <c r="CW21" s="765"/>
      <c r="CX21" s="765"/>
      <c r="CY21" s="769"/>
      <c r="CZ21" s="770"/>
      <c r="DA21" s="770"/>
      <c r="DB21" s="770"/>
      <c r="DC21" s="770"/>
      <c r="DD21" s="764"/>
      <c r="DE21" s="765"/>
      <c r="DF21" s="765"/>
      <c r="DG21" s="765"/>
      <c r="DH21" s="765"/>
      <c r="DI21" s="765"/>
      <c r="DJ21" s="765"/>
      <c r="DK21" s="765"/>
      <c r="DL21" s="765"/>
      <c r="DM21" s="765"/>
      <c r="DN21" s="765"/>
      <c r="DO21" s="765"/>
      <c r="DP21" s="769"/>
      <c r="DQ21" s="764"/>
      <c r="DR21" s="765"/>
      <c r="DS21" s="765"/>
      <c r="DT21" s="765"/>
      <c r="DU21" s="765"/>
      <c r="DV21" s="765"/>
      <c r="DW21" s="765"/>
      <c r="DX21" s="765"/>
      <c r="DY21" s="765"/>
      <c r="DZ21" s="765"/>
      <c r="EA21" s="765"/>
      <c r="EB21" s="765"/>
      <c r="EC21" s="766"/>
    </row>
    <row r="22" spans="2:133" ht="11.25" customHeight="1" x14ac:dyDescent="0.15">
      <c r="B22" s="651" t="s">
        <v>454</v>
      </c>
      <c r="C22" s="652"/>
      <c r="D22" s="652"/>
      <c r="E22" s="652"/>
      <c r="F22" s="652"/>
      <c r="G22" s="652"/>
      <c r="H22" s="652"/>
      <c r="I22" s="652"/>
      <c r="J22" s="652"/>
      <c r="K22" s="652"/>
      <c r="L22" s="652"/>
      <c r="M22" s="652"/>
      <c r="N22" s="652"/>
      <c r="O22" s="652"/>
      <c r="P22" s="652"/>
      <c r="Q22" s="653"/>
      <c r="R22" s="654">
        <v>4775823</v>
      </c>
      <c r="S22" s="655"/>
      <c r="T22" s="655"/>
      <c r="U22" s="655"/>
      <c r="V22" s="655"/>
      <c r="W22" s="655"/>
      <c r="X22" s="655"/>
      <c r="Y22" s="656"/>
      <c r="Z22" s="703">
        <v>50.4</v>
      </c>
      <c r="AA22" s="703"/>
      <c r="AB22" s="703"/>
      <c r="AC22" s="703"/>
      <c r="AD22" s="704">
        <v>4492859</v>
      </c>
      <c r="AE22" s="704"/>
      <c r="AF22" s="704"/>
      <c r="AG22" s="704"/>
      <c r="AH22" s="704"/>
      <c r="AI22" s="704"/>
      <c r="AJ22" s="704"/>
      <c r="AK22" s="704"/>
      <c r="AL22" s="657">
        <v>99.4</v>
      </c>
      <c r="AM22" s="658"/>
      <c r="AN22" s="658"/>
      <c r="AO22" s="705"/>
      <c r="AP22" s="749" t="s">
        <v>455</v>
      </c>
      <c r="AQ22" s="756"/>
      <c r="AR22" s="756"/>
      <c r="AS22" s="756"/>
      <c r="AT22" s="756"/>
      <c r="AU22" s="756"/>
      <c r="AV22" s="756"/>
      <c r="AW22" s="756"/>
      <c r="AX22" s="756"/>
      <c r="AY22" s="756"/>
      <c r="AZ22" s="756"/>
      <c r="BA22" s="756"/>
      <c r="BB22" s="756"/>
      <c r="BC22" s="756"/>
      <c r="BD22" s="756"/>
      <c r="BE22" s="756"/>
      <c r="BF22" s="751"/>
      <c r="BG22" s="654" t="s">
        <v>406</v>
      </c>
      <c r="BH22" s="655"/>
      <c r="BI22" s="655"/>
      <c r="BJ22" s="655"/>
      <c r="BK22" s="655"/>
      <c r="BL22" s="655"/>
      <c r="BM22" s="655"/>
      <c r="BN22" s="656"/>
      <c r="BO22" s="703" t="s">
        <v>406</v>
      </c>
      <c r="BP22" s="703"/>
      <c r="BQ22" s="703"/>
      <c r="BR22" s="703"/>
      <c r="BS22" s="660" t="s">
        <v>406</v>
      </c>
      <c r="BT22" s="655"/>
      <c r="BU22" s="655"/>
      <c r="BV22" s="655"/>
      <c r="BW22" s="655"/>
      <c r="BX22" s="655"/>
      <c r="BY22" s="655"/>
      <c r="BZ22" s="655"/>
      <c r="CA22" s="655"/>
      <c r="CB22" s="693"/>
      <c r="CD22" s="758" t="s">
        <v>189</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51" t="s">
        <v>456</v>
      </c>
      <c r="C23" s="652"/>
      <c r="D23" s="652"/>
      <c r="E23" s="652"/>
      <c r="F23" s="652"/>
      <c r="G23" s="652"/>
      <c r="H23" s="652"/>
      <c r="I23" s="652"/>
      <c r="J23" s="652"/>
      <c r="K23" s="652"/>
      <c r="L23" s="652"/>
      <c r="M23" s="652"/>
      <c r="N23" s="652"/>
      <c r="O23" s="652"/>
      <c r="P23" s="652"/>
      <c r="Q23" s="653"/>
      <c r="R23" s="654">
        <v>1667</v>
      </c>
      <c r="S23" s="655"/>
      <c r="T23" s="655"/>
      <c r="U23" s="655"/>
      <c r="V23" s="655"/>
      <c r="W23" s="655"/>
      <c r="X23" s="655"/>
      <c r="Y23" s="656"/>
      <c r="Z23" s="703">
        <v>0</v>
      </c>
      <c r="AA23" s="703"/>
      <c r="AB23" s="703"/>
      <c r="AC23" s="703"/>
      <c r="AD23" s="704">
        <v>1667</v>
      </c>
      <c r="AE23" s="704"/>
      <c r="AF23" s="704"/>
      <c r="AG23" s="704"/>
      <c r="AH23" s="704"/>
      <c r="AI23" s="704"/>
      <c r="AJ23" s="704"/>
      <c r="AK23" s="704"/>
      <c r="AL23" s="657">
        <v>0</v>
      </c>
      <c r="AM23" s="658"/>
      <c r="AN23" s="658"/>
      <c r="AO23" s="705"/>
      <c r="AP23" s="749" t="s">
        <v>457</v>
      </c>
      <c r="AQ23" s="756"/>
      <c r="AR23" s="756"/>
      <c r="AS23" s="756"/>
      <c r="AT23" s="756"/>
      <c r="AU23" s="756"/>
      <c r="AV23" s="756"/>
      <c r="AW23" s="756"/>
      <c r="AX23" s="756"/>
      <c r="AY23" s="756"/>
      <c r="AZ23" s="756"/>
      <c r="BA23" s="756"/>
      <c r="BB23" s="756"/>
      <c r="BC23" s="756"/>
      <c r="BD23" s="756"/>
      <c r="BE23" s="756"/>
      <c r="BF23" s="751"/>
      <c r="BG23" s="654" t="s">
        <v>406</v>
      </c>
      <c r="BH23" s="655"/>
      <c r="BI23" s="655"/>
      <c r="BJ23" s="655"/>
      <c r="BK23" s="655"/>
      <c r="BL23" s="655"/>
      <c r="BM23" s="655"/>
      <c r="BN23" s="656"/>
      <c r="BO23" s="703" t="s">
        <v>406</v>
      </c>
      <c r="BP23" s="703"/>
      <c r="BQ23" s="703"/>
      <c r="BR23" s="703"/>
      <c r="BS23" s="660" t="s">
        <v>406</v>
      </c>
      <c r="BT23" s="655"/>
      <c r="BU23" s="655"/>
      <c r="BV23" s="655"/>
      <c r="BW23" s="655"/>
      <c r="BX23" s="655"/>
      <c r="BY23" s="655"/>
      <c r="BZ23" s="655"/>
      <c r="CA23" s="655"/>
      <c r="CB23" s="693"/>
      <c r="CD23" s="758" t="s">
        <v>157</v>
      </c>
      <c r="CE23" s="759"/>
      <c r="CF23" s="759"/>
      <c r="CG23" s="759"/>
      <c r="CH23" s="759"/>
      <c r="CI23" s="759"/>
      <c r="CJ23" s="759"/>
      <c r="CK23" s="759"/>
      <c r="CL23" s="759"/>
      <c r="CM23" s="759"/>
      <c r="CN23" s="759"/>
      <c r="CO23" s="759"/>
      <c r="CP23" s="759"/>
      <c r="CQ23" s="760"/>
      <c r="CR23" s="758" t="s">
        <v>190</v>
      </c>
      <c r="CS23" s="759"/>
      <c r="CT23" s="759"/>
      <c r="CU23" s="759"/>
      <c r="CV23" s="759"/>
      <c r="CW23" s="759"/>
      <c r="CX23" s="759"/>
      <c r="CY23" s="760"/>
      <c r="CZ23" s="758" t="s">
        <v>458</v>
      </c>
      <c r="DA23" s="759"/>
      <c r="DB23" s="759"/>
      <c r="DC23" s="760"/>
      <c r="DD23" s="758" t="s">
        <v>459</v>
      </c>
      <c r="DE23" s="759"/>
      <c r="DF23" s="759"/>
      <c r="DG23" s="759"/>
      <c r="DH23" s="759"/>
      <c r="DI23" s="759"/>
      <c r="DJ23" s="759"/>
      <c r="DK23" s="760"/>
      <c r="DL23" s="761" t="s">
        <v>191</v>
      </c>
      <c r="DM23" s="762"/>
      <c r="DN23" s="762"/>
      <c r="DO23" s="762"/>
      <c r="DP23" s="762"/>
      <c r="DQ23" s="762"/>
      <c r="DR23" s="762"/>
      <c r="DS23" s="762"/>
      <c r="DT23" s="762"/>
      <c r="DU23" s="762"/>
      <c r="DV23" s="763"/>
      <c r="DW23" s="758" t="s">
        <v>192</v>
      </c>
      <c r="DX23" s="759"/>
      <c r="DY23" s="759"/>
      <c r="DZ23" s="759"/>
      <c r="EA23" s="759"/>
      <c r="EB23" s="759"/>
      <c r="EC23" s="760"/>
    </row>
    <row r="24" spans="2:133" ht="11.25" customHeight="1" x14ac:dyDescent="0.15">
      <c r="B24" s="651" t="s">
        <v>193</v>
      </c>
      <c r="C24" s="652"/>
      <c r="D24" s="652"/>
      <c r="E24" s="652"/>
      <c r="F24" s="652"/>
      <c r="G24" s="652"/>
      <c r="H24" s="652"/>
      <c r="I24" s="652"/>
      <c r="J24" s="652"/>
      <c r="K24" s="652"/>
      <c r="L24" s="652"/>
      <c r="M24" s="652"/>
      <c r="N24" s="652"/>
      <c r="O24" s="652"/>
      <c r="P24" s="652"/>
      <c r="Q24" s="653"/>
      <c r="R24" s="654">
        <v>124308</v>
      </c>
      <c r="S24" s="655"/>
      <c r="T24" s="655"/>
      <c r="U24" s="655"/>
      <c r="V24" s="655"/>
      <c r="W24" s="655"/>
      <c r="X24" s="655"/>
      <c r="Y24" s="656"/>
      <c r="Z24" s="703">
        <v>1.3</v>
      </c>
      <c r="AA24" s="703"/>
      <c r="AB24" s="703"/>
      <c r="AC24" s="703"/>
      <c r="AD24" s="704" t="s">
        <v>406</v>
      </c>
      <c r="AE24" s="704"/>
      <c r="AF24" s="704"/>
      <c r="AG24" s="704"/>
      <c r="AH24" s="704"/>
      <c r="AI24" s="704"/>
      <c r="AJ24" s="704"/>
      <c r="AK24" s="704"/>
      <c r="AL24" s="657" t="s">
        <v>406</v>
      </c>
      <c r="AM24" s="658"/>
      <c r="AN24" s="658"/>
      <c r="AO24" s="705"/>
      <c r="AP24" s="749" t="s">
        <v>460</v>
      </c>
      <c r="AQ24" s="756"/>
      <c r="AR24" s="756"/>
      <c r="AS24" s="756"/>
      <c r="AT24" s="756"/>
      <c r="AU24" s="756"/>
      <c r="AV24" s="756"/>
      <c r="AW24" s="756"/>
      <c r="AX24" s="756"/>
      <c r="AY24" s="756"/>
      <c r="AZ24" s="756"/>
      <c r="BA24" s="756"/>
      <c r="BB24" s="756"/>
      <c r="BC24" s="756"/>
      <c r="BD24" s="756"/>
      <c r="BE24" s="756"/>
      <c r="BF24" s="751"/>
      <c r="BG24" s="654" t="s">
        <v>406</v>
      </c>
      <c r="BH24" s="655"/>
      <c r="BI24" s="655"/>
      <c r="BJ24" s="655"/>
      <c r="BK24" s="655"/>
      <c r="BL24" s="655"/>
      <c r="BM24" s="655"/>
      <c r="BN24" s="656"/>
      <c r="BO24" s="703" t="s">
        <v>406</v>
      </c>
      <c r="BP24" s="703"/>
      <c r="BQ24" s="703"/>
      <c r="BR24" s="703"/>
      <c r="BS24" s="660" t="s">
        <v>406</v>
      </c>
      <c r="BT24" s="655"/>
      <c r="BU24" s="655"/>
      <c r="BV24" s="655"/>
      <c r="BW24" s="655"/>
      <c r="BX24" s="655"/>
      <c r="BY24" s="655"/>
      <c r="BZ24" s="655"/>
      <c r="CA24" s="655"/>
      <c r="CB24" s="693"/>
      <c r="CD24" s="712" t="s">
        <v>194</v>
      </c>
      <c r="CE24" s="713"/>
      <c r="CF24" s="713"/>
      <c r="CG24" s="713"/>
      <c r="CH24" s="713"/>
      <c r="CI24" s="713"/>
      <c r="CJ24" s="713"/>
      <c r="CK24" s="713"/>
      <c r="CL24" s="713"/>
      <c r="CM24" s="713"/>
      <c r="CN24" s="713"/>
      <c r="CO24" s="713"/>
      <c r="CP24" s="713"/>
      <c r="CQ24" s="714"/>
      <c r="CR24" s="706">
        <v>2346897</v>
      </c>
      <c r="CS24" s="707"/>
      <c r="CT24" s="707"/>
      <c r="CU24" s="707"/>
      <c r="CV24" s="707"/>
      <c r="CW24" s="707"/>
      <c r="CX24" s="707"/>
      <c r="CY24" s="753"/>
      <c r="CZ24" s="754">
        <v>25.9</v>
      </c>
      <c r="DA24" s="723"/>
      <c r="DB24" s="723"/>
      <c r="DC24" s="757"/>
      <c r="DD24" s="752">
        <v>1725472</v>
      </c>
      <c r="DE24" s="707"/>
      <c r="DF24" s="707"/>
      <c r="DG24" s="707"/>
      <c r="DH24" s="707"/>
      <c r="DI24" s="707"/>
      <c r="DJ24" s="707"/>
      <c r="DK24" s="753"/>
      <c r="DL24" s="752">
        <v>1713823</v>
      </c>
      <c r="DM24" s="707"/>
      <c r="DN24" s="707"/>
      <c r="DO24" s="707"/>
      <c r="DP24" s="707"/>
      <c r="DQ24" s="707"/>
      <c r="DR24" s="707"/>
      <c r="DS24" s="707"/>
      <c r="DT24" s="707"/>
      <c r="DU24" s="707"/>
      <c r="DV24" s="753"/>
      <c r="DW24" s="754">
        <v>36</v>
      </c>
      <c r="DX24" s="723"/>
      <c r="DY24" s="723"/>
      <c r="DZ24" s="723"/>
      <c r="EA24" s="723"/>
      <c r="EB24" s="723"/>
      <c r="EC24" s="755"/>
    </row>
    <row r="25" spans="2:133" ht="11.25" customHeight="1" x14ac:dyDescent="0.15">
      <c r="B25" s="651" t="s">
        <v>195</v>
      </c>
      <c r="C25" s="652"/>
      <c r="D25" s="652"/>
      <c r="E25" s="652"/>
      <c r="F25" s="652"/>
      <c r="G25" s="652"/>
      <c r="H25" s="652"/>
      <c r="I25" s="652"/>
      <c r="J25" s="652"/>
      <c r="K25" s="652"/>
      <c r="L25" s="652"/>
      <c r="M25" s="652"/>
      <c r="N25" s="652"/>
      <c r="O25" s="652"/>
      <c r="P25" s="652"/>
      <c r="Q25" s="653"/>
      <c r="R25" s="654">
        <v>145271</v>
      </c>
      <c r="S25" s="655"/>
      <c r="T25" s="655"/>
      <c r="U25" s="655"/>
      <c r="V25" s="655"/>
      <c r="W25" s="655"/>
      <c r="X25" s="655"/>
      <c r="Y25" s="656"/>
      <c r="Z25" s="703">
        <v>1.5</v>
      </c>
      <c r="AA25" s="703"/>
      <c r="AB25" s="703"/>
      <c r="AC25" s="703"/>
      <c r="AD25" s="704">
        <v>6240</v>
      </c>
      <c r="AE25" s="704"/>
      <c r="AF25" s="704"/>
      <c r="AG25" s="704"/>
      <c r="AH25" s="704"/>
      <c r="AI25" s="704"/>
      <c r="AJ25" s="704"/>
      <c r="AK25" s="704"/>
      <c r="AL25" s="657">
        <v>0.1</v>
      </c>
      <c r="AM25" s="658"/>
      <c r="AN25" s="658"/>
      <c r="AO25" s="705"/>
      <c r="AP25" s="749" t="s">
        <v>461</v>
      </c>
      <c r="AQ25" s="756"/>
      <c r="AR25" s="756"/>
      <c r="AS25" s="756"/>
      <c r="AT25" s="756"/>
      <c r="AU25" s="756"/>
      <c r="AV25" s="756"/>
      <c r="AW25" s="756"/>
      <c r="AX25" s="756"/>
      <c r="AY25" s="756"/>
      <c r="AZ25" s="756"/>
      <c r="BA25" s="756"/>
      <c r="BB25" s="756"/>
      <c r="BC25" s="756"/>
      <c r="BD25" s="756"/>
      <c r="BE25" s="756"/>
      <c r="BF25" s="751"/>
      <c r="BG25" s="654" t="s">
        <v>406</v>
      </c>
      <c r="BH25" s="655"/>
      <c r="BI25" s="655"/>
      <c r="BJ25" s="655"/>
      <c r="BK25" s="655"/>
      <c r="BL25" s="655"/>
      <c r="BM25" s="655"/>
      <c r="BN25" s="656"/>
      <c r="BO25" s="703" t="s">
        <v>406</v>
      </c>
      <c r="BP25" s="703"/>
      <c r="BQ25" s="703"/>
      <c r="BR25" s="703"/>
      <c r="BS25" s="660" t="s">
        <v>406</v>
      </c>
      <c r="BT25" s="655"/>
      <c r="BU25" s="655"/>
      <c r="BV25" s="655"/>
      <c r="BW25" s="655"/>
      <c r="BX25" s="655"/>
      <c r="BY25" s="655"/>
      <c r="BZ25" s="655"/>
      <c r="CA25" s="655"/>
      <c r="CB25" s="693"/>
      <c r="CD25" s="686" t="s">
        <v>462</v>
      </c>
      <c r="CE25" s="687"/>
      <c r="CF25" s="687"/>
      <c r="CG25" s="687"/>
      <c r="CH25" s="687"/>
      <c r="CI25" s="687"/>
      <c r="CJ25" s="687"/>
      <c r="CK25" s="687"/>
      <c r="CL25" s="687"/>
      <c r="CM25" s="687"/>
      <c r="CN25" s="687"/>
      <c r="CO25" s="687"/>
      <c r="CP25" s="687"/>
      <c r="CQ25" s="688"/>
      <c r="CR25" s="654">
        <v>841359</v>
      </c>
      <c r="CS25" s="667"/>
      <c r="CT25" s="667"/>
      <c r="CU25" s="667"/>
      <c r="CV25" s="667"/>
      <c r="CW25" s="667"/>
      <c r="CX25" s="667"/>
      <c r="CY25" s="668"/>
      <c r="CZ25" s="657">
        <v>9.3000000000000007</v>
      </c>
      <c r="DA25" s="669"/>
      <c r="DB25" s="669"/>
      <c r="DC25" s="670"/>
      <c r="DD25" s="660">
        <v>764753</v>
      </c>
      <c r="DE25" s="667"/>
      <c r="DF25" s="667"/>
      <c r="DG25" s="667"/>
      <c r="DH25" s="667"/>
      <c r="DI25" s="667"/>
      <c r="DJ25" s="667"/>
      <c r="DK25" s="668"/>
      <c r="DL25" s="660">
        <v>753104</v>
      </c>
      <c r="DM25" s="667"/>
      <c r="DN25" s="667"/>
      <c r="DO25" s="667"/>
      <c r="DP25" s="667"/>
      <c r="DQ25" s="667"/>
      <c r="DR25" s="667"/>
      <c r="DS25" s="667"/>
      <c r="DT25" s="667"/>
      <c r="DU25" s="667"/>
      <c r="DV25" s="668"/>
      <c r="DW25" s="657">
        <v>15.8</v>
      </c>
      <c r="DX25" s="669"/>
      <c r="DY25" s="669"/>
      <c r="DZ25" s="669"/>
      <c r="EA25" s="669"/>
      <c r="EB25" s="669"/>
      <c r="EC25" s="677"/>
    </row>
    <row r="26" spans="2:133" ht="11.25" customHeight="1" x14ac:dyDescent="0.15">
      <c r="B26" s="651" t="s">
        <v>196</v>
      </c>
      <c r="C26" s="652"/>
      <c r="D26" s="652"/>
      <c r="E26" s="652"/>
      <c r="F26" s="652"/>
      <c r="G26" s="652"/>
      <c r="H26" s="652"/>
      <c r="I26" s="652"/>
      <c r="J26" s="652"/>
      <c r="K26" s="652"/>
      <c r="L26" s="652"/>
      <c r="M26" s="652"/>
      <c r="N26" s="652"/>
      <c r="O26" s="652"/>
      <c r="P26" s="652"/>
      <c r="Q26" s="653"/>
      <c r="R26" s="654">
        <v>26966</v>
      </c>
      <c r="S26" s="655"/>
      <c r="T26" s="655"/>
      <c r="U26" s="655"/>
      <c r="V26" s="655"/>
      <c r="W26" s="655"/>
      <c r="X26" s="655"/>
      <c r="Y26" s="656"/>
      <c r="Z26" s="703">
        <v>0.3</v>
      </c>
      <c r="AA26" s="703"/>
      <c r="AB26" s="703"/>
      <c r="AC26" s="703"/>
      <c r="AD26" s="704" t="s">
        <v>406</v>
      </c>
      <c r="AE26" s="704"/>
      <c r="AF26" s="704"/>
      <c r="AG26" s="704"/>
      <c r="AH26" s="704"/>
      <c r="AI26" s="704"/>
      <c r="AJ26" s="704"/>
      <c r="AK26" s="704"/>
      <c r="AL26" s="657" t="s">
        <v>406</v>
      </c>
      <c r="AM26" s="658"/>
      <c r="AN26" s="658"/>
      <c r="AO26" s="705"/>
      <c r="AP26" s="749" t="s">
        <v>197</v>
      </c>
      <c r="AQ26" s="750"/>
      <c r="AR26" s="750"/>
      <c r="AS26" s="750"/>
      <c r="AT26" s="750"/>
      <c r="AU26" s="750"/>
      <c r="AV26" s="750"/>
      <c r="AW26" s="750"/>
      <c r="AX26" s="750"/>
      <c r="AY26" s="750"/>
      <c r="AZ26" s="750"/>
      <c r="BA26" s="750"/>
      <c r="BB26" s="750"/>
      <c r="BC26" s="750"/>
      <c r="BD26" s="750"/>
      <c r="BE26" s="750"/>
      <c r="BF26" s="751"/>
      <c r="BG26" s="654" t="s">
        <v>406</v>
      </c>
      <c r="BH26" s="655"/>
      <c r="BI26" s="655"/>
      <c r="BJ26" s="655"/>
      <c r="BK26" s="655"/>
      <c r="BL26" s="655"/>
      <c r="BM26" s="655"/>
      <c r="BN26" s="656"/>
      <c r="BO26" s="703" t="s">
        <v>406</v>
      </c>
      <c r="BP26" s="703"/>
      <c r="BQ26" s="703"/>
      <c r="BR26" s="703"/>
      <c r="BS26" s="660" t="s">
        <v>406</v>
      </c>
      <c r="BT26" s="655"/>
      <c r="BU26" s="655"/>
      <c r="BV26" s="655"/>
      <c r="BW26" s="655"/>
      <c r="BX26" s="655"/>
      <c r="BY26" s="655"/>
      <c r="BZ26" s="655"/>
      <c r="CA26" s="655"/>
      <c r="CB26" s="693"/>
      <c r="CD26" s="686" t="s">
        <v>198</v>
      </c>
      <c r="CE26" s="687"/>
      <c r="CF26" s="687"/>
      <c r="CG26" s="687"/>
      <c r="CH26" s="687"/>
      <c r="CI26" s="687"/>
      <c r="CJ26" s="687"/>
      <c r="CK26" s="687"/>
      <c r="CL26" s="687"/>
      <c r="CM26" s="687"/>
      <c r="CN26" s="687"/>
      <c r="CO26" s="687"/>
      <c r="CP26" s="687"/>
      <c r="CQ26" s="688"/>
      <c r="CR26" s="654">
        <v>511254</v>
      </c>
      <c r="CS26" s="655"/>
      <c r="CT26" s="655"/>
      <c r="CU26" s="655"/>
      <c r="CV26" s="655"/>
      <c r="CW26" s="655"/>
      <c r="CX26" s="655"/>
      <c r="CY26" s="656"/>
      <c r="CZ26" s="657">
        <v>5.6</v>
      </c>
      <c r="DA26" s="669"/>
      <c r="DB26" s="669"/>
      <c r="DC26" s="670"/>
      <c r="DD26" s="660">
        <v>441676</v>
      </c>
      <c r="DE26" s="655"/>
      <c r="DF26" s="655"/>
      <c r="DG26" s="655"/>
      <c r="DH26" s="655"/>
      <c r="DI26" s="655"/>
      <c r="DJ26" s="655"/>
      <c r="DK26" s="656"/>
      <c r="DL26" s="660" t="s">
        <v>406</v>
      </c>
      <c r="DM26" s="655"/>
      <c r="DN26" s="655"/>
      <c r="DO26" s="655"/>
      <c r="DP26" s="655"/>
      <c r="DQ26" s="655"/>
      <c r="DR26" s="655"/>
      <c r="DS26" s="655"/>
      <c r="DT26" s="655"/>
      <c r="DU26" s="655"/>
      <c r="DV26" s="656"/>
      <c r="DW26" s="657" t="s">
        <v>406</v>
      </c>
      <c r="DX26" s="669"/>
      <c r="DY26" s="669"/>
      <c r="DZ26" s="669"/>
      <c r="EA26" s="669"/>
      <c r="EB26" s="669"/>
      <c r="EC26" s="677"/>
    </row>
    <row r="27" spans="2:133" ht="11.25" customHeight="1" x14ac:dyDescent="0.15">
      <c r="B27" s="651" t="s">
        <v>199</v>
      </c>
      <c r="C27" s="652"/>
      <c r="D27" s="652"/>
      <c r="E27" s="652"/>
      <c r="F27" s="652"/>
      <c r="G27" s="652"/>
      <c r="H27" s="652"/>
      <c r="I27" s="652"/>
      <c r="J27" s="652"/>
      <c r="K27" s="652"/>
      <c r="L27" s="652"/>
      <c r="M27" s="652"/>
      <c r="N27" s="652"/>
      <c r="O27" s="652"/>
      <c r="P27" s="652"/>
      <c r="Q27" s="653"/>
      <c r="R27" s="654">
        <v>778260</v>
      </c>
      <c r="S27" s="655"/>
      <c r="T27" s="655"/>
      <c r="U27" s="655"/>
      <c r="V27" s="655"/>
      <c r="W27" s="655"/>
      <c r="X27" s="655"/>
      <c r="Y27" s="656"/>
      <c r="Z27" s="703">
        <v>8.1999999999999993</v>
      </c>
      <c r="AA27" s="703"/>
      <c r="AB27" s="703"/>
      <c r="AC27" s="703"/>
      <c r="AD27" s="704" t="s">
        <v>406</v>
      </c>
      <c r="AE27" s="704"/>
      <c r="AF27" s="704"/>
      <c r="AG27" s="704"/>
      <c r="AH27" s="704"/>
      <c r="AI27" s="704"/>
      <c r="AJ27" s="704"/>
      <c r="AK27" s="704"/>
      <c r="AL27" s="657" t="s">
        <v>406</v>
      </c>
      <c r="AM27" s="658"/>
      <c r="AN27" s="658"/>
      <c r="AO27" s="705"/>
      <c r="AP27" s="651" t="s">
        <v>200</v>
      </c>
      <c r="AQ27" s="652"/>
      <c r="AR27" s="652"/>
      <c r="AS27" s="652"/>
      <c r="AT27" s="652"/>
      <c r="AU27" s="652"/>
      <c r="AV27" s="652"/>
      <c r="AW27" s="652"/>
      <c r="AX27" s="652"/>
      <c r="AY27" s="652"/>
      <c r="AZ27" s="652"/>
      <c r="BA27" s="652"/>
      <c r="BB27" s="652"/>
      <c r="BC27" s="652"/>
      <c r="BD27" s="652"/>
      <c r="BE27" s="652"/>
      <c r="BF27" s="653"/>
      <c r="BG27" s="654">
        <v>1565473</v>
      </c>
      <c r="BH27" s="655"/>
      <c r="BI27" s="655"/>
      <c r="BJ27" s="655"/>
      <c r="BK27" s="655"/>
      <c r="BL27" s="655"/>
      <c r="BM27" s="655"/>
      <c r="BN27" s="656"/>
      <c r="BO27" s="703">
        <v>100</v>
      </c>
      <c r="BP27" s="703"/>
      <c r="BQ27" s="703"/>
      <c r="BR27" s="703"/>
      <c r="BS27" s="660">
        <v>12584</v>
      </c>
      <c r="BT27" s="655"/>
      <c r="BU27" s="655"/>
      <c r="BV27" s="655"/>
      <c r="BW27" s="655"/>
      <c r="BX27" s="655"/>
      <c r="BY27" s="655"/>
      <c r="BZ27" s="655"/>
      <c r="CA27" s="655"/>
      <c r="CB27" s="693"/>
      <c r="CD27" s="686" t="s">
        <v>463</v>
      </c>
      <c r="CE27" s="687"/>
      <c r="CF27" s="687"/>
      <c r="CG27" s="687"/>
      <c r="CH27" s="687"/>
      <c r="CI27" s="687"/>
      <c r="CJ27" s="687"/>
      <c r="CK27" s="687"/>
      <c r="CL27" s="687"/>
      <c r="CM27" s="687"/>
      <c r="CN27" s="687"/>
      <c r="CO27" s="687"/>
      <c r="CP27" s="687"/>
      <c r="CQ27" s="688"/>
      <c r="CR27" s="654">
        <v>859667</v>
      </c>
      <c r="CS27" s="667"/>
      <c r="CT27" s="667"/>
      <c r="CU27" s="667"/>
      <c r="CV27" s="667"/>
      <c r="CW27" s="667"/>
      <c r="CX27" s="667"/>
      <c r="CY27" s="668"/>
      <c r="CZ27" s="657">
        <v>9.5</v>
      </c>
      <c r="DA27" s="669"/>
      <c r="DB27" s="669"/>
      <c r="DC27" s="670"/>
      <c r="DD27" s="660">
        <v>323261</v>
      </c>
      <c r="DE27" s="667"/>
      <c r="DF27" s="667"/>
      <c r="DG27" s="667"/>
      <c r="DH27" s="667"/>
      <c r="DI27" s="667"/>
      <c r="DJ27" s="667"/>
      <c r="DK27" s="668"/>
      <c r="DL27" s="660">
        <v>323261</v>
      </c>
      <c r="DM27" s="667"/>
      <c r="DN27" s="667"/>
      <c r="DO27" s="667"/>
      <c r="DP27" s="667"/>
      <c r="DQ27" s="667"/>
      <c r="DR27" s="667"/>
      <c r="DS27" s="667"/>
      <c r="DT27" s="667"/>
      <c r="DU27" s="667"/>
      <c r="DV27" s="668"/>
      <c r="DW27" s="657">
        <v>6.8</v>
      </c>
      <c r="DX27" s="669"/>
      <c r="DY27" s="669"/>
      <c r="DZ27" s="669"/>
      <c r="EA27" s="669"/>
      <c r="EB27" s="669"/>
      <c r="EC27" s="677"/>
    </row>
    <row r="28" spans="2:133" ht="11.25" customHeight="1" x14ac:dyDescent="0.15">
      <c r="B28" s="746" t="s">
        <v>201</v>
      </c>
      <c r="C28" s="747"/>
      <c r="D28" s="747"/>
      <c r="E28" s="747"/>
      <c r="F28" s="747"/>
      <c r="G28" s="747"/>
      <c r="H28" s="747"/>
      <c r="I28" s="747"/>
      <c r="J28" s="747"/>
      <c r="K28" s="747"/>
      <c r="L28" s="747"/>
      <c r="M28" s="747"/>
      <c r="N28" s="747"/>
      <c r="O28" s="747"/>
      <c r="P28" s="747"/>
      <c r="Q28" s="748"/>
      <c r="R28" s="654" t="s">
        <v>406</v>
      </c>
      <c r="S28" s="655"/>
      <c r="T28" s="655"/>
      <c r="U28" s="655"/>
      <c r="V28" s="655"/>
      <c r="W28" s="655"/>
      <c r="X28" s="655"/>
      <c r="Y28" s="656"/>
      <c r="Z28" s="703" t="s">
        <v>406</v>
      </c>
      <c r="AA28" s="703"/>
      <c r="AB28" s="703"/>
      <c r="AC28" s="703"/>
      <c r="AD28" s="704" t="s">
        <v>406</v>
      </c>
      <c r="AE28" s="704"/>
      <c r="AF28" s="704"/>
      <c r="AG28" s="704"/>
      <c r="AH28" s="704"/>
      <c r="AI28" s="704"/>
      <c r="AJ28" s="704"/>
      <c r="AK28" s="704"/>
      <c r="AL28" s="657" t="s">
        <v>406</v>
      </c>
      <c r="AM28" s="658"/>
      <c r="AN28" s="658"/>
      <c r="AO28" s="705"/>
      <c r="AP28" s="635"/>
      <c r="AQ28" s="636"/>
      <c r="AR28" s="636"/>
      <c r="AS28" s="636"/>
      <c r="AT28" s="636"/>
      <c r="AU28" s="636"/>
      <c r="AV28" s="636"/>
      <c r="AW28" s="636"/>
      <c r="AX28" s="636"/>
      <c r="AY28" s="636"/>
      <c r="AZ28" s="636"/>
      <c r="BA28" s="636"/>
      <c r="BB28" s="636"/>
      <c r="BC28" s="636"/>
      <c r="BD28" s="636"/>
      <c r="BE28" s="636"/>
      <c r="BF28" s="637"/>
      <c r="BG28" s="654"/>
      <c r="BH28" s="655"/>
      <c r="BI28" s="655"/>
      <c r="BJ28" s="655"/>
      <c r="BK28" s="655"/>
      <c r="BL28" s="655"/>
      <c r="BM28" s="655"/>
      <c r="BN28" s="656"/>
      <c r="BO28" s="703"/>
      <c r="BP28" s="703"/>
      <c r="BQ28" s="703"/>
      <c r="BR28" s="703"/>
      <c r="BS28" s="704"/>
      <c r="BT28" s="704"/>
      <c r="BU28" s="704"/>
      <c r="BV28" s="704"/>
      <c r="BW28" s="704"/>
      <c r="BX28" s="704"/>
      <c r="BY28" s="704"/>
      <c r="BZ28" s="704"/>
      <c r="CA28" s="704"/>
      <c r="CB28" s="745"/>
      <c r="CD28" s="686" t="s">
        <v>464</v>
      </c>
      <c r="CE28" s="687"/>
      <c r="CF28" s="687"/>
      <c r="CG28" s="687"/>
      <c r="CH28" s="687"/>
      <c r="CI28" s="687"/>
      <c r="CJ28" s="687"/>
      <c r="CK28" s="687"/>
      <c r="CL28" s="687"/>
      <c r="CM28" s="687"/>
      <c r="CN28" s="687"/>
      <c r="CO28" s="687"/>
      <c r="CP28" s="687"/>
      <c r="CQ28" s="688"/>
      <c r="CR28" s="654">
        <v>645871</v>
      </c>
      <c r="CS28" s="655"/>
      <c r="CT28" s="655"/>
      <c r="CU28" s="655"/>
      <c r="CV28" s="655"/>
      <c r="CW28" s="655"/>
      <c r="CX28" s="655"/>
      <c r="CY28" s="656"/>
      <c r="CZ28" s="657">
        <v>7.1</v>
      </c>
      <c r="DA28" s="669"/>
      <c r="DB28" s="669"/>
      <c r="DC28" s="670"/>
      <c r="DD28" s="660">
        <v>637458</v>
      </c>
      <c r="DE28" s="655"/>
      <c r="DF28" s="655"/>
      <c r="DG28" s="655"/>
      <c r="DH28" s="655"/>
      <c r="DI28" s="655"/>
      <c r="DJ28" s="655"/>
      <c r="DK28" s="656"/>
      <c r="DL28" s="660">
        <v>637458</v>
      </c>
      <c r="DM28" s="655"/>
      <c r="DN28" s="655"/>
      <c r="DO28" s="655"/>
      <c r="DP28" s="655"/>
      <c r="DQ28" s="655"/>
      <c r="DR28" s="655"/>
      <c r="DS28" s="655"/>
      <c r="DT28" s="655"/>
      <c r="DU28" s="655"/>
      <c r="DV28" s="656"/>
      <c r="DW28" s="657">
        <v>13.4</v>
      </c>
      <c r="DX28" s="669"/>
      <c r="DY28" s="669"/>
      <c r="DZ28" s="669"/>
      <c r="EA28" s="669"/>
      <c r="EB28" s="669"/>
      <c r="EC28" s="677"/>
    </row>
    <row r="29" spans="2:133" ht="11.25" customHeight="1" x14ac:dyDescent="0.15">
      <c r="B29" s="651" t="s">
        <v>202</v>
      </c>
      <c r="C29" s="652"/>
      <c r="D29" s="652"/>
      <c r="E29" s="652"/>
      <c r="F29" s="652"/>
      <c r="G29" s="652"/>
      <c r="H29" s="652"/>
      <c r="I29" s="652"/>
      <c r="J29" s="652"/>
      <c r="K29" s="652"/>
      <c r="L29" s="652"/>
      <c r="M29" s="652"/>
      <c r="N29" s="652"/>
      <c r="O29" s="652"/>
      <c r="P29" s="652"/>
      <c r="Q29" s="653"/>
      <c r="R29" s="654">
        <v>499383</v>
      </c>
      <c r="S29" s="655"/>
      <c r="T29" s="655"/>
      <c r="U29" s="655"/>
      <c r="V29" s="655"/>
      <c r="W29" s="655"/>
      <c r="X29" s="655"/>
      <c r="Y29" s="656"/>
      <c r="Z29" s="703">
        <v>5.3</v>
      </c>
      <c r="AA29" s="703"/>
      <c r="AB29" s="703"/>
      <c r="AC29" s="703"/>
      <c r="AD29" s="704" t="s">
        <v>406</v>
      </c>
      <c r="AE29" s="704"/>
      <c r="AF29" s="704"/>
      <c r="AG29" s="704"/>
      <c r="AH29" s="704"/>
      <c r="AI29" s="704"/>
      <c r="AJ29" s="704"/>
      <c r="AK29" s="704"/>
      <c r="AL29" s="657" t="s">
        <v>406</v>
      </c>
      <c r="AM29" s="658"/>
      <c r="AN29" s="658"/>
      <c r="AO29" s="705"/>
      <c r="AP29" s="715" t="s">
        <v>157</v>
      </c>
      <c r="AQ29" s="716"/>
      <c r="AR29" s="716"/>
      <c r="AS29" s="716"/>
      <c r="AT29" s="716"/>
      <c r="AU29" s="716"/>
      <c r="AV29" s="716"/>
      <c r="AW29" s="716"/>
      <c r="AX29" s="716"/>
      <c r="AY29" s="716"/>
      <c r="AZ29" s="716"/>
      <c r="BA29" s="716"/>
      <c r="BB29" s="716"/>
      <c r="BC29" s="716"/>
      <c r="BD29" s="716"/>
      <c r="BE29" s="716"/>
      <c r="BF29" s="717"/>
      <c r="BG29" s="715" t="s">
        <v>203</v>
      </c>
      <c r="BH29" s="737"/>
      <c r="BI29" s="737"/>
      <c r="BJ29" s="737"/>
      <c r="BK29" s="737"/>
      <c r="BL29" s="737"/>
      <c r="BM29" s="737"/>
      <c r="BN29" s="737"/>
      <c r="BO29" s="737"/>
      <c r="BP29" s="737"/>
      <c r="BQ29" s="738"/>
      <c r="BR29" s="715" t="s">
        <v>204</v>
      </c>
      <c r="BS29" s="737"/>
      <c r="BT29" s="737"/>
      <c r="BU29" s="737"/>
      <c r="BV29" s="737"/>
      <c r="BW29" s="737"/>
      <c r="BX29" s="737"/>
      <c r="BY29" s="737"/>
      <c r="BZ29" s="737"/>
      <c r="CA29" s="737"/>
      <c r="CB29" s="738"/>
      <c r="CD29" s="739" t="s">
        <v>205</v>
      </c>
      <c r="CE29" s="740"/>
      <c r="CF29" s="686" t="s">
        <v>465</v>
      </c>
      <c r="CG29" s="687"/>
      <c r="CH29" s="687"/>
      <c r="CI29" s="687"/>
      <c r="CJ29" s="687"/>
      <c r="CK29" s="687"/>
      <c r="CL29" s="687"/>
      <c r="CM29" s="687"/>
      <c r="CN29" s="687"/>
      <c r="CO29" s="687"/>
      <c r="CP29" s="687"/>
      <c r="CQ29" s="688"/>
      <c r="CR29" s="654">
        <v>645869</v>
      </c>
      <c r="CS29" s="667"/>
      <c r="CT29" s="667"/>
      <c r="CU29" s="667"/>
      <c r="CV29" s="667"/>
      <c r="CW29" s="667"/>
      <c r="CX29" s="667"/>
      <c r="CY29" s="668"/>
      <c r="CZ29" s="657">
        <v>7.1</v>
      </c>
      <c r="DA29" s="669"/>
      <c r="DB29" s="669"/>
      <c r="DC29" s="670"/>
      <c r="DD29" s="660">
        <v>637456</v>
      </c>
      <c r="DE29" s="667"/>
      <c r="DF29" s="667"/>
      <c r="DG29" s="667"/>
      <c r="DH29" s="667"/>
      <c r="DI29" s="667"/>
      <c r="DJ29" s="667"/>
      <c r="DK29" s="668"/>
      <c r="DL29" s="660">
        <v>637456</v>
      </c>
      <c r="DM29" s="667"/>
      <c r="DN29" s="667"/>
      <c r="DO29" s="667"/>
      <c r="DP29" s="667"/>
      <c r="DQ29" s="667"/>
      <c r="DR29" s="667"/>
      <c r="DS29" s="667"/>
      <c r="DT29" s="667"/>
      <c r="DU29" s="667"/>
      <c r="DV29" s="668"/>
      <c r="DW29" s="657">
        <v>13.4</v>
      </c>
      <c r="DX29" s="669"/>
      <c r="DY29" s="669"/>
      <c r="DZ29" s="669"/>
      <c r="EA29" s="669"/>
      <c r="EB29" s="669"/>
      <c r="EC29" s="677"/>
    </row>
    <row r="30" spans="2:133" ht="11.25" customHeight="1" x14ac:dyDescent="0.15">
      <c r="B30" s="651" t="s">
        <v>206</v>
      </c>
      <c r="C30" s="652"/>
      <c r="D30" s="652"/>
      <c r="E30" s="652"/>
      <c r="F30" s="652"/>
      <c r="G30" s="652"/>
      <c r="H30" s="652"/>
      <c r="I30" s="652"/>
      <c r="J30" s="652"/>
      <c r="K30" s="652"/>
      <c r="L30" s="652"/>
      <c r="M30" s="652"/>
      <c r="N30" s="652"/>
      <c r="O30" s="652"/>
      <c r="P30" s="652"/>
      <c r="Q30" s="653"/>
      <c r="R30" s="654">
        <v>106660</v>
      </c>
      <c r="S30" s="655"/>
      <c r="T30" s="655"/>
      <c r="U30" s="655"/>
      <c r="V30" s="655"/>
      <c r="W30" s="655"/>
      <c r="X30" s="655"/>
      <c r="Y30" s="656"/>
      <c r="Z30" s="703">
        <v>1.1000000000000001</v>
      </c>
      <c r="AA30" s="703"/>
      <c r="AB30" s="703"/>
      <c r="AC30" s="703"/>
      <c r="AD30" s="704">
        <v>17418</v>
      </c>
      <c r="AE30" s="704"/>
      <c r="AF30" s="704"/>
      <c r="AG30" s="704"/>
      <c r="AH30" s="704"/>
      <c r="AI30" s="704"/>
      <c r="AJ30" s="704"/>
      <c r="AK30" s="704"/>
      <c r="AL30" s="657">
        <v>0.4</v>
      </c>
      <c r="AM30" s="658"/>
      <c r="AN30" s="658"/>
      <c r="AO30" s="705"/>
      <c r="AP30" s="725" t="s">
        <v>207</v>
      </c>
      <c r="AQ30" s="726"/>
      <c r="AR30" s="726"/>
      <c r="AS30" s="726"/>
      <c r="AT30" s="731" t="s">
        <v>208</v>
      </c>
      <c r="AU30" s="359"/>
      <c r="AV30" s="359"/>
      <c r="AW30" s="359"/>
      <c r="AX30" s="734" t="s">
        <v>133</v>
      </c>
      <c r="AY30" s="735"/>
      <c r="AZ30" s="735"/>
      <c r="BA30" s="735"/>
      <c r="BB30" s="735"/>
      <c r="BC30" s="735"/>
      <c r="BD30" s="735"/>
      <c r="BE30" s="735"/>
      <c r="BF30" s="736"/>
      <c r="BG30" s="721">
        <v>99.1</v>
      </c>
      <c r="BH30" s="722"/>
      <c r="BI30" s="722"/>
      <c r="BJ30" s="722"/>
      <c r="BK30" s="722"/>
      <c r="BL30" s="722"/>
      <c r="BM30" s="723">
        <v>96.9</v>
      </c>
      <c r="BN30" s="722"/>
      <c r="BO30" s="722"/>
      <c r="BP30" s="722"/>
      <c r="BQ30" s="724"/>
      <c r="BR30" s="721">
        <v>99.1</v>
      </c>
      <c r="BS30" s="722"/>
      <c r="BT30" s="722"/>
      <c r="BU30" s="722"/>
      <c r="BV30" s="722"/>
      <c r="BW30" s="722"/>
      <c r="BX30" s="723">
        <v>96.6</v>
      </c>
      <c r="BY30" s="722"/>
      <c r="BZ30" s="722"/>
      <c r="CA30" s="722"/>
      <c r="CB30" s="724"/>
      <c r="CD30" s="741"/>
      <c r="CE30" s="742"/>
      <c r="CF30" s="686" t="s">
        <v>466</v>
      </c>
      <c r="CG30" s="687"/>
      <c r="CH30" s="687"/>
      <c r="CI30" s="687"/>
      <c r="CJ30" s="687"/>
      <c r="CK30" s="687"/>
      <c r="CL30" s="687"/>
      <c r="CM30" s="687"/>
      <c r="CN30" s="687"/>
      <c r="CO30" s="687"/>
      <c r="CP30" s="687"/>
      <c r="CQ30" s="688"/>
      <c r="CR30" s="654">
        <v>619346</v>
      </c>
      <c r="CS30" s="655"/>
      <c r="CT30" s="655"/>
      <c r="CU30" s="655"/>
      <c r="CV30" s="655"/>
      <c r="CW30" s="655"/>
      <c r="CX30" s="655"/>
      <c r="CY30" s="656"/>
      <c r="CZ30" s="657">
        <v>6.8</v>
      </c>
      <c r="DA30" s="669"/>
      <c r="DB30" s="669"/>
      <c r="DC30" s="670"/>
      <c r="DD30" s="660">
        <v>612206</v>
      </c>
      <c r="DE30" s="655"/>
      <c r="DF30" s="655"/>
      <c r="DG30" s="655"/>
      <c r="DH30" s="655"/>
      <c r="DI30" s="655"/>
      <c r="DJ30" s="655"/>
      <c r="DK30" s="656"/>
      <c r="DL30" s="660">
        <v>612206</v>
      </c>
      <c r="DM30" s="655"/>
      <c r="DN30" s="655"/>
      <c r="DO30" s="655"/>
      <c r="DP30" s="655"/>
      <c r="DQ30" s="655"/>
      <c r="DR30" s="655"/>
      <c r="DS30" s="655"/>
      <c r="DT30" s="655"/>
      <c r="DU30" s="655"/>
      <c r="DV30" s="656"/>
      <c r="DW30" s="657">
        <v>12.9</v>
      </c>
      <c r="DX30" s="669"/>
      <c r="DY30" s="669"/>
      <c r="DZ30" s="669"/>
      <c r="EA30" s="669"/>
      <c r="EB30" s="669"/>
      <c r="EC30" s="677"/>
    </row>
    <row r="31" spans="2:133" ht="11.25" customHeight="1" x14ac:dyDescent="0.15">
      <c r="B31" s="651" t="s">
        <v>209</v>
      </c>
      <c r="C31" s="652"/>
      <c r="D31" s="652"/>
      <c r="E31" s="652"/>
      <c r="F31" s="652"/>
      <c r="G31" s="652"/>
      <c r="H31" s="652"/>
      <c r="I31" s="652"/>
      <c r="J31" s="652"/>
      <c r="K31" s="652"/>
      <c r="L31" s="652"/>
      <c r="M31" s="652"/>
      <c r="N31" s="652"/>
      <c r="O31" s="652"/>
      <c r="P31" s="652"/>
      <c r="Q31" s="653"/>
      <c r="R31" s="654">
        <v>46059</v>
      </c>
      <c r="S31" s="655"/>
      <c r="T31" s="655"/>
      <c r="U31" s="655"/>
      <c r="V31" s="655"/>
      <c r="W31" s="655"/>
      <c r="X31" s="655"/>
      <c r="Y31" s="656"/>
      <c r="Z31" s="703">
        <v>0.5</v>
      </c>
      <c r="AA31" s="703"/>
      <c r="AB31" s="703"/>
      <c r="AC31" s="703"/>
      <c r="AD31" s="704" t="s">
        <v>406</v>
      </c>
      <c r="AE31" s="704"/>
      <c r="AF31" s="704"/>
      <c r="AG31" s="704"/>
      <c r="AH31" s="704"/>
      <c r="AI31" s="704"/>
      <c r="AJ31" s="704"/>
      <c r="AK31" s="704"/>
      <c r="AL31" s="657" t="s">
        <v>406</v>
      </c>
      <c r="AM31" s="658"/>
      <c r="AN31" s="658"/>
      <c r="AO31" s="705"/>
      <c r="AP31" s="727"/>
      <c r="AQ31" s="728"/>
      <c r="AR31" s="728"/>
      <c r="AS31" s="728"/>
      <c r="AT31" s="732"/>
      <c r="AU31" s="356" t="s">
        <v>467</v>
      </c>
      <c r="AV31" s="356"/>
      <c r="AW31" s="356"/>
      <c r="AX31" s="651" t="s">
        <v>210</v>
      </c>
      <c r="AY31" s="652"/>
      <c r="AZ31" s="652"/>
      <c r="BA31" s="652"/>
      <c r="BB31" s="652"/>
      <c r="BC31" s="652"/>
      <c r="BD31" s="652"/>
      <c r="BE31" s="652"/>
      <c r="BF31" s="653"/>
      <c r="BG31" s="719">
        <v>99.2</v>
      </c>
      <c r="BH31" s="667"/>
      <c r="BI31" s="667"/>
      <c r="BJ31" s="667"/>
      <c r="BK31" s="667"/>
      <c r="BL31" s="667"/>
      <c r="BM31" s="658">
        <v>98</v>
      </c>
      <c r="BN31" s="720"/>
      <c r="BO31" s="720"/>
      <c r="BP31" s="720"/>
      <c r="BQ31" s="692"/>
      <c r="BR31" s="719">
        <v>99.3</v>
      </c>
      <c r="BS31" s="667"/>
      <c r="BT31" s="667"/>
      <c r="BU31" s="667"/>
      <c r="BV31" s="667"/>
      <c r="BW31" s="667"/>
      <c r="BX31" s="658">
        <v>98</v>
      </c>
      <c r="BY31" s="720"/>
      <c r="BZ31" s="720"/>
      <c r="CA31" s="720"/>
      <c r="CB31" s="692"/>
      <c r="CD31" s="741"/>
      <c r="CE31" s="742"/>
      <c r="CF31" s="686" t="s">
        <v>468</v>
      </c>
      <c r="CG31" s="687"/>
      <c r="CH31" s="687"/>
      <c r="CI31" s="687"/>
      <c r="CJ31" s="687"/>
      <c r="CK31" s="687"/>
      <c r="CL31" s="687"/>
      <c r="CM31" s="687"/>
      <c r="CN31" s="687"/>
      <c r="CO31" s="687"/>
      <c r="CP31" s="687"/>
      <c r="CQ31" s="688"/>
      <c r="CR31" s="654">
        <v>26523</v>
      </c>
      <c r="CS31" s="667"/>
      <c r="CT31" s="667"/>
      <c r="CU31" s="667"/>
      <c r="CV31" s="667"/>
      <c r="CW31" s="667"/>
      <c r="CX31" s="667"/>
      <c r="CY31" s="668"/>
      <c r="CZ31" s="657">
        <v>0.3</v>
      </c>
      <c r="DA31" s="669"/>
      <c r="DB31" s="669"/>
      <c r="DC31" s="670"/>
      <c r="DD31" s="660">
        <v>25250</v>
      </c>
      <c r="DE31" s="667"/>
      <c r="DF31" s="667"/>
      <c r="DG31" s="667"/>
      <c r="DH31" s="667"/>
      <c r="DI31" s="667"/>
      <c r="DJ31" s="667"/>
      <c r="DK31" s="668"/>
      <c r="DL31" s="660">
        <v>25250</v>
      </c>
      <c r="DM31" s="667"/>
      <c r="DN31" s="667"/>
      <c r="DO31" s="667"/>
      <c r="DP31" s="667"/>
      <c r="DQ31" s="667"/>
      <c r="DR31" s="667"/>
      <c r="DS31" s="667"/>
      <c r="DT31" s="667"/>
      <c r="DU31" s="667"/>
      <c r="DV31" s="668"/>
      <c r="DW31" s="657">
        <v>0.5</v>
      </c>
      <c r="DX31" s="669"/>
      <c r="DY31" s="669"/>
      <c r="DZ31" s="669"/>
      <c r="EA31" s="669"/>
      <c r="EB31" s="669"/>
      <c r="EC31" s="677"/>
    </row>
    <row r="32" spans="2:133" ht="11.25" customHeight="1" x14ac:dyDescent="0.15">
      <c r="B32" s="651" t="s">
        <v>211</v>
      </c>
      <c r="C32" s="652"/>
      <c r="D32" s="652"/>
      <c r="E32" s="652"/>
      <c r="F32" s="652"/>
      <c r="G32" s="652"/>
      <c r="H32" s="652"/>
      <c r="I32" s="652"/>
      <c r="J32" s="652"/>
      <c r="K32" s="652"/>
      <c r="L32" s="652"/>
      <c r="M32" s="652"/>
      <c r="N32" s="652"/>
      <c r="O32" s="652"/>
      <c r="P32" s="652"/>
      <c r="Q32" s="653"/>
      <c r="R32" s="654">
        <v>1386340</v>
      </c>
      <c r="S32" s="655"/>
      <c r="T32" s="655"/>
      <c r="U32" s="655"/>
      <c r="V32" s="655"/>
      <c r="W32" s="655"/>
      <c r="X32" s="655"/>
      <c r="Y32" s="656"/>
      <c r="Z32" s="703">
        <v>14.6</v>
      </c>
      <c r="AA32" s="703"/>
      <c r="AB32" s="703"/>
      <c r="AC32" s="703"/>
      <c r="AD32" s="704" t="s">
        <v>406</v>
      </c>
      <c r="AE32" s="704"/>
      <c r="AF32" s="704"/>
      <c r="AG32" s="704"/>
      <c r="AH32" s="704"/>
      <c r="AI32" s="704"/>
      <c r="AJ32" s="704"/>
      <c r="AK32" s="704"/>
      <c r="AL32" s="657" t="s">
        <v>406</v>
      </c>
      <c r="AM32" s="658"/>
      <c r="AN32" s="658"/>
      <c r="AO32" s="705"/>
      <c r="AP32" s="729"/>
      <c r="AQ32" s="730"/>
      <c r="AR32" s="730"/>
      <c r="AS32" s="730"/>
      <c r="AT32" s="733"/>
      <c r="AU32" s="355"/>
      <c r="AV32" s="355"/>
      <c r="AW32" s="355"/>
      <c r="AX32" s="635" t="s">
        <v>212</v>
      </c>
      <c r="AY32" s="636"/>
      <c r="AZ32" s="636"/>
      <c r="BA32" s="636"/>
      <c r="BB32" s="636"/>
      <c r="BC32" s="636"/>
      <c r="BD32" s="636"/>
      <c r="BE32" s="636"/>
      <c r="BF32" s="637"/>
      <c r="BG32" s="718">
        <v>98.9</v>
      </c>
      <c r="BH32" s="639"/>
      <c r="BI32" s="639"/>
      <c r="BJ32" s="639"/>
      <c r="BK32" s="639"/>
      <c r="BL32" s="639"/>
      <c r="BM32" s="701">
        <v>95.6</v>
      </c>
      <c r="BN32" s="639"/>
      <c r="BO32" s="639"/>
      <c r="BP32" s="639"/>
      <c r="BQ32" s="682"/>
      <c r="BR32" s="718">
        <v>98.9</v>
      </c>
      <c r="BS32" s="639"/>
      <c r="BT32" s="639"/>
      <c r="BU32" s="639"/>
      <c r="BV32" s="639"/>
      <c r="BW32" s="639"/>
      <c r="BX32" s="701">
        <v>95</v>
      </c>
      <c r="BY32" s="639"/>
      <c r="BZ32" s="639"/>
      <c r="CA32" s="639"/>
      <c r="CB32" s="682"/>
      <c r="CD32" s="743"/>
      <c r="CE32" s="744"/>
      <c r="CF32" s="686" t="s">
        <v>469</v>
      </c>
      <c r="CG32" s="687"/>
      <c r="CH32" s="687"/>
      <c r="CI32" s="687"/>
      <c r="CJ32" s="687"/>
      <c r="CK32" s="687"/>
      <c r="CL32" s="687"/>
      <c r="CM32" s="687"/>
      <c r="CN32" s="687"/>
      <c r="CO32" s="687"/>
      <c r="CP32" s="687"/>
      <c r="CQ32" s="688"/>
      <c r="CR32" s="654">
        <v>2</v>
      </c>
      <c r="CS32" s="655"/>
      <c r="CT32" s="655"/>
      <c r="CU32" s="655"/>
      <c r="CV32" s="655"/>
      <c r="CW32" s="655"/>
      <c r="CX32" s="655"/>
      <c r="CY32" s="656"/>
      <c r="CZ32" s="657">
        <v>0</v>
      </c>
      <c r="DA32" s="669"/>
      <c r="DB32" s="669"/>
      <c r="DC32" s="670"/>
      <c r="DD32" s="660">
        <v>2</v>
      </c>
      <c r="DE32" s="655"/>
      <c r="DF32" s="655"/>
      <c r="DG32" s="655"/>
      <c r="DH32" s="655"/>
      <c r="DI32" s="655"/>
      <c r="DJ32" s="655"/>
      <c r="DK32" s="656"/>
      <c r="DL32" s="660">
        <v>2</v>
      </c>
      <c r="DM32" s="655"/>
      <c r="DN32" s="655"/>
      <c r="DO32" s="655"/>
      <c r="DP32" s="655"/>
      <c r="DQ32" s="655"/>
      <c r="DR32" s="655"/>
      <c r="DS32" s="655"/>
      <c r="DT32" s="655"/>
      <c r="DU32" s="655"/>
      <c r="DV32" s="656"/>
      <c r="DW32" s="657">
        <v>0</v>
      </c>
      <c r="DX32" s="669"/>
      <c r="DY32" s="669"/>
      <c r="DZ32" s="669"/>
      <c r="EA32" s="669"/>
      <c r="EB32" s="669"/>
      <c r="EC32" s="677"/>
    </row>
    <row r="33" spans="2:133" ht="11.25" customHeight="1" x14ac:dyDescent="0.15">
      <c r="B33" s="651" t="s">
        <v>213</v>
      </c>
      <c r="C33" s="652"/>
      <c r="D33" s="652"/>
      <c r="E33" s="652"/>
      <c r="F33" s="652"/>
      <c r="G33" s="652"/>
      <c r="H33" s="652"/>
      <c r="I33" s="652"/>
      <c r="J33" s="652"/>
      <c r="K33" s="652"/>
      <c r="L33" s="652"/>
      <c r="M33" s="652"/>
      <c r="N33" s="652"/>
      <c r="O33" s="652"/>
      <c r="P33" s="652"/>
      <c r="Q33" s="653"/>
      <c r="R33" s="654">
        <v>203766</v>
      </c>
      <c r="S33" s="655"/>
      <c r="T33" s="655"/>
      <c r="U33" s="655"/>
      <c r="V33" s="655"/>
      <c r="W33" s="655"/>
      <c r="X33" s="655"/>
      <c r="Y33" s="656"/>
      <c r="Z33" s="703">
        <v>2.1</v>
      </c>
      <c r="AA33" s="703"/>
      <c r="AB33" s="703"/>
      <c r="AC33" s="703"/>
      <c r="AD33" s="704" t="s">
        <v>406</v>
      </c>
      <c r="AE33" s="704"/>
      <c r="AF33" s="704"/>
      <c r="AG33" s="704"/>
      <c r="AH33" s="704"/>
      <c r="AI33" s="704"/>
      <c r="AJ33" s="704"/>
      <c r="AK33" s="704"/>
      <c r="AL33" s="657" t="s">
        <v>406</v>
      </c>
      <c r="AM33" s="658"/>
      <c r="AN33" s="658"/>
      <c r="AO33" s="705"/>
      <c r="AP33" s="200"/>
      <c r="AQ33" s="201"/>
      <c r="AR33" s="356"/>
      <c r="AS33" s="359"/>
      <c r="AT33" s="359"/>
      <c r="AU33" s="359"/>
      <c r="AV33" s="359"/>
      <c r="AW33" s="359"/>
      <c r="AX33" s="359"/>
      <c r="AY33" s="359"/>
      <c r="AZ33" s="359"/>
      <c r="BA33" s="359"/>
      <c r="BB33" s="359"/>
      <c r="BC33" s="359"/>
      <c r="BD33" s="359"/>
      <c r="BE33" s="359"/>
      <c r="BF33" s="359"/>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D33" s="686" t="s">
        <v>214</v>
      </c>
      <c r="CE33" s="687"/>
      <c r="CF33" s="687"/>
      <c r="CG33" s="687"/>
      <c r="CH33" s="687"/>
      <c r="CI33" s="687"/>
      <c r="CJ33" s="687"/>
      <c r="CK33" s="687"/>
      <c r="CL33" s="687"/>
      <c r="CM33" s="687"/>
      <c r="CN33" s="687"/>
      <c r="CO33" s="687"/>
      <c r="CP33" s="687"/>
      <c r="CQ33" s="688"/>
      <c r="CR33" s="654">
        <v>5012159</v>
      </c>
      <c r="CS33" s="667"/>
      <c r="CT33" s="667"/>
      <c r="CU33" s="667"/>
      <c r="CV33" s="667"/>
      <c r="CW33" s="667"/>
      <c r="CX33" s="667"/>
      <c r="CY33" s="668"/>
      <c r="CZ33" s="657">
        <v>55.3</v>
      </c>
      <c r="DA33" s="669"/>
      <c r="DB33" s="669"/>
      <c r="DC33" s="670"/>
      <c r="DD33" s="660">
        <v>4244194</v>
      </c>
      <c r="DE33" s="667"/>
      <c r="DF33" s="667"/>
      <c r="DG33" s="667"/>
      <c r="DH33" s="667"/>
      <c r="DI33" s="667"/>
      <c r="DJ33" s="667"/>
      <c r="DK33" s="668"/>
      <c r="DL33" s="660">
        <v>2539377</v>
      </c>
      <c r="DM33" s="667"/>
      <c r="DN33" s="667"/>
      <c r="DO33" s="667"/>
      <c r="DP33" s="667"/>
      <c r="DQ33" s="667"/>
      <c r="DR33" s="667"/>
      <c r="DS33" s="667"/>
      <c r="DT33" s="667"/>
      <c r="DU33" s="667"/>
      <c r="DV33" s="668"/>
      <c r="DW33" s="657">
        <v>53.3</v>
      </c>
      <c r="DX33" s="669"/>
      <c r="DY33" s="669"/>
      <c r="DZ33" s="669"/>
      <c r="EA33" s="669"/>
      <c r="EB33" s="669"/>
      <c r="EC33" s="677"/>
    </row>
    <row r="34" spans="2:133" ht="11.25" customHeight="1" x14ac:dyDescent="0.15">
      <c r="B34" s="651" t="s">
        <v>215</v>
      </c>
      <c r="C34" s="652"/>
      <c r="D34" s="652"/>
      <c r="E34" s="652"/>
      <c r="F34" s="652"/>
      <c r="G34" s="652"/>
      <c r="H34" s="652"/>
      <c r="I34" s="652"/>
      <c r="J34" s="652"/>
      <c r="K34" s="652"/>
      <c r="L34" s="652"/>
      <c r="M34" s="652"/>
      <c r="N34" s="652"/>
      <c r="O34" s="652"/>
      <c r="P34" s="652"/>
      <c r="Q34" s="653"/>
      <c r="R34" s="654">
        <v>130333</v>
      </c>
      <c r="S34" s="655"/>
      <c r="T34" s="655"/>
      <c r="U34" s="655"/>
      <c r="V34" s="655"/>
      <c r="W34" s="655"/>
      <c r="X34" s="655"/>
      <c r="Y34" s="656"/>
      <c r="Z34" s="703">
        <v>1.4</v>
      </c>
      <c r="AA34" s="703"/>
      <c r="AB34" s="703"/>
      <c r="AC34" s="703"/>
      <c r="AD34" s="704">
        <v>22</v>
      </c>
      <c r="AE34" s="704"/>
      <c r="AF34" s="704"/>
      <c r="AG34" s="704"/>
      <c r="AH34" s="704"/>
      <c r="AI34" s="704"/>
      <c r="AJ34" s="704"/>
      <c r="AK34" s="704"/>
      <c r="AL34" s="657">
        <v>0</v>
      </c>
      <c r="AM34" s="658"/>
      <c r="AN34" s="658"/>
      <c r="AO34" s="705"/>
      <c r="AP34" s="202"/>
      <c r="AQ34" s="715" t="s">
        <v>216</v>
      </c>
      <c r="AR34" s="716"/>
      <c r="AS34" s="716"/>
      <c r="AT34" s="716"/>
      <c r="AU34" s="716"/>
      <c r="AV34" s="716"/>
      <c r="AW34" s="716"/>
      <c r="AX34" s="716"/>
      <c r="AY34" s="716"/>
      <c r="AZ34" s="716"/>
      <c r="BA34" s="716"/>
      <c r="BB34" s="716"/>
      <c r="BC34" s="716"/>
      <c r="BD34" s="716"/>
      <c r="BE34" s="716"/>
      <c r="BF34" s="717"/>
      <c r="BG34" s="715" t="s">
        <v>217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6" t="s">
        <v>470</v>
      </c>
      <c r="CE34" s="687"/>
      <c r="CF34" s="687"/>
      <c r="CG34" s="687"/>
      <c r="CH34" s="687"/>
      <c r="CI34" s="687"/>
      <c r="CJ34" s="687"/>
      <c r="CK34" s="687"/>
      <c r="CL34" s="687"/>
      <c r="CM34" s="687"/>
      <c r="CN34" s="687"/>
      <c r="CO34" s="687"/>
      <c r="CP34" s="687"/>
      <c r="CQ34" s="688"/>
      <c r="CR34" s="654">
        <v>1231972</v>
      </c>
      <c r="CS34" s="655"/>
      <c r="CT34" s="655"/>
      <c r="CU34" s="655"/>
      <c r="CV34" s="655"/>
      <c r="CW34" s="655"/>
      <c r="CX34" s="655"/>
      <c r="CY34" s="656"/>
      <c r="CZ34" s="657">
        <v>13.6</v>
      </c>
      <c r="DA34" s="669"/>
      <c r="DB34" s="669"/>
      <c r="DC34" s="670"/>
      <c r="DD34" s="660">
        <v>852356</v>
      </c>
      <c r="DE34" s="655"/>
      <c r="DF34" s="655"/>
      <c r="DG34" s="655"/>
      <c r="DH34" s="655"/>
      <c r="DI34" s="655"/>
      <c r="DJ34" s="655"/>
      <c r="DK34" s="656"/>
      <c r="DL34" s="660">
        <v>770700</v>
      </c>
      <c r="DM34" s="655"/>
      <c r="DN34" s="655"/>
      <c r="DO34" s="655"/>
      <c r="DP34" s="655"/>
      <c r="DQ34" s="655"/>
      <c r="DR34" s="655"/>
      <c r="DS34" s="655"/>
      <c r="DT34" s="655"/>
      <c r="DU34" s="655"/>
      <c r="DV34" s="656"/>
      <c r="DW34" s="657">
        <v>16.2</v>
      </c>
      <c r="DX34" s="669"/>
      <c r="DY34" s="669"/>
      <c r="DZ34" s="669"/>
      <c r="EA34" s="669"/>
      <c r="EB34" s="669"/>
      <c r="EC34" s="677"/>
    </row>
    <row r="35" spans="2:133" ht="11.25" customHeight="1" x14ac:dyDescent="0.15">
      <c r="B35" s="651" t="s">
        <v>218</v>
      </c>
      <c r="C35" s="652"/>
      <c r="D35" s="652"/>
      <c r="E35" s="652"/>
      <c r="F35" s="652"/>
      <c r="G35" s="652"/>
      <c r="H35" s="652"/>
      <c r="I35" s="652"/>
      <c r="J35" s="652"/>
      <c r="K35" s="652"/>
      <c r="L35" s="652"/>
      <c r="M35" s="652"/>
      <c r="N35" s="652"/>
      <c r="O35" s="652"/>
      <c r="P35" s="652"/>
      <c r="Q35" s="653"/>
      <c r="R35" s="654">
        <v>1256041</v>
      </c>
      <c r="S35" s="655"/>
      <c r="T35" s="655"/>
      <c r="U35" s="655"/>
      <c r="V35" s="655"/>
      <c r="W35" s="655"/>
      <c r="X35" s="655"/>
      <c r="Y35" s="656"/>
      <c r="Z35" s="703">
        <v>13.2</v>
      </c>
      <c r="AA35" s="703"/>
      <c r="AB35" s="703"/>
      <c r="AC35" s="703"/>
      <c r="AD35" s="704" t="s">
        <v>406</v>
      </c>
      <c r="AE35" s="704"/>
      <c r="AF35" s="704"/>
      <c r="AG35" s="704"/>
      <c r="AH35" s="704"/>
      <c r="AI35" s="704"/>
      <c r="AJ35" s="704"/>
      <c r="AK35" s="704"/>
      <c r="AL35" s="657" t="s">
        <v>406</v>
      </c>
      <c r="AM35" s="658"/>
      <c r="AN35" s="658"/>
      <c r="AO35" s="705"/>
      <c r="AP35" s="202"/>
      <c r="AQ35" s="709" t="s">
        <v>471</v>
      </c>
      <c r="AR35" s="710"/>
      <c r="AS35" s="710"/>
      <c r="AT35" s="710"/>
      <c r="AU35" s="710"/>
      <c r="AV35" s="710"/>
      <c r="AW35" s="710"/>
      <c r="AX35" s="710"/>
      <c r="AY35" s="711"/>
      <c r="AZ35" s="706">
        <v>1544817</v>
      </c>
      <c r="BA35" s="707"/>
      <c r="BB35" s="707"/>
      <c r="BC35" s="707"/>
      <c r="BD35" s="707"/>
      <c r="BE35" s="707"/>
      <c r="BF35" s="708"/>
      <c r="BG35" s="712" t="s">
        <v>219</v>
      </c>
      <c r="BH35" s="713"/>
      <c r="BI35" s="713"/>
      <c r="BJ35" s="713"/>
      <c r="BK35" s="713"/>
      <c r="BL35" s="713"/>
      <c r="BM35" s="713"/>
      <c r="BN35" s="713"/>
      <c r="BO35" s="713"/>
      <c r="BP35" s="713"/>
      <c r="BQ35" s="713"/>
      <c r="BR35" s="713"/>
      <c r="BS35" s="713"/>
      <c r="BT35" s="713"/>
      <c r="BU35" s="714"/>
      <c r="BV35" s="706">
        <v>154235</v>
      </c>
      <c r="BW35" s="707"/>
      <c r="BX35" s="707"/>
      <c r="BY35" s="707"/>
      <c r="BZ35" s="707"/>
      <c r="CA35" s="707"/>
      <c r="CB35" s="708"/>
      <c r="CD35" s="686" t="s">
        <v>472</v>
      </c>
      <c r="CE35" s="687"/>
      <c r="CF35" s="687"/>
      <c r="CG35" s="687"/>
      <c r="CH35" s="687"/>
      <c r="CI35" s="687"/>
      <c r="CJ35" s="687"/>
      <c r="CK35" s="687"/>
      <c r="CL35" s="687"/>
      <c r="CM35" s="687"/>
      <c r="CN35" s="687"/>
      <c r="CO35" s="687"/>
      <c r="CP35" s="687"/>
      <c r="CQ35" s="688"/>
      <c r="CR35" s="654">
        <v>74265</v>
      </c>
      <c r="CS35" s="667"/>
      <c r="CT35" s="667"/>
      <c r="CU35" s="667"/>
      <c r="CV35" s="667"/>
      <c r="CW35" s="667"/>
      <c r="CX35" s="667"/>
      <c r="CY35" s="668"/>
      <c r="CZ35" s="657">
        <v>0.8</v>
      </c>
      <c r="DA35" s="669"/>
      <c r="DB35" s="669"/>
      <c r="DC35" s="670"/>
      <c r="DD35" s="660">
        <v>59678</v>
      </c>
      <c r="DE35" s="667"/>
      <c r="DF35" s="667"/>
      <c r="DG35" s="667"/>
      <c r="DH35" s="667"/>
      <c r="DI35" s="667"/>
      <c r="DJ35" s="667"/>
      <c r="DK35" s="668"/>
      <c r="DL35" s="660">
        <v>59678</v>
      </c>
      <c r="DM35" s="667"/>
      <c r="DN35" s="667"/>
      <c r="DO35" s="667"/>
      <c r="DP35" s="667"/>
      <c r="DQ35" s="667"/>
      <c r="DR35" s="667"/>
      <c r="DS35" s="667"/>
      <c r="DT35" s="667"/>
      <c r="DU35" s="667"/>
      <c r="DV35" s="668"/>
      <c r="DW35" s="657">
        <v>1.3</v>
      </c>
      <c r="DX35" s="669"/>
      <c r="DY35" s="669"/>
      <c r="DZ35" s="669"/>
      <c r="EA35" s="669"/>
      <c r="EB35" s="669"/>
      <c r="EC35" s="677"/>
    </row>
    <row r="36" spans="2:133" ht="11.25" customHeight="1" x14ac:dyDescent="0.15">
      <c r="B36" s="651" t="s">
        <v>220</v>
      </c>
      <c r="C36" s="652"/>
      <c r="D36" s="652"/>
      <c r="E36" s="652"/>
      <c r="F36" s="652"/>
      <c r="G36" s="652"/>
      <c r="H36" s="652"/>
      <c r="I36" s="652"/>
      <c r="J36" s="652"/>
      <c r="K36" s="652"/>
      <c r="L36" s="652"/>
      <c r="M36" s="652"/>
      <c r="N36" s="652"/>
      <c r="O36" s="652"/>
      <c r="P36" s="652"/>
      <c r="Q36" s="653"/>
      <c r="R36" s="654" t="s">
        <v>406</v>
      </c>
      <c r="S36" s="655"/>
      <c r="T36" s="655"/>
      <c r="U36" s="655"/>
      <c r="V36" s="655"/>
      <c r="W36" s="655"/>
      <c r="X36" s="655"/>
      <c r="Y36" s="656"/>
      <c r="Z36" s="703" t="s">
        <v>406</v>
      </c>
      <c r="AA36" s="703"/>
      <c r="AB36" s="703"/>
      <c r="AC36" s="703"/>
      <c r="AD36" s="704" t="s">
        <v>406</v>
      </c>
      <c r="AE36" s="704"/>
      <c r="AF36" s="704"/>
      <c r="AG36" s="704"/>
      <c r="AH36" s="704"/>
      <c r="AI36" s="704"/>
      <c r="AJ36" s="704"/>
      <c r="AK36" s="704"/>
      <c r="AL36" s="657" t="s">
        <v>406</v>
      </c>
      <c r="AM36" s="658"/>
      <c r="AN36" s="658"/>
      <c r="AO36" s="705"/>
      <c r="AQ36" s="689" t="s">
        <v>473</v>
      </c>
      <c r="AR36" s="690"/>
      <c r="AS36" s="690"/>
      <c r="AT36" s="690"/>
      <c r="AU36" s="690"/>
      <c r="AV36" s="690"/>
      <c r="AW36" s="690"/>
      <c r="AX36" s="690"/>
      <c r="AY36" s="691"/>
      <c r="AZ36" s="654">
        <v>535818</v>
      </c>
      <c r="BA36" s="655"/>
      <c r="BB36" s="655"/>
      <c r="BC36" s="655"/>
      <c r="BD36" s="667"/>
      <c r="BE36" s="667"/>
      <c r="BF36" s="692"/>
      <c r="BG36" s="686" t="s">
        <v>221</v>
      </c>
      <c r="BH36" s="687"/>
      <c r="BI36" s="687"/>
      <c r="BJ36" s="687"/>
      <c r="BK36" s="687"/>
      <c r="BL36" s="687"/>
      <c r="BM36" s="687"/>
      <c r="BN36" s="687"/>
      <c r="BO36" s="687"/>
      <c r="BP36" s="687"/>
      <c r="BQ36" s="687"/>
      <c r="BR36" s="687"/>
      <c r="BS36" s="687"/>
      <c r="BT36" s="687"/>
      <c r="BU36" s="688"/>
      <c r="BV36" s="654">
        <v>127968</v>
      </c>
      <c r="BW36" s="655"/>
      <c r="BX36" s="655"/>
      <c r="BY36" s="655"/>
      <c r="BZ36" s="655"/>
      <c r="CA36" s="655"/>
      <c r="CB36" s="693"/>
      <c r="CD36" s="686" t="s">
        <v>222</v>
      </c>
      <c r="CE36" s="687"/>
      <c r="CF36" s="687"/>
      <c r="CG36" s="687"/>
      <c r="CH36" s="687"/>
      <c r="CI36" s="687"/>
      <c r="CJ36" s="687"/>
      <c r="CK36" s="687"/>
      <c r="CL36" s="687"/>
      <c r="CM36" s="687"/>
      <c r="CN36" s="687"/>
      <c r="CO36" s="687"/>
      <c r="CP36" s="687"/>
      <c r="CQ36" s="688"/>
      <c r="CR36" s="654">
        <v>938285</v>
      </c>
      <c r="CS36" s="655"/>
      <c r="CT36" s="655"/>
      <c r="CU36" s="655"/>
      <c r="CV36" s="655"/>
      <c r="CW36" s="655"/>
      <c r="CX36" s="655"/>
      <c r="CY36" s="656"/>
      <c r="CZ36" s="657">
        <v>10.4</v>
      </c>
      <c r="DA36" s="669"/>
      <c r="DB36" s="669"/>
      <c r="DC36" s="670"/>
      <c r="DD36" s="660">
        <v>815453</v>
      </c>
      <c r="DE36" s="655"/>
      <c r="DF36" s="655"/>
      <c r="DG36" s="655"/>
      <c r="DH36" s="655"/>
      <c r="DI36" s="655"/>
      <c r="DJ36" s="655"/>
      <c r="DK36" s="656"/>
      <c r="DL36" s="660">
        <v>614591</v>
      </c>
      <c r="DM36" s="655"/>
      <c r="DN36" s="655"/>
      <c r="DO36" s="655"/>
      <c r="DP36" s="655"/>
      <c r="DQ36" s="655"/>
      <c r="DR36" s="655"/>
      <c r="DS36" s="655"/>
      <c r="DT36" s="655"/>
      <c r="DU36" s="655"/>
      <c r="DV36" s="656"/>
      <c r="DW36" s="657">
        <v>12.9</v>
      </c>
      <c r="DX36" s="669"/>
      <c r="DY36" s="669"/>
      <c r="DZ36" s="669"/>
      <c r="EA36" s="669"/>
      <c r="EB36" s="669"/>
      <c r="EC36" s="677"/>
    </row>
    <row r="37" spans="2:133" ht="11.25" customHeight="1" x14ac:dyDescent="0.15">
      <c r="B37" s="651" t="s">
        <v>474</v>
      </c>
      <c r="C37" s="652"/>
      <c r="D37" s="652"/>
      <c r="E37" s="652"/>
      <c r="F37" s="652"/>
      <c r="G37" s="652"/>
      <c r="H37" s="652"/>
      <c r="I37" s="652"/>
      <c r="J37" s="652"/>
      <c r="K37" s="652"/>
      <c r="L37" s="652"/>
      <c r="M37" s="652"/>
      <c r="N37" s="652"/>
      <c r="O37" s="652"/>
      <c r="P37" s="652"/>
      <c r="Q37" s="653"/>
      <c r="R37" s="654">
        <v>243541</v>
      </c>
      <c r="S37" s="655"/>
      <c r="T37" s="655"/>
      <c r="U37" s="655"/>
      <c r="V37" s="655"/>
      <c r="W37" s="655"/>
      <c r="X37" s="655"/>
      <c r="Y37" s="656"/>
      <c r="Z37" s="703">
        <v>2.6</v>
      </c>
      <c r="AA37" s="703"/>
      <c r="AB37" s="703"/>
      <c r="AC37" s="703"/>
      <c r="AD37" s="704" t="s">
        <v>406</v>
      </c>
      <c r="AE37" s="704"/>
      <c r="AF37" s="704"/>
      <c r="AG37" s="704"/>
      <c r="AH37" s="704"/>
      <c r="AI37" s="704"/>
      <c r="AJ37" s="704"/>
      <c r="AK37" s="704"/>
      <c r="AL37" s="657" t="s">
        <v>406</v>
      </c>
      <c r="AM37" s="658"/>
      <c r="AN37" s="658"/>
      <c r="AO37" s="705"/>
      <c r="AQ37" s="689" t="s">
        <v>475</v>
      </c>
      <c r="AR37" s="690"/>
      <c r="AS37" s="690"/>
      <c r="AT37" s="690"/>
      <c r="AU37" s="690"/>
      <c r="AV37" s="690"/>
      <c r="AW37" s="690"/>
      <c r="AX37" s="690"/>
      <c r="AY37" s="691"/>
      <c r="AZ37" s="654">
        <v>238800</v>
      </c>
      <c r="BA37" s="655"/>
      <c r="BB37" s="655"/>
      <c r="BC37" s="655"/>
      <c r="BD37" s="667"/>
      <c r="BE37" s="667"/>
      <c r="BF37" s="692"/>
      <c r="BG37" s="686" t="s">
        <v>223</v>
      </c>
      <c r="BH37" s="687"/>
      <c r="BI37" s="687"/>
      <c r="BJ37" s="687"/>
      <c r="BK37" s="687"/>
      <c r="BL37" s="687"/>
      <c r="BM37" s="687"/>
      <c r="BN37" s="687"/>
      <c r="BO37" s="687"/>
      <c r="BP37" s="687"/>
      <c r="BQ37" s="687"/>
      <c r="BR37" s="687"/>
      <c r="BS37" s="687"/>
      <c r="BT37" s="687"/>
      <c r="BU37" s="688"/>
      <c r="BV37" s="654">
        <v>2017</v>
      </c>
      <c r="BW37" s="655"/>
      <c r="BX37" s="655"/>
      <c r="BY37" s="655"/>
      <c r="BZ37" s="655"/>
      <c r="CA37" s="655"/>
      <c r="CB37" s="693"/>
      <c r="CD37" s="686" t="s">
        <v>476</v>
      </c>
      <c r="CE37" s="687"/>
      <c r="CF37" s="687"/>
      <c r="CG37" s="687"/>
      <c r="CH37" s="687"/>
      <c r="CI37" s="687"/>
      <c r="CJ37" s="687"/>
      <c r="CK37" s="687"/>
      <c r="CL37" s="687"/>
      <c r="CM37" s="687"/>
      <c r="CN37" s="687"/>
      <c r="CO37" s="687"/>
      <c r="CP37" s="687"/>
      <c r="CQ37" s="688"/>
      <c r="CR37" s="654">
        <v>342896</v>
      </c>
      <c r="CS37" s="667"/>
      <c r="CT37" s="667"/>
      <c r="CU37" s="667"/>
      <c r="CV37" s="667"/>
      <c r="CW37" s="667"/>
      <c r="CX37" s="667"/>
      <c r="CY37" s="668"/>
      <c r="CZ37" s="657">
        <v>3.8</v>
      </c>
      <c r="DA37" s="669"/>
      <c r="DB37" s="669"/>
      <c r="DC37" s="670"/>
      <c r="DD37" s="660">
        <v>342896</v>
      </c>
      <c r="DE37" s="667"/>
      <c r="DF37" s="667"/>
      <c r="DG37" s="667"/>
      <c r="DH37" s="667"/>
      <c r="DI37" s="667"/>
      <c r="DJ37" s="667"/>
      <c r="DK37" s="668"/>
      <c r="DL37" s="660">
        <v>217167</v>
      </c>
      <c r="DM37" s="667"/>
      <c r="DN37" s="667"/>
      <c r="DO37" s="667"/>
      <c r="DP37" s="667"/>
      <c r="DQ37" s="667"/>
      <c r="DR37" s="667"/>
      <c r="DS37" s="667"/>
      <c r="DT37" s="667"/>
      <c r="DU37" s="667"/>
      <c r="DV37" s="668"/>
      <c r="DW37" s="657">
        <v>4.5999999999999996</v>
      </c>
      <c r="DX37" s="669"/>
      <c r="DY37" s="669"/>
      <c r="DZ37" s="669"/>
      <c r="EA37" s="669"/>
      <c r="EB37" s="669"/>
      <c r="EC37" s="677"/>
    </row>
    <row r="38" spans="2:133" ht="11.25" customHeight="1" x14ac:dyDescent="0.15">
      <c r="B38" s="635" t="s">
        <v>477</v>
      </c>
      <c r="C38" s="636"/>
      <c r="D38" s="636"/>
      <c r="E38" s="636"/>
      <c r="F38" s="636"/>
      <c r="G38" s="636"/>
      <c r="H38" s="636"/>
      <c r="I38" s="636"/>
      <c r="J38" s="636"/>
      <c r="K38" s="636"/>
      <c r="L38" s="636"/>
      <c r="M38" s="636"/>
      <c r="N38" s="636"/>
      <c r="O38" s="636"/>
      <c r="P38" s="636"/>
      <c r="Q38" s="637"/>
      <c r="R38" s="638">
        <v>9480877</v>
      </c>
      <c r="S38" s="681"/>
      <c r="T38" s="681"/>
      <c r="U38" s="681"/>
      <c r="V38" s="681"/>
      <c r="W38" s="681"/>
      <c r="X38" s="681"/>
      <c r="Y38" s="698"/>
      <c r="Z38" s="699">
        <v>100</v>
      </c>
      <c r="AA38" s="699"/>
      <c r="AB38" s="699"/>
      <c r="AC38" s="699"/>
      <c r="AD38" s="700">
        <v>4518206</v>
      </c>
      <c r="AE38" s="700"/>
      <c r="AF38" s="700"/>
      <c r="AG38" s="700"/>
      <c r="AH38" s="700"/>
      <c r="AI38" s="700"/>
      <c r="AJ38" s="700"/>
      <c r="AK38" s="700"/>
      <c r="AL38" s="641">
        <v>100</v>
      </c>
      <c r="AM38" s="701"/>
      <c r="AN38" s="701"/>
      <c r="AO38" s="702"/>
      <c r="AQ38" s="689" t="s">
        <v>478</v>
      </c>
      <c r="AR38" s="690"/>
      <c r="AS38" s="690"/>
      <c r="AT38" s="690"/>
      <c r="AU38" s="690"/>
      <c r="AV38" s="690"/>
      <c r="AW38" s="690"/>
      <c r="AX38" s="690"/>
      <c r="AY38" s="691"/>
      <c r="AZ38" s="654">
        <v>31279</v>
      </c>
      <c r="BA38" s="655"/>
      <c r="BB38" s="655"/>
      <c r="BC38" s="655"/>
      <c r="BD38" s="667"/>
      <c r="BE38" s="667"/>
      <c r="BF38" s="692"/>
      <c r="BG38" s="686" t="s">
        <v>224</v>
      </c>
      <c r="BH38" s="687"/>
      <c r="BI38" s="687"/>
      <c r="BJ38" s="687"/>
      <c r="BK38" s="687"/>
      <c r="BL38" s="687"/>
      <c r="BM38" s="687"/>
      <c r="BN38" s="687"/>
      <c r="BO38" s="687"/>
      <c r="BP38" s="687"/>
      <c r="BQ38" s="687"/>
      <c r="BR38" s="687"/>
      <c r="BS38" s="687"/>
      <c r="BT38" s="687"/>
      <c r="BU38" s="688"/>
      <c r="BV38" s="654">
        <v>3314</v>
      </c>
      <c r="BW38" s="655"/>
      <c r="BX38" s="655"/>
      <c r="BY38" s="655"/>
      <c r="BZ38" s="655"/>
      <c r="CA38" s="655"/>
      <c r="CB38" s="693"/>
      <c r="CD38" s="686" t="s">
        <v>479</v>
      </c>
      <c r="CE38" s="687"/>
      <c r="CF38" s="687"/>
      <c r="CG38" s="687"/>
      <c r="CH38" s="687"/>
      <c r="CI38" s="687"/>
      <c r="CJ38" s="687"/>
      <c r="CK38" s="687"/>
      <c r="CL38" s="687"/>
      <c r="CM38" s="687"/>
      <c r="CN38" s="687"/>
      <c r="CO38" s="687"/>
      <c r="CP38" s="687"/>
      <c r="CQ38" s="688"/>
      <c r="CR38" s="654">
        <v>1262251</v>
      </c>
      <c r="CS38" s="655"/>
      <c r="CT38" s="655"/>
      <c r="CU38" s="655"/>
      <c r="CV38" s="655"/>
      <c r="CW38" s="655"/>
      <c r="CX38" s="655"/>
      <c r="CY38" s="656"/>
      <c r="CZ38" s="657">
        <v>13.9</v>
      </c>
      <c r="DA38" s="669"/>
      <c r="DB38" s="669"/>
      <c r="DC38" s="670"/>
      <c r="DD38" s="660">
        <v>1165160</v>
      </c>
      <c r="DE38" s="655"/>
      <c r="DF38" s="655"/>
      <c r="DG38" s="655"/>
      <c r="DH38" s="655"/>
      <c r="DI38" s="655"/>
      <c r="DJ38" s="655"/>
      <c r="DK38" s="656"/>
      <c r="DL38" s="660">
        <v>1094408</v>
      </c>
      <c r="DM38" s="655"/>
      <c r="DN38" s="655"/>
      <c r="DO38" s="655"/>
      <c r="DP38" s="655"/>
      <c r="DQ38" s="655"/>
      <c r="DR38" s="655"/>
      <c r="DS38" s="655"/>
      <c r="DT38" s="655"/>
      <c r="DU38" s="655"/>
      <c r="DV38" s="656"/>
      <c r="DW38" s="657">
        <v>23</v>
      </c>
      <c r="DX38" s="669"/>
      <c r="DY38" s="669"/>
      <c r="DZ38" s="669"/>
      <c r="EA38" s="669"/>
      <c r="EB38" s="669"/>
      <c r="EC38" s="677"/>
    </row>
    <row r="39" spans="2:133" ht="11.25" customHeight="1" x14ac:dyDescent="0.15">
      <c r="AQ39" s="689" t="s">
        <v>480</v>
      </c>
      <c r="AR39" s="690"/>
      <c r="AS39" s="690"/>
      <c r="AT39" s="690"/>
      <c r="AU39" s="690"/>
      <c r="AV39" s="690"/>
      <c r="AW39" s="690"/>
      <c r="AX39" s="690"/>
      <c r="AY39" s="691"/>
      <c r="AZ39" s="654">
        <v>12487</v>
      </c>
      <c r="BA39" s="655"/>
      <c r="BB39" s="655"/>
      <c r="BC39" s="655"/>
      <c r="BD39" s="667"/>
      <c r="BE39" s="667"/>
      <c r="BF39" s="692"/>
      <c r="BG39" s="694" t="s">
        <v>481</v>
      </c>
      <c r="BH39" s="695"/>
      <c r="BI39" s="695"/>
      <c r="BJ39" s="695"/>
      <c r="BK39" s="695"/>
      <c r="BL39" s="357"/>
      <c r="BM39" s="687" t="s">
        <v>482</v>
      </c>
      <c r="BN39" s="687"/>
      <c r="BO39" s="687"/>
      <c r="BP39" s="687"/>
      <c r="BQ39" s="687"/>
      <c r="BR39" s="687"/>
      <c r="BS39" s="687"/>
      <c r="BT39" s="687"/>
      <c r="BU39" s="688"/>
      <c r="BV39" s="654">
        <v>79</v>
      </c>
      <c r="BW39" s="655"/>
      <c r="BX39" s="655"/>
      <c r="BY39" s="655"/>
      <c r="BZ39" s="655"/>
      <c r="CA39" s="655"/>
      <c r="CB39" s="693"/>
      <c r="CD39" s="686" t="s">
        <v>483</v>
      </c>
      <c r="CE39" s="687"/>
      <c r="CF39" s="687"/>
      <c r="CG39" s="687"/>
      <c r="CH39" s="687"/>
      <c r="CI39" s="687"/>
      <c r="CJ39" s="687"/>
      <c r="CK39" s="687"/>
      <c r="CL39" s="687"/>
      <c r="CM39" s="687"/>
      <c r="CN39" s="687"/>
      <c r="CO39" s="687"/>
      <c r="CP39" s="687"/>
      <c r="CQ39" s="688"/>
      <c r="CR39" s="654">
        <v>1387893</v>
      </c>
      <c r="CS39" s="667"/>
      <c r="CT39" s="667"/>
      <c r="CU39" s="667"/>
      <c r="CV39" s="667"/>
      <c r="CW39" s="667"/>
      <c r="CX39" s="667"/>
      <c r="CY39" s="668"/>
      <c r="CZ39" s="657">
        <v>15.3</v>
      </c>
      <c r="DA39" s="669"/>
      <c r="DB39" s="669"/>
      <c r="DC39" s="670"/>
      <c r="DD39" s="660">
        <v>1253073</v>
      </c>
      <c r="DE39" s="667"/>
      <c r="DF39" s="667"/>
      <c r="DG39" s="667"/>
      <c r="DH39" s="667"/>
      <c r="DI39" s="667"/>
      <c r="DJ39" s="667"/>
      <c r="DK39" s="668"/>
      <c r="DL39" s="660" t="s">
        <v>406</v>
      </c>
      <c r="DM39" s="667"/>
      <c r="DN39" s="667"/>
      <c r="DO39" s="667"/>
      <c r="DP39" s="667"/>
      <c r="DQ39" s="667"/>
      <c r="DR39" s="667"/>
      <c r="DS39" s="667"/>
      <c r="DT39" s="667"/>
      <c r="DU39" s="667"/>
      <c r="DV39" s="668"/>
      <c r="DW39" s="657" t="s">
        <v>406</v>
      </c>
      <c r="DX39" s="669"/>
      <c r="DY39" s="669"/>
      <c r="DZ39" s="669"/>
      <c r="EA39" s="669"/>
      <c r="EB39" s="669"/>
      <c r="EC39" s="677"/>
    </row>
    <row r="40" spans="2:133" ht="11.25" customHeight="1" x14ac:dyDescent="0.15">
      <c r="AQ40" s="689" t="s">
        <v>484</v>
      </c>
      <c r="AR40" s="690"/>
      <c r="AS40" s="690"/>
      <c r="AT40" s="690"/>
      <c r="AU40" s="690"/>
      <c r="AV40" s="690"/>
      <c r="AW40" s="690"/>
      <c r="AX40" s="690"/>
      <c r="AY40" s="691"/>
      <c r="AZ40" s="654">
        <v>127238</v>
      </c>
      <c r="BA40" s="655"/>
      <c r="BB40" s="655"/>
      <c r="BC40" s="655"/>
      <c r="BD40" s="667"/>
      <c r="BE40" s="667"/>
      <c r="BF40" s="692"/>
      <c r="BG40" s="694"/>
      <c r="BH40" s="695"/>
      <c r="BI40" s="695"/>
      <c r="BJ40" s="695"/>
      <c r="BK40" s="695"/>
      <c r="BL40" s="357"/>
      <c r="BM40" s="687" t="s">
        <v>485</v>
      </c>
      <c r="BN40" s="687"/>
      <c r="BO40" s="687"/>
      <c r="BP40" s="687"/>
      <c r="BQ40" s="687"/>
      <c r="BR40" s="687"/>
      <c r="BS40" s="687"/>
      <c r="BT40" s="687"/>
      <c r="BU40" s="688"/>
      <c r="BV40" s="654">
        <v>103</v>
      </c>
      <c r="BW40" s="655"/>
      <c r="BX40" s="655"/>
      <c r="BY40" s="655"/>
      <c r="BZ40" s="655"/>
      <c r="CA40" s="655"/>
      <c r="CB40" s="693"/>
      <c r="CD40" s="686" t="s">
        <v>486</v>
      </c>
      <c r="CE40" s="687"/>
      <c r="CF40" s="687"/>
      <c r="CG40" s="687"/>
      <c r="CH40" s="687"/>
      <c r="CI40" s="687"/>
      <c r="CJ40" s="687"/>
      <c r="CK40" s="687"/>
      <c r="CL40" s="687"/>
      <c r="CM40" s="687"/>
      <c r="CN40" s="687"/>
      <c r="CO40" s="687"/>
      <c r="CP40" s="687"/>
      <c r="CQ40" s="688"/>
      <c r="CR40" s="654">
        <v>117493</v>
      </c>
      <c r="CS40" s="655"/>
      <c r="CT40" s="655"/>
      <c r="CU40" s="655"/>
      <c r="CV40" s="655"/>
      <c r="CW40" s="655"/>
      <c r="CX40" s="655"/>
      <c r="CY40" s="656"/>
      <c r="CZ40" s="657">
        <v>1.3</v>
      </c>
      <c r="DA40" s="669"/>
      <c r="DB40" s="669"/>
      <c r="DC40" s="670"/>
      <c r="DD40" s="660">
        <v>98474</v>
      </c>
      <c r="DE40" s="655"/>
      <c r="DF40" s="655"/>
      <c r="DG40" s="655"/>
      <c r="DH40" s="655"/>
      <c r="DI40" s="655"/>
      <c r="DJ40" s="655"/>
      <c r="DK40" s="656"/>
      <c r="DL40" s="660" t="s">
        <v>406</v>
      </c>
      <c r="DM40" s="655"/>
      <c r="DN40" s="655"/>
      <c r="DO40" s="655"/>
      <c r="DP40" s="655"/>
      <c r="DQ40" s="655"/>
      <c r="DR40" s="655"/>
      <c r="DS40" s="655"/>
      <c r="DT40" s="655"/>
      <c r="DU40" s="655"/>
      <c r="DV40" s="656"/>
      <c r="DW40" s="657" t="s">
        <v>406</v>
      </c>
      <c r="DX40" s="669"/>
      <c r="DY40" s="669"/>
      <c r="DZ40" s="669"/>
      <c r="EA40" s="669"/>
      <c r="EB40" s="669"/>
      <c r="EC40" s="677"/>
    </row>
    <row r="41" spans="2:133" ht="11.25" customHeight="1" x14ac:dyDescent="0.15">
      <c r="AQ41" s="678" t="s">
        <v>487</v>
      </c>
      <c r="AR41" s="679"/>
      <c r="AS41" s="679"/>
      <c r="AT41" s="679"/>
      <c r="AU41" s="679"/>
      <c r="AV41" s="679"/>
      <c r="AW41" s="679"/>
      <c r="AX41" s="679"/>
      <c r="AY41" s="680"/>
      <c r="AZ41" s="638">
        <v>599195</v>
      </c>
      <c r="BA41" s="681"/>
      <c r="BB41" s="681"/>
      <c r="BC41" s="681"/>
      <c r="BD41" s="639"/>
      <c r="BE41" s="639"/>
      <c r="BF41" s="682"/>
      <c r="BG41" s="696"/>
      <c r="BH41" s="697"/>
      <c r="BI41" s="697"/>
      <c r="BJ41" s="697"/>
      <c r="BK41" s="697"/>
      <c r="BL41" s="358"/>
      <c r="BM41" s="683" t="s">
        <v>488</v>
      </c>
      <c r="BN41" s="683"/>
      <c r="BO41" s="683"/>
      <c r="BP41" s="683"/>
      <c r="BQ41" s="683"/>
      <c r="BR41" s="683"/>
      <c r="BS41" s="683"/>
      <c r="BT41" s="683"/>
      <c r="BU41" s="684"/>
      <c r="BV41" s="638">
        <v>379</v>
      </c>
      <c r="BW41" s="681"/>
      <c r="BX41" s="681"/>
      <c r="BY41" s="681"/>
      <c r="BZ41" s="681"/>
      <c r="CA41" s="681"/>
      <c r="CB41" s="685"/>
      <c r="CD41" s="686" t="s">
        <v>489</v>
      </c>
      <c r="CE41" s="687"/>
      <c r="CF41" s="687"/>
      <c r="CG41" s="687"/>
      <c r="CH41" s="687"/>
      <c r="CI41" s="687"/>
      <c r="CJ41" s="687"/>
      <c r="CK41" s="687"/>
      <c r="CL41" s="687"/>
      <c r="CM41" s="687"/>
      <c r="CN41" s="687"/>
      <c r="CO41" s="687"/>
      <c r="CP41" s="687"/>
      <c r="CQ41" s="688"/>
      <c r="CR41" s="654" t="s">
        <v>406</v>
      </c>
      <c r="CS41" s="667"/>
      <c r="CT41" s="667"/>
      <c r="CU41" s="667"/>
      <c r="CV41" s="667"/>
      <c r="CW41" s="667"/>
      <c r="CX41" s="667"/>
      <c r="CY41" s="668"/>
      <c r="CZ41" s="657" t="s">
        <v>406</v>
      </c>
      <c r="DA41" s="669"/>
      <c r="DB41" s="669"/>
      <c r="DC41" s="670"/>
      <c r="DD41" s="660" t="s">
        <v>406</v>
      </c>
      <c r="DE41" s="667"/>
      <c r="DF41" s="667"/>
      <c r="DG41" s="667"/>
      <c r="DH41" s="667"/>
      <c r="DI41" s="667"/>
      <c r="DJ41" s="667"/>
      <c r="DK41" s="668"/>
      <c r="DL41" s="661"/>
      <c r="DM41" s="662"/>
      <c r="DN41" s="662"/>
      <c r="DO41" s="662"/>
      <c r="DP41" s="662"/>
      <c r="DQ41" s="662"/>
      <c r="DR41" s="662"/>
      <c r="DS41" s="662"/>
      <c r="DT41" s="662"/>
      <c r="DU41" s="662"/>
      <c r="DV41" s="663"/>
      <c r="DW41" s="664"/>
      <c r="DX41" s="665"/>
      <c r="DY41" s="665"/>
      <c r="DZ41" s="665"/>
      <c r="EA41" s="665"/>
      <c r="EB41" s="665"/>
      <c r="EC41" s="666"/>
    </row>
    <row r="42" spans="2:133" ht="11.25" customHeight="1" x14ac:dyDescent="0.15">
      <c r="B42" s="356" t="s">
        <v>225</v>
      </c>
      <c r="C42" s="356"/>
      <c r="D42" s="356"/>
      <c r="E42" s="356"/>
      <c r="F42" s="356"/>
      <c r="G42" s="356"/>
      <c r="H42" s="356"/>
      <c r="I42" s="356"/>
      <c r="J42" s="356"/>
      <c r="K42" s="356"/>
      <c r="L42" s="356"/>
      <c r="M42" s="356"/>
      <c r="N42" s="356"/>
      <c r="O42" s="356"/>
      <c r="P42" s="356"/>
      <c r="Q42" s="356"/>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BV42" s="204"/>
      <c r="BW42" s="204"/>
      <c r="BX42" s="204"/>
      <c r="BY42" s="204"/>
      <c r="BZ42" s="204"/>
      <c r="CA42" s="204"/>
      <c r="CB42" s="204"/>
      <c r="CD42" s="651" t="s">
        <v>226</v>
      </c>
      <c r="CE42" s="652"/>
      <c r="CF42" s="652"/>
      <c r="CG42" s="652"/>
      <c r="CH42" s="652"/>
      <c r="CI42" s="652"/>
      <c r="CJ42" s="652"/>
      <c r="CK42" s="652"/>
      <c r="CL42" s="652"/>
      <c r="CM42" s="652"/>
      <c r="CN42" s="652"/>
      <c r="CO42" s="652"/>
      <c r="CP42" s="652"/>
      <c r="CQ42" s="653"/>
      <c r="CR42" s="654">
        <v>1699828</v>
      </c>
      <c r="CS42" s="655"/>
      <c r="CT42" s="655"/>
      <c r="CU42" s="655"/>
      <c r="CV42" s="655"/>
      <c r="CW42" s="655"/>
      <c r="CX42" s="655"/>
      <c r="CY42" s="656"/>
      <c r="CZ42" s="657">
        <v>18.8</v>
      </c>
      <c r="DA42" s="658"/>
      <c r="DB42" s="658"/>
      <c r="DC42" s="659"/>
      <c r="DD42" s="660">
        <v>241614</v>
      </c>
      <c r="DE42" s="655"/>
      <c r="DF42" s="655"/>
      <c r="DG42" s="655"/>
      <c r="DH42" s="655"/>
      <c r="DI42" s="655"/>
      <c r="DJ42" s="655"/>
      <c r="DK42" s="656"/>
      <c r="DL42" s="661"/>
      <c r="DM42" s="662"/>
      <c r="DN42" s="662"/>
      <c r="DO42" s="662"/>
      <c r="DP42" s="662"/>
      <c r="DQ42" s="662"/>
      <c r="DR42" s="662"/>
      <c r="DS42" s="662"/>
      <c r="DT42" s="662"/>
      <c r="DU42" s="662"/>
      <c r="DV42" s="663"/>
      <c r="DW42" s="664"/>
      <c r="DX42" s="665"/>
      <c r="DY42" s="665"/>
      <c r="DZ42" s="665"/>
      <c r="EA42" s="665"/>
      <c r="EB42" s="665"/>
      <c r="EC42" s="666"/>
    </row>
    <row r="43" spans="2:133" ht="11.25" customHeight="1" x14ac:dyDescent="0.15">
      <c r="B43" s="205" t="s">
        <v>227</v>
      </c>
      <c r="C43" s="356"/>
      <c r="D43" s="356"/>
      <c r="E43" s="356"/>
      <c r="F43" s="356"/>
      <c r="G43" s="356"/>
      <c r="H43" s="356"/>
      <c r="I43" s="356"/>
      <c r="J43" s="356"/>
      <c r="K43" s="356"/>
      <c r="L43" s="356"/>
      <c r="M43" s="356"/>
      <c r="N43" s="356"/>
      <c r="O43" s="356"/>
      <c r="P43" s="356"/>
      <c r="Q43" s="356"/>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CD43" s="651" t="s">
        <v>490</v>
      </c>
      <c r="CE43" s="652"/>
      <c r="CF43" s="652"/>
      <c r="CG43" s="652"/>
      <c r="CH43" s="652"/>
      <c r="CI43" s="652"/>
      <c r="CJ43" s="652"/>
      <c r="CK43" s="652"/>
      <c r="CL43" s="652"/>
      <c r="CM43" s="652"/>
      <c r="CN43" s="652"/>
      <c r="CO43" s="652"/>
      <c r="CP43" s="652"/>
      <c r="CQ43" s="653"/>
      <c r="CR43" s="654">
        <v>20637</v>
      </c>
      <c r="CS43" s="667"/>
      <c r="CT43" s="667"/>
      <c r="CU43" s="667"/>
      <c r="CV43" s="667"/>
      <c r="CW43" s="667"/>
      <c r="CX43" s="667"/>
      <c r="CY43" s="668"/>
      <c r="CZ43" s="657">
        <v>0.2</v>
      </c>
      <c r="DA43" s="669"/>
      <c r="DB43" s="669"/>
      <c r="DC43" s="670"/>
      <c r="DD43" s="660">
        <v>11450</v>
      </c>
      <c r="DE43" s="667"/>
      <c r="DF43" s="667"/>
      <c r="DG43" s="667"/>
      <c r="DH43" s="667"/>
      <c r="DI43" s="667"/>
      <c r="DJ43" s="667"/>
      <c r="DK43" s="668"/>
      <c r="DL43" s="661"/>
      <c r="DM43" s="662"/>
      <c r="DN43" s="662"/>
      <c r="DO43" s="662"/>
      <c r="DP43" s="662"/>
      <c r="DQ43" s="662"/>
      <c r="DR43" s="662"/>
      <c r="DS43" s="662"/>
      <c r="DT43" s="662"/>
      <c r="DU43" s="662"/>
      <c r="DV43" s="663"/>
      <c r="DW43" s="664"/>
      <c r="DX43" s="665"/>
      <c r="DY43" s="665"/>
      <c r="DZ43" s="665"/>
      <c r="EA43" s="665"/>
      <c r="EB43" s="665"/>
      <c r="EC43" s="666"/>
    </row>
    <row r="44" spans="2:133" ht="11.25" customHeight="1" x14ac:dyDescent="0.15">
      <c r="B44" s="206" t="s">
        <v>228</v>
      </c>
      <c r="CD44" s="671" t="s">
        <v>205</v>
      </c>
      <c r="CE44" s="672"/>
      <c r="CF44" s="651" t="s">
        <v>491</v>
      </c>
      <c r="CG44" s="652"/>
      <c r="CH44" s="652"/>
      <c r="CI44" s="652"/>
      <c r="CJ44" s="652"/>
      <c r="CK44" s="652"/>
      <c r="CL44" s="652"/>
      <c r="CM44" s="652"/>
      <c r="CN44" s="652"/>
      <c r="CO44" s="652"/>
      <c r="CP44" s="652"/>
      <c r="CQ44" s="653"/>
      <c r="CR44" s="654">
        <v>1662260</v>
      </c>
      <c r="CS44" s="655"/>
      <c r="CT44" s="655"/>
      <c r="CU44" s="655"/>
      <c r="CV44" s="655"/>
      <c r="CW44" s="655"/>
      <c r="CX44" s="655"/>
      <c r="CY44" s="656"/>
      <c r="CZ44" s="657">
        <v>18.3</v>
      </c>
      <c r="DA44" s="658"/>
      <c r="DB44" s="658"/>
      <c r="DC44" s="659"/>
      <c r="DD44" s="660">
        <v>234452</v>
      </c>
      <c r="DE44" s="655"/>
      <c r="DF44" s="655"/>
      <c r="DG44" s="655"/>
      <c r="DH44" s="655"/>
      <c r="DI44" s="655"/>
      <c r="DJ44" s="655"/>
      <c r="DK44" s="656"/>
      <c r="DL44" s="661"/>
      <c r="DM44" s="662"/>
      <c r="DN44" s="662"/>
      <c r="DO44" s="662"/>
      <c r="DP44" s="662"/>
      <c r="DQ44" s="662"/>
      <c r="DR44" s="662"/>
      <c r="DS44" s="662"/>
      <c r="DT44" s="662"/>
      <c r="DU44" s="662"/>
      <c r="DV44" s="663"/>
      <c r="DW44" s="664"/>
      <c r="DX44" s="665"/>
      <c r="DY44" s="665"/>
      <c r="DZ44" s="665"/>
      <c r="EA44" s="665"/>
      <c r="EB44" s="665"/>
      <c r="EC44" s="666"/>
    </row>
    <row r="45" spans="2:133" ht="11.25" customHeight="1" x14ac:dyDescent="0.15">
      <c r="CD45" s="673"/>
      <c r="CE45" s="674"/>
      <c r="CF45" s="651" t="s">
        <v>492</v>
      </c>
      <c r="CG45" s="652"/>
      <c r="CH45" s="652"/>
      <c r="CI45" s="652"/>
      <c r="CJ45" s="652"/>
      <c r="CK45" s="652"/>
      <c r="CL45" s="652"/>
      <c r="CM45" s="652"/>
      <c r="CN45" s="652"/>
      <c r="CO45" s="652"/>
      <c r="CP45" s="652"/>
      <c r="CQ45" s="653"/>
      <c r="CR45" s="654">
        <v>706344</v>
      </c>
      <c r="CS45" s="667"/>
      <c r="CT45" s="667"/>
      <c r="CU45" s="667"/>
      <c r="CV45" s="667"/>
      <c r="CW45" s="667"/>
      <c r="CX45" s="667"/>
      <c r="CY45" s="668"/>
      <c r="CZ45" s="657">
        <v>7.8</v>
      </c>
      <c r="DA45" s="669"/>
      <c r="DB45" s="669"/>
      <c r="DC45" s="670"/>
      <c r="DD45" s="660">
        <v>8200</v>
      </c>
      <c r="DE45" s="667"/>
      <c r="DF45" s="667"/>
      <c r="DG45" s="667"/>
      <c r="DH45" s="667"/>
      <c r="DI45" s="667"/>
      <c r="DJ45" s="667"/>
      <c r="DK45" s="668"/>
      <c r="DL45" s="661"/>
      <c r="DM45" s="662"/>
      <c r="DN45" s="662"/>
      <c r="DO45" s="662"/>
      <c r="DP45" s="662"/>
      <c r="DQ45" s="662"/>
      <c r="DR45" s="662"/>
      <c r="DS45" s="662"/>
      <c r="DT45" s="662"/>
      <c r="DU45" s="662"/>
      <c r="DV45" s="663"/>
      <c r="DW45" s="664"/>
      <c r="DX45" s="665"/>
      <c r="DY45" s="665"/>
      <c r="DZ45" s="665"/>
      <c r="EA45" s="665"/>
      <c r="EB45" s="665"/>
      <c r="EC45" s="666"/>
    </row>
    <row r="46" spans="2:133" ht="11.25" customHeight="1" x14ac:dyDescent="0.15">
      <c r="CD46" s="673"/>
      <c r="CE46" s="674"/>
      <c r="CF46" s="651" t="s">
        <v>493</v>
      </c>
      <c r="CG46" s="652"/>
      <c r="CH46" s="652"/>
      <c r="CI46" s="652"/>
      <c r="CJ46" s="652"/>
      <c r="CK46" s="652"/>
      <c r="CL46" s="652"/>
      <c r="CM46" s="652"/>
      <c r="CN46" s="652"/>
      <c r="CO46" s="652"/>
      <c r="CP46" s="652"/>
      <c r="CQ46" s="653"/>
      <c r="CR46" s="654">
        <v>888791</v>
      </c>
      <c r="CS46" s="655"/>
      <c r="CT46" s="655"/>
      <c r="CU46" s="655"/>
      <c r="CV46" s="655"/>
      <c r="CW46" s="655"/>
      <c r="CX46" s="655"/>
      <c r="CY46" s="656"/>
      <c r="CZ46" s="657">
        <v>9.8000000000000007</v>
      </c>
      <c r="DA46" s="658"/>
      <c r="DB46" s="658"/>
      <c r="DC46" s="659"/>
      <c r="DD46" s="660">
        <v>189624</v>
      </c>
      <c r="DE46" s="655"/>
      <c r="DF46" s="655"/>
      <c r="DG46" s="655"/>
      <c r="DH46" s="655"/>
      <c r="DI46" s="655"/>
      <c r="DJ46" s="655"/>
      <c r="DK46" s="656"/>
      <c r="DL46" s="661"/>
      <c r="DM46" s="662"/>
      <c r="DN46" s="662"/>
      <c r="DO46" s="662"/>
      <c r="DP46" s="662"/>
      <c r="DQ46" s="662"/>
      <c r="DR46" s="662"/>
      <c r="DS46" s="662"/>
      <c r="DT46" s="662"/>
      <c r="DU46" s="662"/>
      <c r="DV46" s="663"/>
      <c r="DW46" s="664"/>
      <c r="DX46" s="665"/>
      <c r="DY46" s="665"/>
      <c r="DZ46" s="665"/>
      <c r="EA46" s="665"/>
      <c r="EB46" s="665"/>
      <c r="EC46" s="666"/>
    </row>
    <row r="47" spans="2:133" ht="11.25" customHeight="1" x14ac:dyDescent="0.15">
      <c r="CD47" s="673"/>
      <c r="CE47" s="674"/>
      <c r="CF47" s="651" t="s">
        <v>494</v>
      </c>
      <c r="CG47" s="652"/>
      <c r="CH47" s="652"/>
      <c r="CI47" s="652"/>
      <c r="CJ47" s="652"/>
      <c r="CK47" s="652"/>
      <c r="CL47" s="652"/>
      <c r="CM47" s="652"/>
      <c r="CN47" s="652"/>
      <c r="CO47" s="652"/>
      <c r="CP47" s="652"/>
      <c r="CQ47" s="653"/>
      <c r="CR47" s="654">
        <v>37568</v>
      </c>
      <c r="CS47" s="667"/>
      <c r="CT47" s="667"/>
      <c r="CU47" s="667"/>
      <c r="CV47" s="667"/>
      <c r="CW47" s="667"/>
      <c r="CX47" s="667"/>
      <c r="CY47" s="668"/>
      <c r="CZ47" s="657">
        <v>0.4</v>
      </c>
      <c r="DA47" s="669"/>
      <c r="DB47" s="669"/>
      <c r="DC47" s="670"/>
      <c r="DD47" s="660">
        <v>7162</v>
      </c>
      <c r="DE47" s="667"/>
      <c r="DF47" s="667"/>
      <c r="DG47" s="667"/>
      <c r="DH47" s="667"/>
      <c r="DI47" s="667"/>
      <c r="DJ47" s="667"/>
      <c r="DK47" s="668"/>
      <c r="DL47" s="661"/>
      <c r="DM47" s="662"/>
      <c r="DN47" s="662"/>
      <c r="DO47" s="662"/>
      <c r="DP47" s="662"/>
      <c r="DQ47" s="662"/>
      <c r="DR47" s="662"/>
      <c r="DS47" s="662"/>
      <c r="DT47" s="662"/>
      <c r="DU47" s="662"/>
      <c r="DV47" s="663"/>
      <c r="DW47" s="664"/>
      <c r="DX47" s="665"/>
      <c r="DY47" s="665"/>
      <c r="DZ47" s="665"/>
      <c r="EA47" s="665"/>
      <c r="EB47" s="665"/>
      <c r="EC47" s="666"/>
    </row>
    <row r="48" spans="2:133" x14ac:dyDescent="0.15">
      <c r="CD48" s="675"/>
      <c r="CE48" s="676"/>
      <c r="CF48" s="651" t="s">
        <v>495</v>
      </c>
      <c r="CG48" s="652"/>
      <c r="CH48" s="652"/>
      <c r="CI48" s="652"/>
      <c r="CJ48" s="652"/>
      <c r="CK48" s="652"/>
      <c r="CL48" s="652"/>
      <c r="CM48" s="652"/>
      <c r="CN48" s="652"/>
      <c r="CO48" s="652"/>
      <c r="CP48" s="652"/>
      <c r="CQ48" s="653"/>
      <c r="CR48" s="654" t="s">
        <v>406</v>
      </c>
      <c r="CS48" s="655"/>
      <c r="CT48" s="655"/>
      <c r="CU48" s="655"/>
      <c r="CV48" s="655"/>
      <c r="CW48" s="655"/>
      <c r="CX48" s="655"/>
      <c r="CY48" s="656"/>
      <c r="CZ48" s="657" t="s">
        <v>406</v>
      </c>
      <c r="DA48" s="658"/>
      <c r="DB48" s="658"/>
      <c r="DC48" s="659"/>
      <c r="DD48" s="660" t="s">
        <v>406</v>
      </c>
      <c r="DE48" s="655"/>
      <c r="DF48" s="655"/>
      <c r="DG48" s="655"/>
      <c r="DH48" s="655"/>
      <c r="DI48" s="655"/>
      <c r="DJ48" s="655"/>
      <c r="DK48" s="656"/>
      <c r="DL48" s="661"/>
      <c r="DM48" s="662"/>
      <c r="DN48" s="662"/>
      <c r="DO48" s="662"/>
      <c r="DP48" s="662"/>
      <c r="DQ48" s="662"/>
      <c r="DR48" s="662"/>
      <c r="DS48" s="662"/>
      <c r="DT48" s="662"/>
      <c r="DU48" s="662"/>
      <c r="DV48" s="663"/>
      <c r="DW48" s="664"/>
      <c r="DX48" s="665"/>
      <c r="DY48" s="665"/>
      <c r="DZ48" s="665"/>
      <c r="EA48" s="665"/>
      <c r="EB48" s="665"/>
      <c r="EC48" s="666"/>
    </row>
    <row r="49" spans="82:133" ht="11.25" customHeight="1" x14ac:dyDescent="0.15">
      <c r="CD49" s="635" t="s">
        <v>496</v>
      </c>
      <c r="CE49" s="636"/>
      <c r="CF49" s="636"/>
      <c r="CG49" s="636"/>
      <c r="CH49" s="636"/>
      <c r="CI49" s="636"/>
      <c r="CJ49" s="636"/>
      <c r="CK49" s="636"/>
      <c r="CL49" s="636"/>
      <c r="CM49" s="636"/>
      <c r="CN49" s="636"/>
      <c r="CO49" s="636"/>
      <c r="CP49" s="636"/>
      <c r="CQ49" s="637"/>
      <c r="CR49" s="638">
        <v>9058884</v>
      </c>
      <c r="CS49" s="639"/>
      <c r="CT49" s="639"/>
      <c r="CU49" s="639"/>
      <c r="CV49" s="639"/>
      <c r="CW49" s="639"/>
      <c r="CX49" s="639"/>
      <c r="CY49" s="640"/>
      <c r="CZ49" s="641">
        <v>100</v>
      </c>
      <c r="DA49" s="642"/>
      <c r="DB49" s="642"/>
      <c r="DC49" s="643"/>
      <c r="DD49" s="644">
        <v>6211280</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5yswb/FrlBAtt4Z8x6F/JbC4tt4rACLaCGUsJltTAp7GEDbIRou8levHZmQ/Iu55/LN3ENKmXGIHlvOvJp2nVQ==" saltValue="+KVgB6CmovcZEoI042m5S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50" customWidth="1"/>
    <col min="131" max="131" width="1.625" style="250" customWidth="1"/>
    <col min="132" max="16384" width="9" style="250" hidden="1"/>
  </cols>
  <sheetData>
    <row r="1" spans="1:131" s="213" customFormat="1" ht="11.25" customHeight="1" thickBot="1" x14ac:dyDescent="0.2">
      <c r="A1" s="208"/>
      <c r="B1" s="208"/>
      <c r="C1" s="208"/>
      <c r="D1" s="208"/>
      <c r="E1" s="208"/>
      <c r="F1" s="208"/>
      <c r="G1" s="208"/>
      <c r="H1" s="208"/>
      <c r="I1" s="208"/>
      <c r="J1" s="208"/>
      <c r="K1" s="208"/>
      <c r="L1" s="208"/>
      <c r="M1" s="208"/>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10"/>
      <c r="DQ1" s="211"/>
      <c r="DR1" s="211"/>
      <c r="DS1" s="211"/>
      <c r="DT1" s="211"/>
      <c r="DU1" s="211"/>
      <c r="DV1" s="211"/>
      <c r="DW1" s="211"/>
      <c r="DX1" s="211"/>
      <c r="DY1" s="211"/>
      <c r="DZ1" s="211"/>
      <c r="EA1" s="212"/>
    </row>
    <row r="2" spans="1:131" s="217" customFormat="1" ht="26.25" customHeight="1" thickBot="1" x14ac:dyDescent="0.2">
      <c r="A2" s="214" t="s">
        <v>229</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1182" t="s">
        <v>230</v>
      </c>
      <c r="DK2" s="1183"/>
      <c r="DL2" s="1183"/>
      <c r="DM2" s="1183"/>
      <c r="DN2" s="1183"/>
      <c r="DO2" s="1184"/>
      <c r="DP2" s="215"/>
      <c r="DQ2" s="1182" t="s">
        <v>231</v>
      </c>
      <c r="DR2" s="1183"/>
      <c r="DS2" s="1183"/>
      <c r="DT2" s="1183"/>
      <c r="DU2" s="1183"/>
      <c r="DV2" s="1183"/>
      <c r="DW2" s="1183"/>
      <c r="DX2" s="1183"/>
      <c r="DY2" s="1183"/>
      <c r="DZ2" s="1184"/>
      <c r="EA2" s="216"/>
    </row>
    <row r="3" spans="1:131" s="213" customFormat="1" ht="11.25" customHeight="1" x14ac:dyDescent="0.15">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12"/>
    </row>
    <row r="4" spans="1:131" s="220" customFormat="1" ht="26.25" customHeight="1" thickBot="1" x14ac:dyDescent="0.2">
      <c r="A4" s="1132" t="s">
        <v>232</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364"/>
      <c r="BA4" s="364"/>
      <c r="BB4" s="364"/>
      <c r="BC4" s="364"/>
      <c r="BD4" s="364"/>
      <c r="BE4" s="218"/>
      <c r="BF4" s="218"/>
      <c r="BG4" s="218"/>
      <c r="BH4" s="218"/>
      <c r="BI4" s="218"/>
      <c r="BJ4" s="218"/>
      <c r="BK4" s="218"/>
      <c r="BL4" s="218"/>
      <c r="BM4" s="218"/>
      <c r="BN4" s="218"/>
      <c r="BO4" s="218"/>
      <c r="BP4" s="218"/>
      <c r="BQ4" s="364" t="s">
        <v>233</v>
      </c>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c r="DF4" s="364"/>
      <c r="DG4" s="364"/>
      <c r="DH4" s="364"/>
      <c r="DI4" s="364"/>
      <c r="DJ4" s="364"/>
      <c r="DK4" s="364"/>
      <c r="DL4" s="364"/>
      <c r="DM4" s="364"/>
      <c r="DN4" s="364"/>
      <c r="DO4" s="364"/>
      <c r="DP4" s="364"/>
      <c r="DQ4" s="364"/>
      <c r="DR4" s="364"/>
      <c r="DS4" s="364"/>
      <c r="DT4" s="364"/>
      <c r="DU4" s="364"/>
      <c r="DV4" s="364"/>
      <c r="DW4" s="364"/>
      <c r="DX4" s="364"/>
      <c r="DY4" s="364"/>
      <c r="DZ4" s="364"/>
      <c r="EA4" s="219"/>
    </row>
    <row r="5" spans="1:131" s="220" customFormat="1" ht="26.25" customHeight="1" x14ac:dyDescent="0.15">
      <c r="A5" s="1072" t="s">
        <v>234</v>
      </c>
      <c r="B5" s="1073"/>
      <c r="C5" s="1073"/>
      <c r="D5" s="1073"/>
      <c r="E5" s="1073"/>
      <c r="F5" s="1073"/>
      <c r="G5" s="1073"/>
      <c r="H5" s="1073"/>
      <c r="I5" s="1073"/>
      <c r="J5" s="1073"/>
      <c r="K5" s="1073"/>
      <c r="L5" s="1073"/>
      <c r="M5" s="1073"/>
      <c r="N5" s="1073"/>
      <c r="O5" s="1073"/>
      <c r="P5" s="1074"/>
      <c r="Q5" s="1058" t="s">
        <v>235</v>
      </c>
      <c r="R5" s="1059"/>
      <c r="S5" s="1059"/>
      <c r="T5" s="1059"/>
      <c r="U5" s="1060"/>
      <c r="V5" s="1058" t="s">
        <v>497</v>
      </c>
      <c r="W5" s="1059"/>
      <c r="X5" s="1059"/>
      <c r="Y5" s="1059"/>
      <c r="Z5" s="1060"/>
      <c r="AA5" s="1058" t="s">
        <v>498</v>
      </c>
      <c r="AB5" s="1059"/>
      <c r="AC5" s="1059"/>
      <c r="AD5" s="1059"/>
      <c r="AE5" s="1059"/>
      <c r="AF5" s="1185" t="s">
        <v>499</v>
      </c>
      <c r="AG5" s="1059"/>
      <c r="AH5" s="1059"/>
      <c r="AI5" s="1059"/>
      <c r="AJ5" s="1064"/>
      <c r="AK5" s="1059" t="s">
        <v>236</v>
      </c>
      <c r="AL5" s="1059"/>
      <c r="AM5" s="1059"/>
      <c r="AN5" s="1059"/>
      <c r="AO5" s="1060"/>
      <c r="AP5" s="1058" t="s">
        <v>500</v>
      </c>
      <c r="AQ5" s="1059"/>
      <c r="AR5" s="1059"/>
      <c r="AS5" s="1059"/>
      <c r="AT5" s="1060"/>
      <c r="AU5" s="1058" t="s">
        <v>237</v>
      </c>
      <c r="AV5" s="1059"/>
      <c r="AW5" s="1059"/>
      <c r="AX5" s="1059"/>
      <c r="AY5" s="1064"/>
      <c r="AZ5" s="361"/>
      <c r="BA5" s="361"/>
      <c r="BB5" s="361"/>
      <c r="BC5" s="361"/>
      <c r="BD5" s="361"/>
      <c r="BE5" s="221"/>
      <c r="BF5" s="221"/>
      <c r="BG5" s="221"/>
      <c r="BH5" s="221"/>
      <c r="BI5" s="221"/>
      <c r="BJ5" s="221"/>
      <c r="BK5" s="221"/>
      <c r="BL5" s="221"/>
      <c r="BM5" s="221"/>
      <c r="BN5" s="221"/>
      <c r="BO5" s="221"/>
      <c r="BP5" s="221"/>
      <c r="BQ5" s="1072" t="s">
        <v>238</v>
      </c>
      <c r="BR5" s="1073"/>
      <c r="BS5" s="1073"/>
      <c r="BT5" s="1073"/>
      <c r="BU5" s="1073"/>
      <c r="BV5" s="1073"/>
      <c r="BW5" s="1073"/>
      <c r="BX5" s="1073"/>
      <c r="BY5" s="1073"/>
      <c r="BZ5" s="1073"/>
      <c r="CA5" s="1073"/>
      <c r="CB5" s="1073"/>
      <c r="CC5" s="1073"/>
      <c r="CD5" s="1073"/>
      <c r="CE5" s="1073"/>
      <c r="CF5" s="1073"/>
      <c r="CG5" s="1074"/>
      <c r="CH5" s="1058" t="s">
        <v>501</v>
      </c>
      <c r="CI5" s="1059"/>
      <c r="CJ5" s="1059"/>
      <c r="CK5" s="1059"/>
      <c r="CL5" s="1060"/>
      <c r="CM5" s="1058" t="s">
        <v>502</v>
      </c>
      <c r="CN5" s="1059"/>
      <c r="CO5" s="1059"/>
      <c r="CP5" s="1059"/>
      <c r="CQ5" s="1060"/>
      <c r="CR5" s="1058" t="s">
        <v>503</v>
      </c>
      <c r="CS5" s="1059"/>
      <c r="CT5" s="1059"/>
      <c r="CU5" s="1059"/>
      <c r="CV5" s="1060"/>
      <c r="CW5" s="1058" t="s">
        <v>504</v>
      </c>
      <c r="CX5" s="1059"/>
      <c r="CY5" s="1059"/>
      <c r="CZ5" s="1059"/>
      <c r="DA5" s="1060"/>
      <c r="DB5" s="1058" t="s">
        <v>505</v>
      </c>
      <c r="DC5" s="1059"/>
      <c r="DD5" s="1059"/>
      <c r="DE5" s="1059"/>
      <c r="DF5" s="1060"/>
      <c r="DG5" s="1170" t="s">
        <v>239</v>
      </c>
      <c r="DH5" s="1171"/>
      <c r="DI5" s="1171"/>
      <c r="DJ5" s="1171"/>
      <c r="DK5" s="1172"/>
      <c r="DL5" s="1170" t="s">
        <v>506</v>
      </c>
      <c r="DM5" s="1171"/>
      <c r="DN5" s="1171"/>
      <c r="DO5" s="1171"/>
      <c r="DP5" s="1172"/>
      <c r="DQ5" s="1058" t="s">
        <v>507</v>
      </c>
      <c r="DR5" s="1059"/>
      <c r="DS5" s="1059"/>
      <c r="DT5" s="1059"/>
      <c r="DU5" s="1060"/>
      <c r="DV5" s="1058" t="s">
        <v>237</v>
      </c>
      <c r="DW5" s="1059"/>
      <c r="DX5" s="1059"/>
      <c r="DY5" s="1059"/>
      <c r="DZ5" s="1064"/>
      <c r="EA5" s="219"/>
    </row>
    <row r="6" spans="1:131" s="220" customFormat="1" ht="26.25" customHeight="1" thickBot="1" x14ac:dyDescent="0.2">
      <c r="A6" s="1075"/>
      <c r="B6" s="1076"/>
      <c r="C6" s="1076"/>
      <c r="D6" s="1076"/>
      <c r="E6" s="1076"/>
      <c r="F6" s="1076"/>
      <c r="G6" s="1076"/>
      <c r="H6" s="1076"/>
      <c r="I6" s="1076"/>
      <c r="J6" s="1076"/>
      <c r="K6" s="1076"/>
      <c r="L6" s="1076"/>
      <c r="M6" s="1076"/>
      <c r="N6" s="1076"/>
      <c r="O6" s="1076"/>
      <c r="P6" s="1077"/>
      <c r="Q6" s="1061"/>
      <c r="R6" s="1062"/>
      <c r="S6" s="1062"/>
      <c r="T6" s="1062"/>
      <c r="U6" s="1063"/>
      <c r="V6" s="1061"/>
      <c r="W6" s="1062"/>
      <c r="X6" s="1062"/>
      <c r="Y6" s="1062"/>
      <c r="Z6" s="1063"/>
      <c r="AA6" s="1061"/>
      <c r="AB6" s="1062"/>
      <c r="AC6" s="1062"/>
      <c r="AD6" s="1062"/>
      <c r="AE6" s="1062"/>
      <c r="AF6" s="1186"/>
      <c r="AG6" s="1062"/>
      <c r="AH6" s="1062"/>
      <c r="AI6" s="1062"/>
      <c r="AJ6" s="1065"/>
      <c r="AK6" s="1062"/>
      <c r="AL6" s="1062"/>
      <c r="AM6" s="1062"/>
      <c r="AN6" s="1062"/>
      <c r="AO6" s="1063"/>
      <c r="AP6" s="1061"/>
      <c r="AQ6" s="1062"/>
      <c r="AR6" s="1062"/>
      <c r="AS6" s="1062"/>
      <c r="AT6" s="1063"/>
      <c r="AU6" s="1061"/>
      <c r="AV6" s="1062"/>
      <c r="AW6" s="1062"/>
      <c r="AX6" s="1062"/>
      <c r="AY6" s="1065"/>
      <c r="AZ6" s="364"/>
      <c r="BA6" s="364"/>
      <c r="BB6" s="364"/>
      <c r="BC6" s="364"/>
      <c r="BD6" s="364"/>
      <c r="BE6" s="218"/>
      <c r="BF6" s="218"/>
      <c r="BG6" s="218"/>
      <c r="BH6" s="218"/>
      <c r="BI6" s="218"/>
      <c r="BJ6" s="218"/>
      <c r="BK6" s="218"/>
      <c r="BL6" s="218"/>
      <c r="BM6" s="218"/>
      <c r="BN6" s="218"/>
      <c r="BO6" s="218"/>
      <c r="BP6" s="218"/>
      <c r="BQ6" s="1075"/>
      <c r="BR6" s="1076"/>
      <c r="BS6" s="1076"/>
      <c r="BT6" s="1076"/>
      <c r="BU6" s="1076"/>
      <c r="BV6" s="1076"/>
      <c r="BW6" s="1076"/>
      <c r="BX6" s="1076"/>
      <c r="BY6" s="1076"/>
      <c r="BZ6" s="1076"/>
      <c r="CA6" s="1076"/>
      <c r="CB6" s="1076"/>
      <c r="CC6" s="1076"/>
      <c r="CD6" s="1076"/>
      <c r="CE6" s="1076"/>
      <c r="CF6" s="1076"/>
      <c r="CG6" s="107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73"/>
      <c r="DH6" s="1174"/>
      <c r="DI6" s="1174"/>
      <c r="DJ6" s="1174"/>
      <c r="DK6" s="1175"/>
      <c r="DL6" s="1173"/>
      <c r="DM6" s="1174"/>
      <c r="DN6" s="1174"/>
      <c r="DO6" s="1174"/>
      <c r="DP6" s="1175"/>
      <c r="DQ6" s="1061"/>
      <c r="DR6" s="1062"/>
      <c r="DS6" s="1062"/>
      <c r="DT6" s="1062"/>
      <c r="DU6" s="1063"/>
      <c r="DV6" s="1061"/>
      <c r="DW6" s="1062"/>
      <c r="DX6" s="1062"/>
      <c r="DY6" s="1062"/>
      <c r="DZ6" s="1065"/>
      <c r="EA6" s="219"/>
    </row>
    <row r="7" spans="1:131" s="220" customFormat="1" ht="26.25" customHeight="1" thickTop="1" x14ac:dyDescent="0.15">
      <c r="A7" s="222">
        <v>1</v>
      </c>
      <c r="B7" s="1119" t="s">
        <v>508</v>
      </c>
      <c r="C7" s="1120"/>
      <c r="D7" s="1120"/>
      <c r="E7" s="1120"/>
      <c r="F7" s="1120"/>
      <c r="G7" s="1120"/>
      <c r="H7" s="1120"/>
      <c r="I7" s="1120"/>
      <c r="J7" s="1120"/>
      <c r="K7" s="1120"/>
      <c r="L7" s="1120"/>
      <c r="M7" s="1120"/>
      <c r="N7" s="1120"/>
      <c r="O7" s="1120"/>
      <c r="P7" s="1121"/>
      <c r="Q7" s="1176">
        <v>9472</v>
      </c>
      <c r="R7" s="1177"/>
      <c r="S7" s="1177"/>
      <c r="T7" s="1177"/>
      <c r="U7" s="1177"/>
      <c r="V7" s="1177">
        <v>9059</v>
      </c>
      <c r="W7" s="1177"/>
      <c r="X7" s="1177"/>
      <c r="Y7" s="1177"/>
      <c r="Z7" s="1177"/>
      <c r="AA7" s="1177">
        <v>413</v>
      </c>
      <c r="AB7" s="1177"/>
      <c r="AC7" s="1177"/>
      <c r="AD7" s="1177"/>
      <c r="AE7" s="1178"/>
      <c r="AF7" s="1179">
        <v>358</v>
      </c>
      <c r="AG7" s="1180"/>
      <c r="AH7" s="1180"/>
      <c r="AI7" s="1180"/>
      <c r="AJ7" s="1181"/>
      <c r="AK7" s="1163">
        <v>1386</v>
      </c>
      <c r="AL7" s="1164"/>
      <c r="AM7" s="1164"/>
      <c r="AN7" s="1164"/>
      <c r="AO7" s="1164"/>
      <c r="AP7" s="1164">
        <v>9439</v>
      </c>
      <c r="AQ7" s="1164"/>
      <c r="AR7" s="1164"/>
      <c r="AS7" s="1164"/>
      <c r="AT7" s="1164"/>
      <c r="AU7" s="1165"/>
      <c r="AV7" s="1165"/>
      <c r="AW7" s="1165"/>
      <c r="AX7" s="1165"/>
      <c r="AY7" s="1166"/>
      <c r="AZ7" s="364"/>
      <c r="BA7" s="364"/>
      <c r="BB7" s="364"/>
      <c r="BC7" s="364"/>
      <c r="BD7" s="364"/>
      <c r="BE7" s="218"/>
      <c r="BF7" s="218"/>
      <c r="BG7" s="218"/>
      <c r="BH7" s="218"/>
      <c r="BI7" s="218"/>
      <c r="BJ7" s="218"/>
      <c r="BK7" s="218"/>
      <c r="BL7" s="218"/>
      <c r="BM7" s="218"/>
      <c r="BN7" s="218"/>
      <c r="BO7" s="218"/>
      <c r="BP7" s="218"/>
      <c r="BQ7" s="223">
        <v>1</v>
      </c>
      <c r="BR7" s="224" t="s">
        <v>509</v>
      </c>
      <c r="BS7" s="1167" t="s">
        <v>510</v>
      </c>
      <c r="BT7" s="1168"/>
      <c r="BU7" s="1168"/>
      <c r="BV7" s="1168"/>
      <c r="BW7" s="1168"/>
      <c r="BX7" s="1168"/>
      <c r="BY7" s="1168"/>
      <c r="BZ7" s="1168"/>
      <c r="CA7" s="1168"/>
      <c r="CB7" s="1168"/>
      <c r="CC7" s="1168"/>
      <c r="CD7" s="1168"/>
      <c r="CE7" s="1168"/>
      <c r="CF7" s="1168"/>
      <c r="CG7" s="1169"/>
      <c r="CH7" s="1160">
        <v>-11</v>
      </c>
      <c r="CI7" s="1161"/>
      <c r="CJ7" s="1161"/>
      <c r="CK7" s="1161"/>
      <c r="CL7" s="1162"/>
      <c r="CM7" s="1160">
        <v>379</v>
      </c>
      <c r="CN7" s="1161"/>
      <c r="CO7" s="1161"/>
      <c r="CP7" s="1161"/>
      <c r="CQ7" s="1162"/>
      <c r="CR7" s="1160">
        <v>10</v>
      </c>
      <c r="CS7" s="1161"/>
      <c r="CT7" s="1161"/>
      <c r="CU7" s="1161"/>
      <c r="CV7" s="1162"/>
      <c r="CW7" s="1160" t="s">
        <v>511</v>
      </c>
      <c r="CX7" s="1161"/>
      <c r="CY7" s="1161"/>
      <c r="CZ7" s="1161"/>
      <c r="DA7" s="1162"/>
      <c r="DB7" s="1160" t="s">
        <v>511</v>
      </c>
      <c r="DC7" s="1161"/>
      <c r="DD7" s="1161"/>
      <c r="DE7" s="1161"/>
      <c r="DF7" s="1162"/>
      <c r="DG7" s="1160" t="s">
        <v>511</v>
      </c>
      <c r="DH7" s="1161"/>
      <c r="DI7" s="1161"/>
      <c r="DJ7" s="1161"/>
      <c r="DK7" s="1162"/>
      <c r="DL7" s="1160" t="s">
        <v>511</v>
      </c>
      <c r="DM7" s="1161"/>
      <c r="DN7" s="1161"/>
      <c r="DO7" s="1161"/>
      <c r="DP7" s="1162"/>
      <c r="DQ7" s="1160" t="s">
        <v>511</v>
      </c>
      <c r="DR7" s="1161"/>
      <c r="DS7" s="1161"/>
      <c r="DT7" s="1161"/>
      <c r="DU7" s="1162"/>
      <c r="DV7" s="1157"/>
      <c r="DW7" s="1158"/>
      <c r="DX7" s="1158"/>
      <c r="DY7" s="1158"/>
      <c r="DZ7" s="1159"/>
      <c r="EA7" s="219"/>
    </row>
    <row r="8" spans="1:131" s="220" customFormat="1" ht="26.25" customHeight="1" x14ac:dyDescent="0.15">
      <c r="A8" s="225">
        <v>2</v>
      </c>
      <c r="B8" s="1100" t="s">
        <v>512</v>
      </c>
      <c r="C8" s="1101"/>
      <c r="D8" s="1101"/>
      <c r="E8" s="1101"/>
      <c r="F8" s="1101"/>
      <c r="G8" s="1101"/>
      <c r="H8" s="1101"/>
      <c r="I8" s="1101"/>
      <c r="J8" s="1101"/>
      <c r="K8" s="1101"/>
      <c r="L8" s="1101"/>
      <c r="M8" s="1101"/>
      <c r="N8" s="1101"/>
      <c r="O8" s="1101"/>
      <c r="P8" s="1102"/>
      <c r="Q8" s="1112">
        <v>11</v>
      </c>
      <c r="R8" s="1113"/>
      <c r="S8" s="1113"/>
      <c r="T8" s="1113"/>
      <c r="U8" s="1113"/>
      <c r="V8" s="1113">
        <v>2</v>
      </c>
      <c r="W8" s="1113"/>
      <c r="X8" s="1113"/>
      <c r="Y8" s="1113"/>
      <c r="Z8" s="1113"/>
      <c r="AA8" s="1113">
        <v>9</v>
      </c>
      <c r="AB8" s="1113"/>
      <c r="AC8" s="1113"/>
      <c r="AD8" s="1113"/>
      <c r="AE8" s="1114"/>
      <c r="AF8" s="1106">
        <v>9</v>
      </c>
      <c r="AG8" s="1107"/>
      <c r="AH8" s="1107"/>
      <c r="AI8" s="1107"/>
      <c r="AJ8" s="1108"/>
      <c r="AK8" s="1155" t="s">
        <v>511</v>
      </c>
      <c r="AL8" s="1156"/>
      <c r="AM8" s="1156"/>
      <c r="AN8" s="1156"/>
      <c r="AO8" s="1156"/>
      <c r="AP8" s="1156">
        <v>1</v>
      </c>
      <c r="AQ8" s="1156"/>
      <c r="AR8" s="1156"/>
      <c r="AS8" s="1156"/>
      <c r="AT8" s="1156"/>
      <c r="AU8" s="1153"/>
      <c r="AV8" s="1153"/>
      <c r="AW8" s="1153"/>
      <c r="AX8" s="1153"/>
      <c r="AY8" s="1154"/>
      <c r="AZ8" s="364"/>
      <c r="BA8" s="364"/>
      <c r="BB8" s="364"/>
      <c r="BC8" s="364"/>
      <c r="BD8" s="364"/>
      <c r="BE8" s="218"/>
      <c r="BF8" s="218"/>
      <c r="BG8" s="218"/>
      <c r="BH8" s="218"/>
      <c r="BI8" s="218"/>
      <c r="BJ8" s="218"/>
      <c r="BK8" s="218"/>
      <c r="BL8" s="218"/>
      <c r="BM8" s="218"/>
      <c r="BN8" s="218"/>
      <c r="BO8" s="218"/>
      <c r="BP8" s="218"/>
      <c r="BQ8" s="226">
        <v>2</v>
      </c>
      <c r="BR8" s="227"/>
      <c r="BS8" s="1085"/>
      <c r="BT8" s="1086"/>
      <c r="BU8" s="1086"/>
      <c r="BV8" s="1086"/>
      <c r="BW8" s="1086"/>
      <c r="BX8" s="1086"/>
      <c r="BY8" s="1086"/>
      <c r="BZ8" s="1086"/>
      <c r="CA8" s="1086"/>
      <c r="CB8" s="1086"/>
      <c r="CC8" s="1086"/>
      <c r="CD8" s="1086"/>
      <c r="CE8" s="1086"/>
      <c r="CF8" s="1086"/>
      <c r="CG8" s="1087"/>
      <c r="CH8" s="1066"/>
      <c r="CI8" s="1067"/>
      <c r="CJ8" s="1067"/>
      <c r="CK8" s="1067"/>
      <c r="CL8" s="1068"/>
      <c r="CM8" s="1066"/>
      <c r="CN8" s="1067"/>
      <c r="CO8" s="1067"/>
      <c r="CP8" s="1067"/>
      <c r="CQ8" s="1068"/>
      <c r="CR8" s="1066"/>
      <c r="CS8" s="1067"/>
      <c r="CT8" s="1067"/>
      <c r="CU8" s="1067"/>
      <c r="CV8" s="1068"/>
      <c r="CW8" s="1066"/>
      <c r="CX8" s="1067"/>
      <c r="CY8" s="1067"/>
      <c r="CZ8" s="1067"/>
      <c r="DA8" s="1068"/>
      <c r="DB8" s="1066"/>
      <c r="DC8" s="1067"/>
      <c r="DD8" s="1067"/>
      <c r="DE8" s="1067"/>
      <c r="DF8" s="1068"/>
      <c r="DG8" s="1066"/>
      <c r="DH8" s="1067"/>
      <c r="DI8" s="1067"/>
      <c r="DJ8" s="1067"/>
      <c r="DK8" s="1068"/>
      <c r="DL8" s="1066"/>
      <c r="DM8" s="1067"/>
      <c r="DN8" s="1067"/>
      <c r="DO8" s="1067"/>
      <c r="DP8" s="1068"/>
      <c r="DQ8" s="1066"/>
      <c r="DR8" s="1067"/>
      <c r="DS8" s="1067"/>
      <c r="DT8" s="1067"/>
      <c r="DU8" s="1068"/>
      <c r="DV8" s="1069"/>
      <c r="DW8" s="1070"/>
      <c r="DX8" s="1070"/>
      <c r="DY8" s="1070"/>
      <c r="DZ8" s="1071"/>
      <c r="EA8" s="219"/>
    </row>
    <row r="9" spans="1:131" s="220" customFormat="1" ht="26.25" customHeight="1" x14ac:dyDescent="0.15">
      <c r="A9" s="225">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5"/>
      <c r="AL9" s="1156"/>
      <c r="AM9" s="1156"/>
      <c r="AN9" s="1156"/>
      <c r="AO9" s="1156"/>
      <c r="AP9" s="1156"/>
      <c r="AQ9" s="1156"/>
      <c r="AR9" s="1156"/>
      <c r="AS9" s="1156"/>
      <c r="AT9" s="1156"/>
      <c r="AU9" s="1153"/>
      <c r="AV9" s="1153"/>
      <c r="AW9" s="1153"/>
      <c r="AX9" s="1153"/>
      <c r="AY9" s="1154"/>
      <c r="AZ9" s="364"/>
      <c r="BA9" s="364"/>
      <c r="BB9" s="364"/>
      <c r="BC9" s="364"/>
      <c r="BD9" s="364"/>
      <c r="BE9" s="218"/>
      <c r="BF9" s="218"/>
      <c r="BG9" s="218"/>
      <c r="BH9" s="218"/>
      <c r="BI9" s="218"/>
      <c r="BJ9" s="218"/>
      <c r="BK9" s="218"/>
      <c r="BL9" s="218"/>
      <c r="BM9" s="218"/>
      <c r="BN9" s="218"/>
      <c r="BO9" s="218"/>
      <c r="BP9" s="218"/>
      <c r="BQ9" s="226">
        <v>3</v>
      </c>
      <c r="BR9" s="227"/>
      <c r="BS9" s="1085"/>
      <c r="BT9" s="1086"/>
      <c r="BU9" s="1086"/>
      <c r="BV9" s="1086"/>
      <c r="BW9" s="1086"/>
      <c r="BX9" s="1086"/>
      <c r="BY9" s="1086"/>
      <c r="BZ9" s="1086"/>
      <c r="CA9" s="1086"/>
      <c r="CB9" s="1086"/>
      <c r="CC9" s="1086"/>
      <c r="CD9" s="1086"/>
      <c r="CE9" s="1086"/>
      <c r="CF9" s="1086"/>
      <c r="CG9" s="1087"/>
      <c r="CH9" s="1066"/>
      <c r="CI9" s="1067"/>
      <c r="CJ9" s="1067"/>
      <c r="CK9" s="1067"/>
      <c r="CL9" s="1068"/>
      <c r="CM9" s="1066"/>
      <c r="CN9" s="1067"/>
      <c r="CO9" s="1067"/>
      <c r="CP9" s="1067"/>
      <c r="CQ9" s="1068"/>
      <c r="CR9" s="1066"/>
      <c r="CS9" s="1067"/>
      <c r="CT9" s="1067"/>
      <c r="CU9" s="1067"/>
      <c r="CV9" s="1068"/>
      <c r="CW9" s="1066"/>
      <c r="CX9" s="1067"/>
      <c r="CY9" s="1067"/>
      <c r="CZ9" s="1067"/>
      <c r="DA9" s="1068"/>
      <c r="DB9" s="1066"/>
      <c r="DC9" s="1067"/>
      <c r="DD9" s="1067"/>
      <c r="DE9" s="1067"/>
      <c r="DF9" s="1068"/>
      <c r="DG9" s="1066"/>
      <c r="DH9" s="1067"/>
      <c r="DI9" s="1067"/>
      <c r="DJ9" s="1067"/>
      <c r="DK9" s="1068"/>
      <c r="DL9" s="1066"/>
      <c r="DM9" s="1067"/>
      <c r="DN9" s="1067"/>
      <c r="DO9" s="1067"/>
      <c r="DP9" s="1068"/>
      <c r="DQ9" s="1066"/>
      <c r="DR9" s="1067"/>
      <c r="DS9" s="1067"/>
      <c r="DT9" s="1067"/>
      <c r="DU9" s="1068"/>
      <c r="DV9" s="1069"/>
      <c r="DW9" s="1070"/>
      <c r="DX9" s="1070"/>
      <c r="DY9" s="1070"/>
      <c r="DZ9" s="1071"/>
      <c r="EA9" s="219"/>
    </row>
    <row r="10" spans="1:131" s="220" customFormat="1" ht="26.25" customHeight="1" x14ac:dyDescent="0.15">
      <c r="A10" s="225">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364"/>
      <c r="BA10" s="364"/>
      <c r="BB10" s="364"/>
      <c r="BC10" s="364"/>
      <c r="BD10" s="364"/>
      <c r="BE10" s="218"/>
      <c r="BF10" s="218"/>
      <c r="BG10" s="218"/>
      <c r="BH10" s="218"/>
      <c r="BI10" s="218"/>
      <c r="BJ10" s="218"/>
      <c r="BK10" s="218"/>
      <c r="BL10" s="218"/>
      <c r="BM10" s="218"/>
      <c r="BN10" s="218"/>
      <c r="BO10" s="218"/>
      <c r="BP10" s="218"/>
      <c r="BQ10" s="226">
        <v>4</v>
      </c>
      <c r="BR10" s="227"/>
      <c r="BS10" s="1085"/>
      <c r="BT10" s="1086"/>
      <c r="BU10" s="1086"/>
      <c r="BV10" s="1086"/>
      <c r="BW10" s="1086"/>
      <c r="BX10" s="1086"/>
      <c r="BY10" s="1086"/>
      <c r="BZ10" s="1086"/>
      <c r="CA10" s="1086"/>
      <c r="CB10" s="1086"/>
      <c r="CC10" s="1086"/>
      <c r="CD10" s="1086"/>
      <c r="CE10" s="1086"/>
      <c r="CF10" s="1086"/>
      <c r="CG10" s="1087"/>
      <c r="CH10" s="1066"/>
      <c r="CI10" s="1067"/>
      <c r="CJ10" s="1067"/>
      <c r="CK10" s="1067"/>
      <c r="CL10" s="1068"/>
      <c r="CM10" s="1066"/>
      <c r="CN10" s="1067"/>
      <c r="CO10" s="1067"/>
      <c r="CP10" s="1067"/>
      <c r="CQ10" s="1068"/>
      <c r="CR10" s="1066"/>
      <c r="CS10" s="1067"/>
      <c r="CT10" s="1067"/>
      <c r="CU10" s="1067"/>
      <c r="CV10" s="1068"/>
      <c r="CW10" s="1066"/>
      <c r="CX10" s="1067"/>
      <c r="CY10" s="1067"/>
      <c r="CZ10" s="1067"/>
      <c r="DA10" s="1068"/>
      <c r="DB10" s="1066"/>
      <c r="DC10" s="1067"/>
      <c r="DD10" s="1067"/>
      <c r="DE10" s="1067"/>
      <c r="DF10" s="1068"/>
      <c r="DG10" s="1066"/>
      <c r="DH10" s="1067"/>
      <c r="DI10" s="1067"/>
      <c r="DJ10" s="1067"/>
      <c r="DK10" s="1068"/>
      <c r="DL10" s="1066"/>
      <c r="DM10" s="1067"/>
      <c r="DN10" s="1067"/>
      <c r="DO10" s="1067"/>
      <c r="DP10" s="1068"/>
      <c r="DQ10" s="1066"/>
      <c r="DR10" s="1067"/>
      <c r="DS10" s="1067"/>
      <c r="DT10" s="1067"/>
      <c r="DU10" s="1068"/>
      <c r="DV10" s="1069"/>
      <c r="DW10" s="1070"/>
      <c r="DX10" s="1070"/>
      <c r="DY10" s="1070"/>
      <c r="DZ10" s="1071"/>
      <c r="EA10" s="219"/>
    </row>
    <row r="11" spans="1:131" s="220" customFormat="1" ht="26.25" customHeight="1" x14ac:dyDescent="0.15">
      <c r="A11" s="225">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364"/>
      <c r="BA11" s="364"/>
      <c r="BB11" s="364"/>
      <c r="BC11" s="364"/>
      <c r="BD11" s="364"/>
      <c r="BE11" s="218"/>
      <c r="BF11" s="218"/>
      <c r="BG11" s="218"/>
      <c r="BH11" s="218"/>
      <c r="BI11" s="218"/>
      <c r="BJ11" s="218"/>
      <c r="BK11" s="218"/>
      <c r="BL11" s="218"/>
      <c r="BM11" s="218"/>
      <c r="BN11" s="218"/>
      <c r="BO11" s="218"/>
      <c r="BP11" s="218"/>
      <c r="BQ11" s="226">
        <v>5</v>
      </c>
      <c r="BR11" s="227"/>
      <c r="BS11" s="1085"/>
      <c r="BT11" s="1086"/>
      <c r="BU11" s="1086"/>
      <c r="BV11" s="1086"/>
      <c r="BW11" s="1086"/>
      <c r="BX11" s="1086"/>
      <c r="BY11" s="1086"/>
      <c r="BZ11" s="1086"/>
      <c r="CA11" s="1086"/>
      <c r="CB11" s="1086"/>
      <c r="CC11" s="1086"/>
      <c r="CD11" s="1086"/>
      <c r="CE11" s="1086"/>
      <c r="CF11" s="1086"/>
      <c r="CG11" s="1087"/>
      <c r="CH11" s="1066"/>
      <c r="CI11" s="1067"/>
      <c r="CJ11" s="1067"/>
      <c r="CK11" s="1067"/>
      <c r="CL11" s="1068"/>
      <c r="CM11" s="1066"/>
      <c r="CN11" s="1067"/>
      <c r="CO11" s="1067"/>
      <c r="CP11" s="1067"/>
      <c r="CQ11" s="1068"/>
      <c r="CR11" s="1066"/>
      <c r="CS11" s="1067"/>
      <c r="CT11" s="1067"/>
      <c r="CU11" s="1067"/>
      <c r="CV11" s="1068"/>
      <c r="CW11" s="1066"/>
      <c r="CX11" s="1067"/>
      <c r="CY11" s="1067"/>
      <c r="CZ11" s="1067"/>
      <c r="DA11" s="1068"/>
      <c r="DB11" s="1066"/>
      <c r="DC11" s="1067"/>
      <c r="DD11" s="1067"/>
      <c r="DE11" s="1067"/>
      <c r="DF11" s="1068"/>
      <c r="DG11" s="1066"/>
      <c r="DH11" s="1067"/>
      <c r="DI11" s="1067"/>
      <c r="DJ11" s="1067"/>
      <c r="DK11" s="1068"/>
      <c r="DL11" s="1066"/>
      <c r="DM11" s="1067"/>
      <c r="DN11" s="1067"/>
      <c r="DO11" s="1067"/>
      <c r="DP11" s="1068"/>
      <c r="DQ11" s="1066"/>
      <c r="DR11" s="1067"/>
      <c r="DS11" s="1067"/>
      <c r="DT11" s="1067"/>
      <c r="DU11" s="1068"/>
      <c r="DV11" s="1069"/>
      <c r="DW11" s="1070"/>
      <c r="DX11" s="1070"/>
      <c r="DY11" s="1070"/>
      <c r="DZ11" s="1071"/>
      <c r="EA11" s="219"/>
    </row>
    <row r="12" spans="1:131" s="220" customFormat="1" ht="26.25" customHeight="1" x14ac:dyDescent="0.15">
      <c r="A12" s="225">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364"/>
      <c r="BA12" s="364"/>
      <c r="BB12" s="364"/>
      <c r="BC12" s="364"/>
      <c r="BD12" s="364"/>
      <c r="BE12" s="218"/>
      <c r="BF12" s="218"/>
      <c r="BG12" s="218"/>
      <c r="BH12" s="218"/>
      <c r="BI12" s="218"/>
      <c r="BJ12" s="218"/>
      <c r="BK12" s="218"/>
      <c r="BL12" s="218"/>
      <c r="BM12" s="218"/>
      <c r="BN12" s="218"/>
      <c r="BO12" s="218"/>
      <c r="BP12" s="218"/>
      <c r="BQ12" s="226">
        <v>6</v>
      </c>
      <c r="BR12" s="227"/>
      <c r="BS12" s="1085"/>
      <c r="BT12" s="1086"/>
      <c r="BU12" s="1086"/>
      <c r="BV12" s="1086"/>
      <c r="BW12" s="1086"/>
      <c r="BX12" s="1086"/>
      <c r="BY12" s="1086"/>
      <c r="BZ12" s="1086"/>
      <c r="CA12" s="1086"/>
      <c r="CB12" s="1086"/>
      <c r="CC12" s="1086"/>
      <c r="CD12" s="1086"/>
      <c r="CE12" s="1086"/>
      <c r="CF12" s="1086"/>
      <c r="CG12" s="1087"/>
      <c r="CH12" s="1066"/>
      <c r="CI12" s="1067"/>
      <c r="CJ12" s="1067"/>
      <c r="CK12" s="1067"/>
      <c r="CL12" s="1068"/>
      <c r="CM12" s="1066"/>
      <c r="CN12" s="1067"/>
      <c r="CO12" s="1067"/>
      <c r="CP12" s="1067"/>
      <c r="CQ12" s="1068"/>
      <c r="CR12" s="1066"/>
      <c r="CS12" s="1067"/>
      <c r="CT12" s="1067"/>
      <c r="CU12" s="1067"/>
      <c r="CV12" s="1068"/>
      <c r="CW12" s="1066"/>
      <c r="CX12" s="1067"/>
      <c r="CY12" s="1067"/>
      <c r="CZ12" s="1067"/>
      <c r="DA12" s="1068"/>
      <c r="DB12" s="1066"/>
      <c r="DC12" s="1067"/>
      <c r="DD12" s="1067"/>
      <c r="DE12" s="1067"/>
      <c r="DF12" s="1068"/>
      <c r="DG12" s="1066"/>
      <c r="DH12" s="1067"/>
      <c r="DI12" s="1067"/>
      <c r="DJ12" s="1067"/>
      <c r="DK12" s="1068"/>
      <c r="DL12" s="1066"/>
      <c r="DM12" s="1067"/>
      <c r="DN12" s="1067"/>
      <c r="DO12" s="1067"/>
      <c r="DP12" s="1068"/>
      <c r="DQ12" s="1066"/>
      <c r="DR12" s="1067"/>
      <c r="DS12" s="1067"/>
      <c r="DT12" s="1067"/>
      <c r="DU12" s="1068"/>
      <c r="DV12" s="1069"/>
      <c r="DW12" s="1070"/>
      <c r="DX12" s="1070"/>
      <c r="DY12" s="1070"/>
      <c r="DZ12" s="1071"/>
      <c r="EA12" s="219"/>
    </row>
    <row r="13" spans="1:131" s="220" customFormat="1" ht="26.25" customHeight="1" x14ac:dyDescent="0.15">
      <c r="A13" s="225">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364"/>
      <c r="BA13" s="364"/>
      <c r="BB13" s="364"/>
      <c r="BC13" s="364"/>
      <c r="BD13" s="364"/>
      <c r="BE13" s="218"/>
      <c r="BF13" s="218"/>
      <c r="BG13" s="218"/>
      <c r="BH13" s="218"/>
      <c r="BI13" s="218"/>
      <c r="BJ13" s="218"/>
      <c r="BK13" s="218"/>
      <c r="BL13" s="218"/>
      <c r="BM13" s="218"/>
      <c r="BN13" s="218"/>
      <c r="BO13" s="218"/>
      <c r="BP13" s="218"/>
      <c r="BQ13" s="226">
        <v>7</v>
      </c>
      <c r="BR13" s="227"/>
      <c r="BS13" s="1085"/>
      <c r="BT13" s="1086"/>
      <c r="BU13" s="1086"/>
      <c r="BV13" s="1086"/>
      <c r="BW13" s="1086"/>
      <c r="BX13" s="1086"/>
      <c r="BY13" s="1086"/>
      <c r="BZ13" s="1086"/>
      <c r="CA13" s="1086"/>
      <c r="CB13" s="1086"/>
      <c r="CC13" s="1086"/>
      <c r="CD13" s="1086"/>
      <c r="CE13" s="1086"/>
      <c r="CF13" s="1086"/>
      <c r="CG13" s="1087"/>
      <c r="CH13" s="1066"/>
      <c r="CI13" s="1067"/>
      <c r="CJ13" s="1067"/>
      <c r="CK13" s="1067"/>
      <c r="CL13" s="1068"/>
      <c r="CM13" s="1066"/>
      <c r="CN13" s="1067"/>
      <c r="CO13" s="1067"/>
      <c r="CP13" s="1067"/>
      <c r="CQ13" s="1068"/>
      <c r="CR13" s="1066"/>
      <c r="CS13" s="1067"/>
      <c r="CT13" s="1067"/>
      <c r="CU13" s="1067"/>
      <c r="CV13" s="1068"/>
      <c r="CW13" s="1066"/>
      <c r="CX13" s="1067"/>
      <c r="CY13" s="1067"/>
      <c r="CZ13" s="1067"/>
      <c r="DA13" s="1068"/>
      <c r="DB13" s="1066"/>
      <c r="DC13" s="1067"/>
      <c r="DD13" s="1067"/>
      <c r="DE13" s="1067"/>
      <c r="DF13" s="1068"/>
      <c r="DG13" s="1066"/>
      <c r="DH13" s="1067"/>
      <c r="DI13" s="1067"/>
      <c r="DJ13" s="1067"/>
      <c r="DK13" s="1068"/>
      <c r="DL13" s="1066"/>
      <c r="DM13" s="1067"/>
      <c r="DN13" s="1067"/>
      <c r="DO13" s="1067"/>
      <c r="DP13" s="1068"/>
      <c r="DQ13" s="1066"/>
      <c r="DR13" s="1067"/>
      <c r="DS13" s="1067"/>
      <c r="DT13" s="1067"/>
      <c r="DU13" s="1068"/>
      <c r="DV13" s="1069"/>
      <c r="DW13" s="1070"/>
      <c r="DX13" s="1070"/>
      <c r="DY13" s="1070"/>
      <c r="DZ13" s="1071"/>
      <c r="EA13" s="219"/>
    </row>
    <row r="14" spans="1:131" s="220" customFormat="1" ht="26.25" customHeight="1" x14ac:dyDescent="0.15">
      <c r="A14" s="225">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364"/>
      <c r="BA14" s="364"/>
      <c r="BB14" s="364"/>
      <c r="BC14" s="364"/>
      <c r="BD14" s="364"/>
      <c r="BE14" s="218"/>
      <c r="BF14" s="218"/>
      <c r="BG14" s="218"/>
      <c r="BH14" s="218"/>
      <c r="BI14" s="218"/>
      <c r="BJ14" s="218"/>
      <c r="BK14" s="218"/>
      <c r="BL14" s="218"/>
      <c r="BM14" s="218"/>
      <c r="BN14" s="218"/>
      <c r="BO14" s="218"/>
      <c r="BP14" s="218"/>
      <c r="BQ14" s="226">
        <v>8</v>
      </c>
      <c r="BR14" s="227"/>
      <c r="BS14" s="1085"/>
      <c r="BT14" s="1086"/>
      <c r="BU14" s="1086"/>
      <c r="BV14" s="1086"/>
      <c r="BW14" s="1086"/>
      <c r="BX14" s="1086"/>
      <c r="BY14" s="1086"/>
      <c r="BZ14" s="1086"/>
      <c r="CA14" s="1086"/>
      <c r="CB14" s="1086"/>
      <c r="CC14" s="1086"/>
      <c r="CD14" s="1086"/>
      <c r="CE14" s="1086"/>
      <c r="CF14" s="1086"/>
      <c r="CG14" s="1087"/>
      <c r="CH14" s="1066"/>
      <c r="CI14" s="1067"/>
      <c r="CJ14" s="1067"/>
      <c r="CK14" s="1067"/>
      <c r="CL14" s="1068"/>
      <c r="CM14" s="1066"/>
      <c r="CN14" s="1067"/>
      <c r="CO14" s="1067"/>
      <c r="CP14" s="1067"/>
      <c r="CQ14" s="1068"/>
      <c r="CR14" s="1066"/>
      <c r="CS14" s="1067"/>
      <c r="CT14" s="1067"/>
      <c r="CU14" s="1067"/>
      <c r="CV14" s="1068"/>
      <c r="CW14" s="1066"/>
      <c r="CX14" s="1067"/>
      <c r="CY14" s="1067"/>
      <c r="CZ14" s="1067"/>
      <c r="DA14" s="1068"/>
      <c r="DB14" s="1066"/>
      <c r="DC14" s="1067"/>
      <c r="DD14" s="1067"/>
      <c r="DE14" s="1067"/>
      <c r="DF14" s="1068"/>
      <c r="DG14" s="1066"/>
      <c r="DH14" s="1067"/>
      <c r="DI14" s="1067"/>
      <c r="DJ14" s="1067"/>
      <c r="DK14" s="1068"/>
      <c r="DL14" s="1066"/>
      <c r="DM14" s="1067"/>
      <c r="DN14" s="1067"/>
      <c r="DO14" s="1067"/>
      <c r="DP14" s="1068"/>
      <c r="DQ14" s="1066"/>
      <c r="DR14" s="1067"/>
      <c r="DS14" s="1067"/>
      <c r="DT14" s="1067"/>
      <c r="DU14" s="1068"/>
      <c r="DV14" s="1069"/>
      <c r="DW14" s="1070"/>
      <c r="DX14" s="1070"/>
      <c r="DY14" s="1070"/>
      <c r="DZ14" s="1071"/>
      <c r="EA14" s="219"/>
    </row>
    <row r="15" spans="1:131" s="220" customFormat="1" ht="26.25" customHeight="1" x14ac:dyDescent="0.15">
      <c r="A15" s="225">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364"/>
      <c r="BA15" s="364"/>
      <c r="BB15" s="364"/>
      <c r="BC15" s="364"/>
      <c r="BD15" s="364"/>
      <c r="BE15" s="218"/>
      <c r="BF15" s="218"/>
      <c r="BG15" s="218"/>
      <c r="BH15" s="218"/>
      <c r="BI15" s="218"/>
      <c r="BJ15" s="218"/>
      <c r="BK15" s="218"/>
      <c r="BL15" s="218"/>
      <c r="BM15" s="218"/>
      <c r="BN15" s="218"/>
      <c r="BO15" s="218"/>
      <c r="BP15" s="218"/>
      <c r="BQ15" s="226">
        <v>9</v>
      </c>
      <c r="BR15" s="227"/>
      <c r="BS15" s="1085"/>
      <c r="BT15" s="1086"/>
      <c r="BU15" s="1086"/>
      <c r="BV15" s="1086"/>
      <c r="BW15" s="1086"/>
      <c r="BX15" s="1086"/>
      <c r="BY15" s="1086"/>
      <c r="BZ15" s="1086"/>
      <c r="CA15" s="1086"/>
      <c r="CB15" s="1086"/>
      <c r="CC15" s="1086"/>
      <c r="CD15" s="1086"/>
      <c r="CE15" s="1086"/>
      <c r="CF15" s="1086"/>
      <c r="CG15" s="1087"/>
      <c r="CH15" s="1066"/>
      <c r="CI15" s="1067"/>
      <c r="CJ15" s="1067"/>
      <c r="CK15" s="1067"/>
      <c r="CL15" s="1068"/>
      <c r="CM15" s="1066"/>
      <c r="CN15" s="1067"/>
      <c r="CO15" s="1067"/>
      <c r="CP15" s="1067"/>
      <c r="CQ15" s="1068"/>
      <c r="CR15" s="1066"/>
      <c r="CS15" s="1067"/>
      <c r="CT15" s="1067"/>
      <c r="CU15" s="1067"/>
      <c r="CV15" s="1068"/>
      <c r="CW15" s="1066"/>
      <c r="CX15" s="1067"/>
      <c r="CY15" s="1067"/>
      <c r="CZ15" s="1067"/>
      <c r="DA15" s="1068"/>
      <c r="DB15" s="1066"/>
      <c r="DC15" s="1067"/>
      <c r="DD15" s="1067"/>
      <c r="DE15" s="1067"/>
      <c r="DF15" s="1068"/>
      <c r="DG15" s="1066"/>
      <c r="DH15" s="1067"/>
      <c r="DI15" s="1067"/>
      <c r="DJ15" s="1067"/>
      <c r="DK15" s="1068"/>
      <c r="DL15" s="1066"/>
      <c r="DM15" s="1067"/>
      <c r="DN15" s="1067"/>
      <c r="DO15" s="1067"/>
      <c r="DP15" s="1068"/>
      <c r="DQ15" s="1066"/>
      <c r="DR15" s="1067"/>
      <c r="DS15" s="1067"/>
      <c r="DT15" s="1067"/>
      <c r="DU15" s="1068"/>
      <c r="DV15" s="1069"/>
      <c r="DW15" s="1070"/>
      <c r="DX15" s="1070"/>
      <c r="DY15" s="1070"/>
      <c r="DZ15" s="1071"/>
      <c r="EA15" s="219"/>
    </row>
    <row r="16" spans="1:131" s="220" customFormat="1" ht="26.25" customHeight="1" x14ac:dyDescent="0.15">
      <c r="A16" s="225">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364"/>
      <c r="BA16" s="364"/>
      <c r="BB16" s="364"/>
      <c r="BC16" s="364"/>
      <c r="BD16" s="364"/>
      <c r="BE16" s="218"/>
      <c r="BF16" s="218"/>
      <c r="BG16" s="218"/>
      <c r="BH16" s="218"/>
      <c r="BI16" s="218"/>
      <c r="BJ16" s="218"/>
      <c r="BK16" s="218"/>
      <c r="BL16" s="218"/>
      <c r="BM16" s="218"/>
      <c r="BN16" s="218"/>
      <c r="BO16" s="218"/>
      <c r="BP16" s="218"/>
      <c r="BQ16" s="226">
        <v>10</v>
      </c>
      <c r="BR16" s="227"/>
      <c r="BS16" s="1085"/>
      <c r="BT16" s="1086"/>
      <c r="BU16" s="1086"/>
      <c r="BV16" s="1086"/>
      <c r="BW16" s="1086"/>
      <c r="BX16" s="1086"/>
      <c r="BY16" s="1086"/>
      <c r="BZ16" s="1086"/>
      <c r="CA16" s="1086"/>
      <c r="CB16" s="1086"/>
      <c r="CC16" s="1086"/>
      <c r="CD16" s="1086"/>
      <c r="CE16" s="1086"/>
      <c r="CF16" s="1086"/>
      <c r="CG16" s="1087"/>
      <c r="CH16" s="1066"/>
      <c r="CI16" s="1067"/>
      <c r="CJ16" s="1067"/>
      <c r="CK16" s="1067"/>
      <c r="CL16" s="1068"/>
      <c r="CM16" s="1066"/>
      <c r="CN16" s="1067"/>
      <c r="CO16" s="1067"/>
      <c r="CP16" s="1067"/>
      <c r="CQ16" s="1068"/>
      <c r="CR16" s="1066"/>
      <c r="CS16" s="1067"/>
      <c r="CT16" s="1067"/>
      <c r="CU16" s="1067"/>
      <c r="CV16" s="1068"/>
      <c r="CW16" s="1066"/>
      <c r="CX16" s="1067"/>
      <c r="CY16" s="1067"/>
      <c r="CZ16" s="1067"/>
      <c r="DA16" s="1068"/>
      <c r="DB16" s="1066"/>
      <c r="DC16" s="1067"/>
      <c r="DD16" s="1067"/>
      <c r="DE16" s="1067"/>
      <c r="DF16" s="1068"/>
      <c r="DG16" s="1066"/>
      <c r="DH16" s="1067"/>
      <c r="DI16" s="1067"/>
      <c r="DJ16" s="1067"/>
      <c r="DK16" s="1068"/>
      <c r="DL16" s="1066"/>
      <c r="DM16" s="1067"/>
      <c r="DN16" s="1067"/>
      <c r="DO16" s="1067"/>
      <c r="DP16" s="1068"/>
      <c r="DQ16" s="1066"/>
      <c r="DR16" s="1067"/>
      <c r="DS16" s="1067"/>
      <c r="DT16" s="1067"/>
      <c r="DU16" s="1068"/>
      <c r="DV16" s="1069"/>
      <c r="DW16" s="1070"/>
      <c r="DX16" s="1070"/>
      <c r="DY16" s="1070"/>
      <c r="DZ16" s="1071"/>
      <c r="EA16" s="219"/>
    </row>
    <row r="17" spans="1:131" s="220" customFormat="1" ht="26.25" customHeight="1" x14ac:dyDescent="0.15">
      <c r="A17" s="225">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364"/>
      <c r="BA17" s="364"/>
      <c r="BB17" s="364"/>
      <c r="BC17" s="364"/>
      <c r="BD17" s="364"/>
      <c r="BE17" s="218"/>
      <c r="BF17" s="218"/>
      <c r="BG17" s="218"/>
      <c r="BH17" s="218"/>
      <c r="BI17" s="218"/>
      <c r="BJ17" s="218"/>
      <c r="BK17" s="218"/>
      <c r="BL17" s="218"/>
      <c r="BM17" s="218"/>
      <c r="BN17" s="218"/>
      <c r="BO17" s="218"/>
      <c r="BP17" s="218"/>
      <c r="BQ17" s="226">
        <v>11</v>
      </c>
      <c r="BR17" s="227"/>
      <c r="BS17" s="1085"/>
      <c r="BT17" s="1086"/>
      <c r="BU17" s="1086"/>
      <c r="BV17" s="1086"/>
      <c r="BW17" s="1086"/>
      <c r="BX17" s="1086"/>
      <c r="BY17" s="1086"/>
      <c r="BZ17" s="1086"/>
      <c r="CA17" s="1086"/>
      <c r="CB17" s="1086"/>
      <c r="CC17" s="1086"/>
      <c r="CD17" s="1086"/>
      <c r="CE17" s="1086"/>
      <c r="CF17" s="1086"/>
      <c r="CG17" s="1087"/>
      <c r="CH17" s="1066"/>
      <c r="CI17" s="1067"/>
      <c r="CJ17" s="1067"/>
      <c r="CK17" s="1067"/>
      <c r="CL17" s="1068"/>
      <c r="CM17" s="1066"/>
      <c r="CN17" s="1067"/>
      <c r="CO17" s="1067"/>
      <c r="CP17" s="1067"/>
      <c r="CQ17" s="1068"/>
      <c r="CR17" s="1066"/>
      <c r="CS17" s="1067"/>
      <c r="CT17" s="1067"/>
      <c r="CU17" s="1067"/>
      <c r="CV17" s="1068"/>
      <c r="CW17" s="1066"/>
      <c r="CX17" s="1067"/>
      <c r="CY17" s="1067"/>
      <c r="CZ17" s="1067"/>
      <c r="DA17" s="1068"/>
      <c r="DB17" s="1066"/>
      <c r="DC17" s="1067"/>
      <c r="DD17" s="1067"/>
      <c r="DE17" s="1067"/>
      <c r="DF17" s="1068"/>
      <c r="DG17" s="1066"/>
      <c r="DH17" s="1067"/>
      <c r="DI17" s="1067"/>
      <c r="DJ17" s="1067"/>
      <c r="DK17" s="1068"/>
      <c r="DL17" s="1066"/>
      <c r="DM17" s="1067"/>
      <c r="DN17" s="1067"/>
      <c r="DO17" s="1067"/>
      <c r="DP17" s="1068"/>
      <c r="DQ17" s="1066"/>
      <c r="DR17" s="1067"/>
      <c r="DS17" s="1067"/>
      <c r="DT17" s="1067"/>
      <c r="DU17" s="1068"/>
      <c r="DV17" s="1069"/>
      <c r="DW17" s="1070"/>
      <c r="DX17" s="1070"/>
      <c r="DY17" s="1070"/>
      <c r="DZ17" s="1071"/>
      <c r="EA17" s="219"/>
    </row>
    <row r="18" spans="1:131" s="220" customFormat="1" ht="26.25" customHeight="1" x14ac:dyDescent="0.15">
      <c r="A18" s="225">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364"/>
      <c r="BA18" s="364"/>
      <c r="BB18" s="364"/>
      <c r="BC18" s="364"/>
      <c r="BD18" s="364"/>
      <c r="BE18" s="218"/>
      <c r="BF18" s="218"/>
      <c r="BG18" s="218"/>
      <c r="BH18" s="218"/>
      <c r="BI18" s="218"/>
      <c r="BJ18" s="218"/>
      <c r="BK18" s="218"/>
      <c r="BL18" s="218"/>
      <c r="BM18" s="218"/>
      <c r="BN18" s="218"/>
      <c r="BO18" s="218"/>
      <c r="BP18" s="218"/>
      <c r="BQ18" s="226">
        <v>12</v>
      </c>
      <c r="BR18" s="227"/>
      <c r="BS18" s="1085"/>
      <c r="BT18" s="1086"/>
      <c r="BU18" s="1086"/>
      <c r="BV18" s="1086"/>
      <c r="BW18" s="1086"/>
      <c r="BX18" s="1086"/>
      <c r="BY18" s="1086"/>
      <c r="BZ18" s="1086"/>
      <c r="CA18" s="1086"/>
      <c r="CB18" s="1086"/>
      <c r="CC18" s="1086"/>
      <c r="CD18" s="1086"/>
      <c r="CE18" s="1086"/>
      <c r="CF18" s="1086"/>
      <c r="CG18" s="1087"/>
      <c r="CH18" s="1066"/>
      <c r="CI18" s="1067"/>
      <c r="CJ18" s="1067"/>
      <c r="CK18" s="1067"/>
      <c r="CL18" s="1068"/>
      <c r="CM18" s="1066"/>
      <c r="CN18" s="1067"/>
      <c r="CO18" s="1067"/>
      <c r="CP18" s="1067"/>
      <c r="CQ18" s="1068"/>
      <c r="CR18" s="1066"/>
      <c r="CS18" s="1067"/>
      <c r="CT18" s="1067"/>
      <c r="CU18" s="1067"/>
      <c r="CV18" s="1068"/>
      <c r="CW18" s="1066"/>
      <c r="CX18" s="1067"/>
      <c r="CY18" s="1067"/>
      <c r="CZ18" s="1067"/>
      <c r="DA18" s="1068"/>
      <c r="DB18" s="1066"/>
      <c r="DC18" s="1067"/>
      <c r="DD18" s="1067"/>
      <c r="DE18" s="1067"/>
      <c r="DF18" s="1068"/>
      <c r="DG18" s="1066"/>
      <c r="DH18" s="1067"/>
      <c r="DI18" s="1067"/>
      <c r="DJ18" s="1067"/>
      <c r="DK18" s="1068"/>
      <c r="DL18" s="1066"/>
      <c r="DM18" s="1067"/>
      <c r="DN18" s="1067"/>
      <c r="DO18" s="1067"/>
      <c r="DP18" s="1068"/>
      <c r="DQ18" s="1066"/>
      <c r="DR18" s="1067"/>
      <c r="DS18" s="1067"/>
      <c r="DT18" s="1067"/>
      <c r="DU18" s="1068"/>
      <c r="DV18" s="1069"/>
      <c r="DW18" s="1070"/>
      <c r="DX18" s="1070"/>
      <c r="DY18" s="1070"/>
      <c r="DZ18" s="1071"/>
      <c r="EA18" s="219"/>
    </row>
    <row r="19" spans="1:131" s="220" customFormat="1" ht="26.25" customHeight="1" x14ac:dyDescent="0.15">
      <c r="A19" s="225">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364"/>
      <c r="BA19" s="364"/>
      <c r="BB19" s="364"/>
      <c r="BC19" s="364"/>
      <c r="BD19" s="364"/>
      <c r="BE19" s="218"/>
      <c r="BF19" s="218"/>
      <c r="BG19" s="218"/>
      <c r="BH19" s="218"/>
      <c r="BI19" s="218"/>
      <c r="BJ19" s="218"/>
      <c r="BK19" s="218"/>
      <c r="BL19" s="218"/>
      <c r="BM19" s="218"/>
      <c r="BN19" s="218"/>
      <c r="BO19" s="218"/>
      <c r="BP19" s="218"/>
      <c r="BQ19" s="226">
        <v>13</v>
      </c>
      <c r="BR19" s="227"/>
      <c r="BS19" s="1085"/>
      <c r="BT19" s="1086"/>
      <c r="BU19" s="1086"/>
      <c r="BV19" s="1086"/>
      <c r="BW19" s="1086"/>
      <c r="BX19" s="1086"/>
      <c r="BY19" s="1086"/>
      <c r="BZ19" s="1086"/>
      <c r="CA19" s="1086"/>
      <c r="CB19" s="1086"/>
      <c r="CC19" s="1086"/>
      <c r="CD19" s="1086"/>
      <c r="CE19" s="1086"/>
      <c r="CF19" s="1086"/>
      <c r="CG19" s="1087"/>
      <c r="CH19" s="1066"/>
      <c r="CI19" s="1067"/>
      <c r="CJ19" s="1067"/>
      <c r="CK19" s="1067"/>
      <c r="CL19" s="1068"/>
      <c r="CM19" s="1066"/>
      <c r="CN19" s="1067"/>
      <c r="CO19" s="1067"/>
      <c r="CP19" s="1067"/>
      <c r="CQ19" s="1068"/>
      <c r="CR19" s="1066"/>
      <c r="CS19" s="1067"/>
      <c r="CT19" s="1067"/>
      <c r="CU19" s="1067"/>
      <c r="CV19" s="1068"/>
      <c r="CW19" s="1066"/>
      <c r="CX19" s="1067"/>
      <c r="CY19" s="1067"/>
      <c r="CZ19" s="1067"/>
      <c r="DA19" s="1068"/>
      <c r="DB19" s="1066"/>
      <c r="DC19" s="1067"/>
      <c r="DD19" s="1067"/>
      <c r="DE19" s="1067"/>
      <c r="DF19" s="1068"/>
      <c r="DG19" s="1066"/>
      <c r="DH19" s="1067"/>
      <c r="DI19" s="1067"/>
      <c r="DJ19" s="1067"/>
      <c r="DK19" s="1068"/>
      <c r="DL19" s="1066"/>
      <c r="DM19" s="1067"/>
      <c r="DN19" s="1067"/>
      <c r="DO19" s="1067"/>
      <c r="DP19" s="1068"/>
      <c r="DQ19" s="1066"/>
      <c r="DR19" s="1067"/>
      <c r="DS19" s="1067"/>
      <c r="DT19" s="1067"/>
      <c r="DU19" s="1068"/>
      <c r="DV19" s="1069"/>
      <c r="DW19" s="1070"/>
      <c r="DX19" s="1070"/>
      <c r="DY19" s="1070"/>
      <c r="DZ19" s="1071"/>
      <c r="EA19" s="219"/>
    </row>
    <row r="20" spans="1:131" s="220" customFormat="1" ht="26.25" customHeight="1" x14ac:dyDescent="0.15">
      <c r="A20" s="225">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364"/>
      <c r="BA20" s="364"/>
      <c r="BB20" s="364"/>
      <c r="BC20" s="364"/>
      <c r="BD20" s="364"/>
      <c r="BE20" s="218"/>
      <c r="BF20" s="218"/>
      <c r="BG20" s="218"/>
      <c r="BH20" s="218"/>
      <c r="BI20" s="218"/>
      <c r="BJ20" s="218"/>
      <c r="BK20" s="218"/>
      <c r="BL20" s="218"/>
      <c r="BM20" s="218"/>
      <c r="BN20" s="218"/>
      <c r="BO20" s="218"/>
      <c r="BP20" s="218"/>
      <c r="BQ20" s="226">
        <v>14</v>
      </c>
      <c r="BR20" s="227"/>
      <c r="BS20" s="1085"/>
      <c r="BT20" s="1086"/>
      <c r="BU20" s="1086"/>
      <c r="BV20" s="1086"/>
      <c r="BW20" s="1086"/>
      <c r="BX20" s="1086"/>
      <c r="BY20" s="1086"/>
      <c r="BZ20" s="1086"/>
      <c r="CA20" s="1086"/>
      <c r="CB20" s="1086"/>
      <c r="CC20" s="1086"/>
      <c r="CD20" s="1086"/>
      <c r="CE20" s="1086"/>
      <c r="CF20" s="1086"/>
      <c r="CG20" s="1087"/>
      <c r="CH20" s="1066"/>
      <c r="CI20" s="1067"/>
      <c r="CJ20" s="1067"/>
      <c r="CK20" s="1067"/>
      <c r="CL20" s="1068"/>
      <c r="CM20" s="1066"/>
      <c r="CN20" s="1067"/>
      <c r="CO20" s="1067"/>
      <c r="CP20" s="1067"/>
      <c r="CQ20" s="1068"/>
      <c r="CR20" s="1066"/>
      <c r="CS20" s="1067"/>
      <c r="CT20" s="1067"/>
      <c r="CU20" s="1067"/>
      <c r="CV20" s="1068"/>
      <c r="CW20" s="1066"/>
      <c r="CX20" s="1067"/>
      <c r="CY20" s="1067"/>
      <c r="CZ20" s="1067"/>
      <c r="DA20" s="1068"/>
      <c r="DB20" s="1066"/>
      <c r="DC20" s="1067"/>
      <c r="DD20" s="1067"/>
      <c r="DE20" s="1067"/>
      <c r="DF20" s="1068"/>
      <c r="DG20" s="1066"/>
      <c r="DH20" s="1067"/>
      <c r="DI20" s="1067"/>
      <c r="DJ20" s="1067"/>
      <c r="DK20" s="1068"/>
      <c r="DL20" s="1066"/>
      <c r="DM20" s="1067"/>
      <c r="DN20" s="1067"/>
      <c r="DO20" s="1067"/>
      <c r="DP20" s="1068"/>
      <c r="DQ20" s="1066"/>
      <c r="DR20" s="1067"/>
      <c r="DS20" s="1067"/>
      <c r="DT20" s="1067"/>
      <c r="DU20" s="1068"/>
      <c r="DV20" s="1069"/>
      <c r="DW20" s="1070"/>
      <c r="DX20" s="1070"/>
      <c r="DY20" s="1070"/>
      <c r="DZ20" s="1071"/>
      <c r="EA20" s="219"/>
    </row>
    <row r="21" spans="1:131" s="220" customFormat="1" ht="26.25" customHeight="1" thickBot="1" x14ac:dyDescent="0.2">
      <c r="A21" s="225">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364"/>
      <c r="BA21" s="364"/>
      <c r="BB21" s="364"/>
      <c r="BC21" s="364"/>
      <c r="BD21" s="364"/>
      <c r="BE21" s="218"/>
      <c r="BF21" s="218"/>
      <c r="BG21" s="218"/>
      <c r="BH21" s="218"/>
      <c r="BI21" s="218"/>
      <c r="BJ21" s="218"/>
      <c r="BK21" s="218"/>
      <c r="BL21" s="218"/>
      <c r="BM21" s="218"/>
      <c r="BN21" s="218"/>
      <c r="BO21" s="218"/>
      <c r="BP21" s="218"/>
      <c r="BQ21" s="226">
        <v>15</v>
      </c>
      <c r="BR21" s="227"/>
      <c r="BS21" s="1085"/>
      <c r="BT21" s="1086"/>
      <c r="BU21" s="1086"/>
      <c r="BV21" s="1086"/>
      <c r="BW21" s="1086"/>
      <c r="BX21" s="1086"/>
      <c r="BY21" s="1086"/>
      <c r="BZ21" s="1086"/>
      <c r="CA21" s="1086"/>
      <c r="CB21" s="1086"/>
      <c r="CC21" s="1086"/>
      <c r="CD21" s="1086"/>
      <c r="CE21" s="1086"/>
      <c r="CF21" s="1086"/>
      <c r="CG21" s="1087"/>
      <c r="CH21" s="1066"/>
      <c r="CI21" s="1067"/>
      <c r="CJ21" s="1067"/>
      <c r="CK21" s="1067"/>
      <c r="CL21" s="1068"/>
      <c r="CM21" s="1066"/>
      <c r="CN21" s="1067"/>
      <c r="CO21" s="1067"/>
      <c r="CP21" s="1067"/>
      <c r="CQ21" s="1068"/>
      <c r="CR21" s="1066"/>
      <c r="CS21" s="1067"/>
      <c r="CT21" s="1067"/>
      <c r="CU21" s="1067"/>
      <c r="CV21" s="1068"/>
      <c r="CW21" s="1066"/>
      <c r="CX21" s="1067"/>
      <c r="CY21" s="1067"/>
      <c r="CZ21" s="1067"/>
      <c r="DA21" s="1068"/>
      <c r="DB21" s="1066"/>
      <c r="DC21" s="1067"/>
      <c r="DD21" s="1067"/>
      <c r="DE21" s="1067"/>
      <c r="DF21" s="1068"/>
      <c r="DG21" s="1066"/>
      <c r="DH21" s="1067"/>
      <c r="DI21" s="1067"/>
      <c r="DJ21" s="1067"/>
      <c r="DK21" s="1068"/>
      <c r="DL21" s="1066"/>
      <c r="DM21" s="1067"/>
      <c r="DN21" s="1067"/>
      <c r="DO21" s="1067"/>
      <c r="DP21" s="1068"/>
      <c r="DQ21" s="1066"/>
      <c r="DR21" s="1067"/>
      <c r="DS21" s="1067"/>
      <c r="DT21" s="1067"/>
      <c r="DU21" s="1068"/>
      <c r="DV21" s="1069"/>
      <c r="DW21" s="1070"/>
      <c r="DX21" s="1070"/>
      <c r="DY21" s="1070"/>
      <c r="DZ21" s="1071"/>
      <c r="EA21" s="219"/>
    </row>
    <row r="22" spans="1:131" s="220" customFormat="1" ht="26.25" customHeight="1" x14ac:dyDescent="0.15">
      <c r="A22" s="225">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240</v>
      </c>
      <c r="BA22" s="1098"/>
      <c r="BB22" s="1098"/>
      <c r="BC22" s="1098"/>
      <c r="BD22" s="1099"/>
      <c r="BE22" s="218"/>
      <c r="BF22" s="218"/>
      <c r="BG22" s="218"/>
      <c r="BH22" s="218"/>
      <c r="BI22" s="218"/>
      <c r="BJ22" s="218"/>
      <c r="BK22" s="218"/>
      <c r="BL22" s="218"/>
      <c r="BM22" s="218"/>
      <c r="BN22" s="218"/>
      <c r="BO22" s="218"/>
      <c r="BP22" s="218"/>
      <c r="BQ22" s="226">
        <v>16</v>
      </c>
      <c r="BR22" s="227"/>
      <c r="BS22" s="1085"/>
      <c r="BT22" s="1086"/>
      <c r="BU22" s="1086"/>
      <c r="BV22" s="1086"/>
      <c r="BW22" s="1086"/>
      <c r="BX22" s="1086"/>
      <c r="BY22" s="1086"/>
      <c r="BZ22" s="1086"/>
      <c r="CA22" s="1086"/>
      <c r="CB22" s="1086"/>
      <c r="CC22" s="1086"/>
      <c r="CD22" s="1086"/>
      <c r="CE22" s="1086"/>
      <c r="CF22" s="1086"/>
      <c r="CG22" s="1087"/>
      <c r="CH22" s="1066"/>
      <c r="CI22" s="1067"/>
      <c r="CJ22" s="1067"/>
      <c r="CK22" s="1067"/>
      <c r="CL22" s="1068"/>
      <c r="CM22" s="1066"/>
      <c r="CN22" s="1067"/>
      <c r="CO22" s="1067"/>
      <c r="CP22" s="1067"/>
      <c r="CQ22" s="1068"/>
      <c r="CR22" s="1066"/>
      <c r="CS22" s="1067"/>
      <c r="CT22" s="1067"/>
      <c r="CU22" s="1067"/>
      <c r="CV22" s="1068"/>
      <c r="CW22" s="1066"/>
      <c r="CX22" s="1067"/>
      <c r="CY22" s="1067"/>
      <c r="CZ22" s="1067"/>
      <c r="DA22" s="1068"/>
      <c r="DB22" s="1066"/>
      <c r="DC22" s="1067"/>
      <c r="DD22" s="1067"/>
      <c r="DE22" s="1067"/>
      <c r="DF22" s="1068"/>
      <c r="DG22" s="1066"/>
      <c r="DH22" s="1067"/>
      <c r="DI22" s="1067"/>
      <c r="DJ22" s="1067"/>
      <c r="DK22" s="1068"/>
      <c r="DL22" s="1066"/>
      <c r="DM22" s="1067"/>
      <c r="DN22" s="1067"/>
      <c r="DO22" s="1067"/>
      <c r="DP22" s="1068"/>
      <c r="DQ22" s="1066"/>
      <c r="DR22" s="1067"/>
      <c r="DS22" s="1067"/>
      <c r="DT22" s="1067"/>
      <c r="DU22" s="1068"/>
      <c r="DV22" s="1069"/>
      <c r="DW22" s="1070"/>
      <c r="DX22" s="1070"/>
      <c r="DY22" s="1070"/>
      <c r="DZ22" s="1071"/>
      <c r="EA22" s="219"/>
    </row>
    <row r="23" spans="1:131" s="220" customFormat="1" ht="26.25" customHeight="1" thickBot="1" x14ac:dyDescent="0.2">
      <c r="A23" s="228" t="s">
        <v>241</v>
      </c>
      <c r="B23" s="1013" t="s">
        <v>242</v>
      </c>
      <c r="C23" s="1014"/>
      <c r="D23" s="1014"/>
      <c r="E23" s="1014"/>
      <c r="F23" s="1014"/>
      <c r="G23" s="1014"/>
      <c r="H23" s="1014"/>
      <c r="I23" s="1014"/>
      <c r="J23" s="1014"/>
      <c r="K23" s="1014"/>
      <c r="L23" s="1014"/>
      <c r="M23" s="1014"/>
      <c r="N23" s="1014"/>
      <c r="O23" s="1014"/>
      <c r="P23" s="1015"/>
      <c r="Q23" s="1137">
        <v>9481</v>
      </c>
      <c r="R23" s="1138"/>
      <c r="S23" s="1138"/>
      <c r="T23" s="1138"/>
      <c r="U23" s="1138"/>
      <c r="V23" s="1138">
        <v>9059</v>
      </c>
      <c r="W23" s="1138"/>
      <c r="X23" s="1138"/>
      <c r="Y23" s="1138"/>
      <c r="Z23" s="1138"/>
      <c r="AA23" s="1138">
        <v>422</v>
      </c>
      <c r="AB23" s="1138"/>
      <c r="AC23" s="1138"/>
      <c r="AD23" s="1138"/>
      <c r="AE23" s="1139"/>
      <c r="AF23" s="1140">
        <v>367</v>
      </c>
      <c r="AG23" s="1138"/>
      <c r="AH23" s="1138"/>
      <c r="AI23" s="1138"/>
      <c r="AJ23" s="1141"/>
      <c r="AK23" s="1142"/>
      <c r="AL23" s="1143"/>
      <c r="AM23" s="1143"/>
      <c r="AN23" s="1143"/>
      <c r="AO23" s="1143"/>
      <c r="AP23" s="1138">
        <v>9440</v>
      </c>
      <c r="AQ23" s="1138"/>
      <c r="AR23" s="1138"/>
      <c r="AS23" s="1138"/>
      <c r="AT23" s="1138"/>
      <c r="AU23" s="1144"/>
      <c r="AV23" s="1144"/>
      <c r="AW23" s="1144"/>
      <c r="AX23" s="1144"/>
      <c r="AY23" s="1145"/>
      <c r="AZ23" s="1134" t="s">
        <v>513</v>
      </c>
      <c r="BA23" s="1135"/>
      <c r="BB23" s="1135"/>
      <c r="BC23" s="1135"/>
      <c r="BD23" s="1136"/>
      <c r="BE23" s="218"/>
      <c r="BF23" s="218"/>
      <c r="BG23" s="218"/>
      <c r="BH23" s="218"/>
      <c r="BI23" s="218"/>
      <c r="BJ23" s="218"/>
      <c r="BK23" s="218"/>
      <c r="BL23" s="218"/>
      <c r="BM23" s="218"/>
      <c r="BN23" s="218"/>
      <c r="BO23" s="218"/>
      <c r="BP23" s="218"/>
      <c r="BQ23" s="226">
        <v>17</v>
      </c>
      <c r="BR23" s="227"/>
      <c r="BS23" s="1085"/>
      <c r="BT23" s="1086"/>
      <c r="BU23" s="1086"/>
      <c r="BV23" s="1086"/>
      <c r="BW23" s="1086"/>
      <c r="BX23" s="1086"/>
      <c r="BY23" s="1086"/>
      <c r="BZ23" s="1086"/>
      <c r="CA23" s="1086"/>
      <c r="CB23" s="1086"/>
      <c r="CC23" s="1086"/>
      <c r="CD23" s="1086"/>
      <c r="CE23" s="1086"/>
      <c r="CF23" s="1086"/>
      <c r="CG23" s="1087"/>
      <c r="CH23" s="1066"/>
      <c r="CI23" s="1067"/>
      <c r="CJ23" s="1067"/>
      <c r="CK23" s="1067"/>
      <c r="CL23" s="1068"/>
      <c r="CM23" s="1066"/>
      <c r="CN23" s="1067"/>
      <c r="CO23" s="1067"/>
      <c r="CP23" s="1067"/>
      <c r="CQ23" s="1068"/>
      <c r="CR23" s="1066"/>
      <c r="CS23" s="1067"/>
      <c r="CT23" s="1067"/>
      <c r="CU23" s="1067"/>
      <c r="CV23" s="1068"/>
      <c r="CW23" s="1066"/>
      <c r="CX23" s="1067"/>
      <c r="CY23" s="1067"/>
      <c r="CZ23" s="1067"/>
      <c r="DA23" s="1068"/>
      <c r="DB23" s="1066"/>
      <c r="DC23" s="1067"/>
      <c r="DD23" s="1067"/>
      <c r="DE23" s="1067"/>
      <c r="DF23" s="1068"/>
      <c r="DG23" s="1066"/>
      <c r="DH23" s="1067"/>
      <c r="DI23" s="1067"/>
      <c r="DJ23" s="1067"/>
      <c r="DK23" s="1068"/>
      <c r="DL23" s="1066"/>
      <c r="DM23" s="1067"/>
      <c r="DN23" s="1067"/>
      <c r="DO23" s="1067"/>
      <c r="DP23" s="1068"/>
      <c r="DQ23" s="1066"/>
      <c r="DR23" s="1067"/>
      <c r="DS23" s="1067"/>
      <c r="DT23" s="1067"/>
      <c r="DU23" s="1068"/>
      <c r="DV23" s="1069"/>
      <c r="DW23" s="1070"/>
      <c r="DX23" s="1070"/>
      <c r="DY23" s="1070"/>
      <c r="DZ23" s="1071"/>
      <c r="EA23" s="219"/>
    </row>
    <row r="24" spans="1:131" s="220" customFormat="1" ht="26.25" customHeight="1" x14ac:dyDescent="0.15">
      <c r="A24" s="1133" t="s">
        <v>514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364"/>
      <c r="BA24" s="364"/>
      <c r="BB24" s="364"/>
      <c r="BC24" s="364"/>
      <c r="BD24" s="364"/>
      <c r="BE24" s="218"/>
      <c r="BF24" s="218"/>
      <c r="BG24" s="218"/>
      <c r="BH24" s="218"/>
      <c r="BI24" s="218"/>
      <c r="BJ24" s="218"/>
      <c r="BK24" s="218"/>
      <c r="BL24" s="218"/>
      <c r="BM24" s="218"/>
      <c r="BN24" s="218"/>
      <c r="BO24" s="218"/>
      <c r="BP24" s="218"/>
      <c r="BQ24" s="226">
        <v>18</v>
      </c>
      <c r="BR24" s="227"/>
      <c r="BS24" s="1085"/>
      <c r="BT24" s="1086"/>
      <c r="BU24" s="1086"/>
      <c r="BV24" s="1086"/>
      <c r="BW24" s="1086"/>
      <c r="BX24" s="1086"/>
      <c r="BY24" s="1086"/>
      <c r="BZ24" s="1086"/>
      <c r="CA24" s="1086"/>
      <c r="CB24" s="1086"/>
      <c r="CC24" s="1086"/>
      <c r="CD24" s="1086"/>
      <c r="CE24" s="1086"/>
      <c r="CF24" s="1086"/>
      <c r="CG24" s="1087"/>
      <c r="CH24" s="1066"/>
      <c r="CI24" s="1067"/>
      <c r="CJ24" s="1067"/>
      <c r="CK24" s="1067"/>
      <c r="CL24" s="1068"/>
      <c r="CM24" s="1066"/>
      <c r="CN24" s="1067"/>
      <c r="CO24" s="1067"/>
      <c r="CP24" s="1067"/>
      <c r="CQ24" s="1068"/>
      <c r="CR24" s="1066"/>
      <c r="CS24" s="1067"/>
      <c r="CT24" s="1067"/>
      <c r="CU24" s="1067"/>
      <c r="CV24" s="1068"/>
      <c r="CW24" s="1066"/>
      <c r="CX24" s="1067"/>
      <c r="CY24" s="1067"/>
      <c r="CZ24" s="1067"/>
      <c r="DA24" s="1068"/>
      <c r="DB24" s="1066"/>
      <c r="DC24" s="1067"/>
      <c r="DD24" s="1067"/>
      <c r="DE24" s="1067"/>
      <c r="DF24" s="1068"/>
      <c r="DG24" s="1066"/>
      <c r="DH24" s="1067"/>
      <c r="DI24" s="1067"/>
      <c r="DJ24" s="1067"/>
      <c r="DK24" s="1068"/>
      <c r="DL24" s="1066"/>
      <c r="DM24" s="1067"/>
      <c r="DN24" s="1067"/>
      <c r="DO24" s="1067"/>
      <c r="DP24" s="1068"/>
      <c r="DQ24" s="1066"/>
      <c r="DR24" s="1067"/>
      <c r="DS24" s="1067"/>
      <c r="DT24" s="1067"/>
      <c r="DU24" s="1068"/>
      <c r="DV24" s="1069"/>
      <c r="DW24" s="1070"/>
      <c r="DX24" s="1070"/>
      <c r="DY24" s="1070"/>
      <c r="DZ24" s="1071"/>
      <c r="EA24" s="219"/>
    </row>
    <row r="25" spans="1:131" s="213" customFormat="1" ht="26.25" customHeight="1" thickBot="1" x14ac:dyDescent="0.2">
      <c r="A25" s="1132" t="s">
        <v>243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364"/>
      <c r="BK25" s="364"/>
      <c r="BL25" s="364"/>
      <c r="BM25" s="364"/>
      <c r="BN25" s="364"/>
      <c r="BO25" s="229"/>
      <c r="BP25" s="229"/>
      <c r="BQ25" s="226">
        <v>19</v>
      </c>
      <c r="BR25" s="227"/>
      <c r="BS25" s="1085"/>
      <c r="BT25" s="1086"/>
      <c r="BU25" s="1086"/>
      <c r="BV25" s="1086"/>
      <c r="BW25" s="1086"/>
      <c r="BX25" s="1086"/>
      <c r="BY25" s="1086"/>
      <c r="BZ25" s="1086"/>
      <c r="CA25" s="1086"/>
      <c r="CB25" s="1086"/>
      <c r="CC25" s="1086"/>
      <c r="CD25" s="1086"/>
      <c r="CE25" s="1086"/>
      <c r="CF25" s="1086"/>
      <c r="CG25" s="1087"/>
      <c r="CH25" s="1066"/>
      <c r="CI25" s="1067"/>
      <c r="CJ25" s="1067"/>
      <c r="CK25" s="1067"/>
      <c r="CL25" s="1068"/>
      <c r="CM25" s="1066"/>
      <c r="CN25" s="1067"/>
      <c r="CO25" s="1067"/>
      <c r="CP25" s="1067"/>
      <c r="CQ25" s="1068"/>
      <c r="CR25" s="1066"/>
      <c r="CS25" s="1067"/>
      <c r="CT25" s="1067"/>
      <c r="CU25" s="1067"/>
      <c r="CV25" s="1068"/>
      <c r="CW25" s="1066"/>
      <c r="CX25" s="1067"/>
      <c r="CY25" s="1067"/>
      <c r="CZ25" s="1067"/>
      <c r="DA25" s="1068"/>
      <c r="DB25" s="1066"/>
      <c r="DC25" s="1067"/>
      <c r="DD25" s="1067"/>
      <c r="DE25" s="1067"/>
      <c r="DF25" s="1068"/>
      <c r="DG25" s="1066"/>
      <c r="DH25" s="1067"/>
      <c r="DI25" s="1067"/>
      <c r="DJ25" s="1067"/>
      <c r="DK25" s="1068"/>
      <c r="DL25" s="1066"/>
      <c r="DM25" s="1067"/>
      <c r="DN25" s="1067"/>
      <c r="DO25" s="1067"/>
      <c r="DP25" s="1068"/>
      <c r="DQ25" s="1066"/>
      <c r="DR25" s="1067"/>
      <c r="DS25" s="1067"/>
      <c r="DT25" s="1067"/>
      <c r="DU25" s="1068"/>
      <c r="DV25" s="1069"/>
      <c r="DW25" s="1070"/>
      <c r="DX25" s="1070"/>
      <c r="DY25" s="1070"/>
      <c r="DZ25" s="1071"/>
      <c r="EA25" s="212"/>
    </row>
    <row r="26" spans="1:131" s="213" customFormat="1" ht="26.25" customHeight="1" x14ac:dyDescent="0.15">
      <c r="A26" s="1072" t="s">
        <v>234</v>
      </c>
      <c r="B26" s="1073"/>
      <c r="C26" s="1073"/>
      <c r="D26" s="1073"/>
      <c r="E26" s="1073"/>
      <c r="F26" s="1073"/>
      <c r="G26" s="1073"/>
      <c r="H26" s="1073"/>
      <c r="I26" s="1073"/>
      <c r="J26" s="1073"/>
      <c r="K26" s="1073"/>
      <c r="L26" s="1073"/>
      <c r="M26" s="1073"/>
      <c r="N26" s="1073"/>
      <c r="O26" s="1073"/>
      <c r="P26" s="1074"/>
      <c r="Q26" s="1058" t="s">
        <v>515</v>
      </c>
      <c r="R26" s="1059"/>
      <c r="S26" s="1059"/>
      <c r="T26" s="1059"/>
      <c r="U26" s="1060"/>
      <c r="V26" s="1058" t="s">
        <v>516</v>
      </c>
      <c r="W26" s="1059"/>
      <c r="X26" s="1059"/>
      <c r="Y26" s="1059"/>
      <c r="Z26" s="1060"/>
      <c r="AA26" s="1058" t="s">
        <v>517</v>
      </c>
      <c r="AB26" s="1059"/>
      <c r="AC26" s="1059"/>
      <c r="AD26" s="1059"/>
      <c r="AE26" s="1059"/>
      <c r="AF26" s="1128" t="s">
        <v>518</v>
      </c>
      <c r="AG26" s="1079"/>
      <c r="AH26" s="1079"/>
      <c r="AI26" s="1079"/>
      <c r="AJ26" s="1129"/>
      <c r="AK26" s="1059" t="s">
        <v>519</v>
      </c>
      <c r="AL26" s="1059"/>
      <c r="AM26" s="1059"/>
      <c r="AN26" s="1059"/>
      <c r="AO26" s="1060"/>
      <c r="AP26" s="1058" t="s">
        <v>520</v>
      </c>
      <c r="AQ26" s="1059"/>
      <c r="AR26" s="1059"/>
      <c r="AS26" s="1059"/>
      <c r="AT26" s="1060"/>
      <c r="AU26" s="1058" t="s">
        <v>521</v>
      </c>
      <c r="AV26" s="1059"/>
      <c r="AW26" s="1059"/>
      <c r="AX26" s="1059"/>
      <c r="AY26" s="1060"/>
      <c r="AZ26" s="1058" t="s">
        <v>244</v>
      </c>
      <c r="BA26" s="1059"/>
      <c r="BB26" s="1059"/>
      <c r="BC26" s="1059"/>
      <c r="BD26" s="1060"/>
      <c r="BE26" s="1058" t="s">
        <v>237</v>
      </c>
      <c r="BF26" s="1059"/>
      <c r="BG26" s="1059"/>
      <c r="BH26" s="1059"/>
      <c r="BI26" s="1064"/>
      <c r="BJ26" s="364"/>
      <c r="BK26" s="364"/>
      <c r="BL26" s="364"/>
      <c r="BM26" s="364"/>
      <c r="BN26" s="364"/>
      <c r="BO26" s="229"/>
      <c r="BP26" s="229"/>
      <c r="BQ26" s="226">
        <v>20</v>
      </c>
      <c r="BR26" s="227"/>
      <c r="BS26" s="1085"/>
      <c r="BT26" s="1086"/>
      <c r="BU26" s="1086"/>
      <c r="BV26" s="1086"/>
      <c r="BW26" s="1086"/>
      <c r="BX26" s="1086"/>
      <c r="BY26" s="1086"/>
      <c r="BZ26" s="1086"/>
      <c r="CA26" s="1086"/>
      <c r="CB26" s="1086"/>
      <c r="CC26" s="1086"/>
      <c r="CD26" s="1086"/>
      <c r="CE26" s="1086"/>
      <c r="CF26" s="1086"/>
      <c r="CG26" s="1087"/>
      <c r="CH26" s="1066"/>
      <c r="CI26" s="1067"/>
      <c r="CJ26" s="1067"/>
      <c r="CK26" s="1067"/>
      <c r="CL26" s="1068"/>
      <c r="CM26" s="1066"/>
      <c r="CN26" s="1067"/>
      <c r="CO26" s="1067"/>
      <c r="CP26" s="1067"/>
      <c r="CQ26" s="1068"/>
      <c r="CR26" s="1066"/>
      <c r="CS26" s="1067"/>
      <c r="CT26" s="1067"/>
      <c r="CU26" s="1067"/>
      <c r="CV26" s="1068"/>
      <c r="CW26" s="1066"/>
      <c r="CX26" s="1067"/>
      <c r="CY26" s="1067"/>
      <c r="CZ26" s="1067"/>
      <c r="DA26" s="1068"/>
      <c r="DB26" s="1066"/>
      <c r="DC26" s="1067"/>
      <c r="DD26" s="1067"/>
      <c r="DE26" s="1067"/>
      <c r="DF26" s="1068"/>
      <c r="DG26" s="1066"/>
      <c r="DH26" s="1067"/>
      <c r="DI26" s="1067"/>
      <c r="DJ26" s="1067"/>
      <c r="DK26" s="1068"/>
      <c r="DL26" s="1066"/>
      <c r="DM26" s="1067"/>
      <c r="DN26" s="1067"/>
      <c r="DO26" s="1067"/>
      <c r="DP26" s="1068"/>
      <c r="DQ26" s="1066"/>
      <c r="DR26" s="1067"/>
      <c r="DS26" s="1067"/>
      <c r="DT26" s="1067"/>
      <c r="DU26" s="1068"/>
      <c r="DV26" s="1069"/>
      <c r="DW26" s="1070"/>
      <c r="DX26" s="1070"/>
      <c r="DY26" s="1070"/>
      <c r="DZ26" s="1071"/>
      <c r="EA26" s="212"/>
    </row>
    <row r="27" spans="1:131" s="213" customFormat="1" ht="26.25" customHeight="1" thickBot="1" x14ac:dyDescent="0.2">
      <c r="A27" s="1075"/>
      <c r="B27" s="1076"/>
      <c r="C27" s="1076"/>
      <c r="D27" s="1076"/>
      <c r="E27" s="1076"/>
      <c r="F27" s="1076"/>
      <c r="G27" s="1076"/>
      <c r="H27" s="1076"/>
      <c r="I27" s="1076"/>
      <c r="J27" s="1076"/>
      <c r="K27" s="1076"/>
      <c r="L27" s="1076"/>
      <c r="M27" s="1076"/>
      <c r="N27" s="1076"/>
      <c r="O27" s="1076"/>
      <c r="P27" s="1077"/>
      <c r="Q27" s="1061"/>
      <c r="R27" s="1062"/>
      <c r="S27" s="1062"/>
      <c r="T27" s="1062"/>
      <c r="U27" s="1063"/>
      <c r="V27" s="1061"/>
      <c r="W27" s="1062"/>
      <c r="X27" s="1062"/>
      <c r="Y27" s="1062"/>
      <c r="Z27" s="1063"/>
      <c r="AA27" s="1061"/>
      <c r="AB27" s="1062"/>
      <c r="AC27" s="1062"/>
      <c r="AD27" s="1062"/>
      <c r="AE27" s="1062"/>
      <c r="AF27" s="1130"/>
      <c r="AG27" s="1082"/>
      <c r="AH27" s="1082"/>
      <c r="AI27" s="1082"/>
      <c r="AJ27" s="1131"/>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65"/>
      <c r="BJ27" s="364"/>
      <c r="BK27" s="364"/>
      <c r="BL27" s="364"/>
      <c r="BM27" s="364"/>
      <c r="BN27" s="364"/>
      <c r="BO27" s="229"/>
      <c r="BP27" s="229"/>
      <c r="BQ27" s="226">
        <v>21</v>
      </c>
      <c r="BR27" s="227"/>
      <c r="BS27" s="1085"/>
      <c r="BT27" s="1086"/>
      <c r="BU27" s="1086"/>
      <c r="BV27" s="1086"/>
      <c r="BW27" s="1086"/>
      <c r="BX27" s="1086"/>
      <c r="BY27" s="1086"/>
      <c r="BZ27" s="1086"/>
      <c r="CA27" s="1086"/>
      <c r="CB27" s="1086"/>
      <c r="CC27" s="1086"/>
      <c r="CD27" s="1086"/>
      <c r="CE27" s="1086"/>
      <c r="CF27" s="1086"/>
      <c r="CG27" s="1087"/>
      <c r="CH27" s="1066"/>
      <c r="CI27" s="1067"/>
      <c r="CJ27" s="1067"/>
      <c r="CK27" s="1067"/>
      <c r="CL27" s="1068"/>
      <c r="CM27" s="1066"/>
      <c r="CN27" s="1067"/>
      <c r="CO27" s="1067"/>
      <c r="CP27" s="1067"/>
      <c r="CQ27" s="1068"/>
      <c r="CR27" s="1066"/>
      <c r="CS27" s="1067"/>
      <c r="CT27" s="1067"/>
      <c r="CU27" s="1067"/>
      <c r="CV27" s="1068"/>
      <c r="CW27" s="1066"/>
      <c r="CX27" s="1067"/>
      <c r="CY27" s="1067"/>
      <c r="CZ27" s="1067"/>
      <c r="DA27" s="1068"/>
      <c r="DB27" s="1066"/>
      <c r="DC27" s="1067"/>
      <c r="DD27" s="1067"/>
      <c r="DE27" s="1067"/>
      <c r="DF27" s="1068"/>
      <c r="DG27" s="1066"/>
      <c r="DH27" s="1067"/>
      <c r="DI27" s="1067"/>
      <c r="DJ27" s="1067"/>
      <c r="DK27" s="1068"/>
      <c r="DL27" s="1066"/>
      <c r="DM27" s="1067"/>
      <c r="DN27" s="1067"/>
      <c r="DO27" s="1067"/>
      <c r="DP27" s="1068"/>
      <c r="DQ27" s="1066"/>
      <c r="DR27" s="1067"/>
      <c r="DS27" s="1067"/>
      <c r="DT27" s="1067"/>
      <c r="DU27" s="1068"/>
      <c r="DV27" s="1069"/>
      <c r="DW27" s="1070"/>
      <c r="DX27" s="1070"/>
      <c r="DY27" s="1070"/>
      <c r="DZ27" s="1071"/>
      <c r="EA27" s="212"/>
    </row>
    <row r="28" spans="1:131" s="213" customFormat="1" ht="26.25" customHeight="1" thickTop="1" x14ac:dyDescent="0.15">
      <c r="A28" s="230">
        <v>1</v>
      </c>
      <c r="B28" s="1119" t="s">
        <v>522</v>
      </c>
      <c r="C28" s="1120"/>
      <c r="D28" s="1120"/>
      <c r="E28" s="1120"/>
      <c r="F28" s="1120"/>
      <c r="G28" s="1120"/>
      <c r="H28" s="1120"/>
      <c r="I28" s="1120"/>
      <c r="J28" s="1120"/>
      <c r="K28" s="1120"/>
      <c r="L28" s="1120"/>
      <c r="M28" s="1120"/>
      <c r="N28" s="1120"/>
      <c r="O28" s="1120"/>
      <c r="P28" s="1121"/>
      <c r="Q28" s="1122">
        <v>2135</v>
      </c>
      <c r="R28" s="1123"/>
      <c r="S28" s="1123"/>
      <c r="T28" s="1123"/>
      <c r="U28" s="1123"/>
      <c r="V28" s="1123">
        <v>1981</v>
      </c>
      <c r="W28" s="1123"/>
      <c r="X28" s="1123"/>
      <c r="Y28" s="1123"/>
      <c r="Z28" s="1123"/>
      <c r="AA28" s="1123">
        <v>154</v>
      </c>
      <c r="AB28" s="1123"/>
      <c r="AC28" s="1123"/>
      <c r="AD28" s="1123"/>
      <c r="AE28" s="1124"/>
      <c r="AF28" s="1125">
        <v>154</v>
      </c>
      <c r="AG28" s="1123"/>
      <c r="AH28" s="1123"/>
      <c r="AI28" s="1123"/>
      <c r="AJ28" s="1126"/>
      <c r="AK28" s="1127">
        <v>127</v>
      </c>
      <c r="AL28" s="1115"/>
      <c r="AM28" s="1115"/>
      <c r="AN28" s="1115"/>
      <c r="AO28" s="1115"/>
      <c r="AP28" s="1115" t="s">
        <v>511</v>
      </c>
      <c r="AQ28" s="1115"/>
      <c r="AR28" s="1115"/>
      <c r="AS28" s="1115"/>
      <c r="AT28" s="1115"/>
      <c r="AU28" s="1115" t="s">
        <v>318</v>
      </c>
      <c r="AV28" s="1115"/>
      <c r="AW28" s="1115"/>
      <c r="AX28" s="1115"/>
      <c r="AY28" s="1115"/>
      <c r="AZ28" s="1116" t="s">
        <v>318</v>
      </c>
      <c r="BA28" s="1116"/>
      <c r="BB28" s="1116"/>
      <c r="BC28" s="1116"/>
      <c r="BD28" s="1116"/>
      <c r="BE28" s="1117"/>
      <c r="BF28" s="1117"/>
      <c r="BG28" s="1117"/>
      <c r="BH28" s="1117"/>
      <c r="BI28" s="1118"/>
      <c r="BJ28" s="364"/>
      <c r="BK28" s="364"/>
      <c r="BL28" s="364"/>
      <c r="BM28" s="364"/>
      <c r="BN28" s="364"/>
      <c r="BO28" s="229"/>
      <c r="BP28" s="229"/>
      <c r="BQ28" s="226">
        <v>22</v>
      </c>
      <c r="BR28" s="227"/>
      <c r="BS28" s="1085"/>
      <c r="BT28" s="1086"/>
      <c r="BU28" s="1086"/>
      <c r="BV28" s="1086"/>
      <c r="BW28" s="1086"/>
      <c r="BX28" s="1086"/>
      <c r="BY28" s="1086"/>
      <c r="BZ28" s="1086"/>
      <c r="CA28" s="1086"/>
      <c r="CB28" s="1086"/>
      <c r="CC28" s="1086"/>
      <c r="CD28" s="1086"/>
      <c r="CE28" s="1086"/>
      <c r="CF28" s="1086"/>
      <c r="CG28" s="1087"/>
      <c r="CH28" s="1066"/>
      <c r="CI28" s="1067"/>
      <c r="CJ28" s="1067"/>
      <c r="CK28" s="1067"/>
      <c r="CL28" s="1068"/>
      <c r="CM28" s="1066"/>
      <c r="CN28" s="1067"/>
      <c r="CO28" s="1067"/>
      <c r="CP28" s="1067"/>
      <c r="CQ28" s="1068"/>
      <c r="CR28" s="1066"/>
      <c r="CS28" s="1067"/>
      <c r="CT28" s="1067"/>
      <c r="CU28" s="1067"/>
      <c r="CV28" s="1068"/>
      <c r="CW28" s="1066"/>
      <c r="CX28" s="1067"/>
      <c r="CY28" s="1067"/>
      <c r="CZ28" s="1067"/>
      <c r="DA28" s="1068"/>
      <c r="DB28" s="1066"/>
      <c r="DC28" s="1067"/>
      <c r="DD28" s="1067"/>
      <c r="DE28" s="1067"/>
      <c r="DF28" s="1068"/>
      <c r="DG28" s="1066"/>
      <c r="DH28" s="1067"/>
      <c r="DI28" s="1067"/>
      <c r="DJ28" s="1067"/>
      <c r="DK28" s="1068"/>
      <c r="DL28" s="1066"/>
      <c r="DM28" s="1067"/>
      <c r="DN28" s="1067"/>
      <c r="DO28" s="1067"/>
      <c r="DP28" s="1068"/>
      <c r="DQ28" s="1066"/>
      <c r="DR28" s="1067"/>
      <c r="DS28" s="1067"/>
      <c r="DT28" s="1067"/>
      <c r="DU28" s="1068"/>
      <c r="DV28" s="1069"/>
      <c r="DW28" s="1070"/>
      <c r="DX28" s="1070"/>
      <c r="DY28" s="1070"/>
      <c r="DZ28" s="1071"/>
      <c r="EA28" s="212"/>
    </row>
    <row r="29" spans="1:131" s="213" customFormat="1" ht="26.25" customHeight="1" x14ac:dyDescent="0.15">
      <c r="A29" s="230">
        <v>2</v>
      </c>
      <c r="B29" s="1100" t="s">
        <v>523</v>
      </c>
      <c r="C29" s="1101"/>
      <c r="D29" s="1101"/>
      <c r="E29" s="1101"/>
      <c r="F29" s="1101"/>
      <c r="G29" s="1101"/>
      <c r="H29" s="1101"/>
      <c r="I29" s="1101"/>
      <c r="J29" s="1101"/>
      <c r="K29" s="1101"/>
      <c r="L29" s="1101"/>
      <c r="M29" s="1101"/>
      <c r="N29" s="1101"/>
      <c r="O29" s="1101"/>
      <c r="P29" s="1102"/>
      <c r="Q29" s="1112">
        <v>1977</v>
      </c>
      <c r="R29" s="1113"/>
      <c r="S29" s="1113"/>
      <c r="T29" s="1113"/>
      <c r="U29" s="1113"/>
      <c r="V29" s="1113">
        <v>1836</v>
      </c>
      <c r="W29" s="1113"/>
      <c r="X29" s="1113"/>
      <c r="Y29" s="1113"/>
      <c r="Z29" s="1113"/>
      <c r="AA29" s="1113">
        <v>141</v>
      </c>
      <c r="AB29" s="1113"/>
      <c r="AC29" s="1113"/>
      <c r="AD29" s="1113"/>
      <c r="AE29" s="1114"/>
      <c r="AF29" s="1106">
        <v>141</v>
      </c>
      <c r="AG29" s="1107"/>
      <c r="AH29" s="1107"/>
      <c r="AI29" s="1107"/>
      <c r="AJ29" s="1108"/>
      <c r="AK29" s="1049">
        <v>272</v>
      </c>
      <c r="AL29" s="1040"/>
      <c r="AM29" s="1040"/>
      <c r="AN29" s="1040"/>
      <c r="AO29" s="1040"/>
      <c r="AP29" s="1040" t="s">
        <v>511</v>
      </c>
      <c r="AQ29" s="1040"/>
      <c r="AR29" s="1040"/>
      <c r="AS29" s="1040"/>
      <c r="AT29" s="1040"/>
      <c r="AU29" s="1040" t="s">
        <v>318</v>
      </c>
      <c r="AV29" s="1040"/>
      <c r="AW29" s="1040"/>
      <c r="AX29" s="1040"/>
      <c r="AY29" s="1040"/>
      <c r="AZ29" s="1111" t="s">
        <v>318</v>
      </c>
      <c r="BA29" s="1111"/>
      <c r="BB29" s="1111"/>
      <c r="BC29" s="1111"/>
      <c r="BD29" s="1111"/>
      <c r="BE29" s="1095"/>
      <c r="BF29" s="1095"/>
      <c r="BG29" s="1095"/>
      <c r="BH29" s="1095"/>
      <c r="BI29" s="1096"/>
      <c r="BJ29" s="364"/>
      <c r="BK29" s="364"/>
      <c r="BL29" s="364"/>
      <c r="BM29" s="364"/>
      <c r="BN29" s="364"/>
      <c r="BO29" s="229"/>
      <c r="BP29" s="229"/>
      <c r="BQ29" s="226">
        <v>23</v>
      </c>
      <c r="BR29" s="227"/>
      <c r="BS29" s="1085"/>
      <c r="BT29" s="1086"/>
      <c r="BU29" s="1086"/>
      <c r="BV29" s="1086"/>
      <c r="BW29" s="1086"/>
      <c r="BX29" s="1086"/>
      <c r="BY29" s="1086"/>
      <c r="BZ29" s="1086"/>
      <c r="CA29" s="1086"/>
      <c r="CB29" s="1086"/>
      <c r="CC29" s="1086"/>
      <c r="CD29" s="1086"/>
      <c r="CE29" s="1086"/>
      <c r="CF29" s="1086"/>
      <c r="CG29" s="1087"/>
      <c r="CH29" s="1066"/>
      <c r="CI29" s="1067"/>
      <c r="CJ29" s="1067"/>
      <c r="CK29" s="1067"/>
      <c r="CL29" s="1068"/>
      <c r="CM29" s="1066"/>
      <c r="CN29" s="1067"/>
      <c r="CO29" s="1067"/>
      <c r="CP29" s="1067"/>
      <c r="CQ29" s="1068"/>
      <c r="CR29" s="1066"/>
      <c r="CS29" s="1067"/>
      <c r="CT29" s="1067"/>
      <c r="CU29" s="1067"/>
      <c r="CV29" s="1068"/>
      <c r="CW29" s="1066"/>
      <c r="CX29" s="1067"/>
      <c r="CY29" s="1067"/>
      <c r="CZ29" s="1067"/>
      <c r="DA29" s="1068"/>
      <c r="DB29" s="1066"/>
      <c r="DC29" s="1067"/>
      <c r="DD29" s="1067"/>
      <c r="DE29" s="1067"/>
      <c r="DF29" s="1068"/>
      <c r="DG29" s="1066"/>
      <c r="DH29" s="1067"/>
      <c r="DI29" s="1067"/>
      <c r="DJ29" s="1067"/>
      <c r="DK29" s="1068"/>
      <c r="DL29" s="1066"/>
      <c r="DM29" s="1067"/>
      <c r="DN29" s="1067"/>
      <c r="DO29" s="1067"/>
      <c r="DP29" s="1068"/>
      <c r="DQ29" s="1066"/>
      <c r="DR29" s="1067"/>
      <c r="DS29" s="1067"/>
      <c r="DT29" s="1067"/>
      <c r="DU29" s="1068"/>
      <c r="DV29" s="1069"/>
      <c r="DW29" s="1070"/>
      <c r="DX29" s="1070"/>
      <c r="DY29" s="1070"/>
      <c r="DZ29" s="1071"/>
      <c r="EA29" s="212"/>
    </row>
    <row r="30" spans="1:131" s="213" customFormat="1" ht="26.25" customHeight="1" x14ac:dyDescent="0.15">
      <c r="A30" s="230">
        <v>3</v>
      </c>
      <c r="B30" s="1100" t="s">
        <v>524</v>
      </c>
      <c r="C30" s="1101"/>
      <c r="D30" s="1101"/>
      <c r="E30" s="1101"/>
      <c r="F30" s="1101"/>
      <c r="G30" s="1101"/>
      <c r="H30" s="1101"/>
      <c r="I30" s="1101"/>
      <c r="J30" s="1101"/>
      <c r="K30" s="1101"/>
      <c r="L30" s="1101"/>
      <c r="M30" s="1101"/>
      <c r="N30" s="1101"/>
      <c r="O30" s="1101"/>
      <c r="P30" s="1102"/>
      <c r="Q30" s="1112">
        <v>24</v>
      </c>
      <c r="R30" s="1113"/>
      <c r="S30" s="1113"/>
      <c r="T30" s="1113"/>
      <c r="U30" s="1113"/>
      <c r="V30" s="1113">
        <v>15</v>
      </c>
      <c r="W30" s="1113"/>
      <c r="X30" s="1113"/>
      <c r="Y30" s="1113"/>
      <c r="Z30" s="1113"/>
      <c r="AA30" s="1113">
        <v>9</v>
      </c>
      <c r="AB30" s="1113"/>
      <c r="AC30" s="1113"/>
      <c r="AD30" s="1113"/>
      <c r="AE30" s="1114"/>
      <c r="AF30" s="1106">
        <v>9</v>
      </c>
      <c r="AG30" s="1107"/>
      <c r="AH30" s="1107"/>
      <c r="AI30" s="1107"/>
      <c r="AJ30" s="1108"/>
      <c r="AK30" s="1049">
        <v>5</v>
      </c>
      <c r="AL30" s="1040"/>
      <c r="AM30" s="1040"/>
      <c r="AN30" s="1040"/>
      <c r="AO30" s="1040"/>
      <c r="AP30" s="1040" t="s">
        <v>511</v>
      </c>
      <c r="AQ30" s="1040"/>
      <c r="AR30" s="1040"/>
      <c r="AS30" s="1040"/>
      <c r="AT30" s="1040"/>
      <c r="AU30" s="1040" t="s">
        <v>318</v>
      </c>
      <c r="AV30" s="1040"/>
      <c r="AW30" s="1040"/>
      <c r="AX30" s="1040"/>
      <c r="AY30" s="1040"/>
      <c r="AZ30" s="1111" t="s">
        <v>318</v>
      </c>
      <c r="BA30" s="1111"/>
      <c r="BB30" s="1111"/>
      <c r="BC30" s="1111"/>
      <c r="BD30" s="1111"/>
      <c r="BE30" s="1095"/>
      <c r="BF30" s="1095"/>
      <c r="BG30" s="1095"/>
      <c r="BH30" s="1095"/>
      <c r="BI30" s="1096"/>
      <c r="BJ30" s="364"/>
      <c r="BK30" s="364"/>
      <c r="BL30" s="364"/>
      <c r="BM30" s="364"/>
      <c r="BN30" s="364"/>
      <c r="BO30" s="229"/>
      <c r="BP30" s="229"/>
      <c r="BQ30" s="226">
        <v>24</v>
      </c>
      <c r="BR30" s="227"/>
      <c r="BS30" s="1085"/>
      <c r="BT30" s="1086"/>
      <c r="BU30" s="1086"/>
      <c r="BV30" s="1086"/>
      <c r="BW30" s="1086"/>
      <c r="BX30" s="1086"/>
      <c r="BY30" s="1086"/>
      <c r="BZ30" s="1086"/>
      <c r="CA30" s="1086"/>
      <c r="CB30" s="1086"/>
      <c r="CC30" s="1086"/>
      <c r="CD30" s="1086"/>
      <c r="CE30" s="1086"/>
      <c r="CF30" s="1086"/>
      <c r="CG30" s="1087"/>
      <c r="CH30" s="1066"/>
      <c r="CI30" s="1067"/>
      <c r="CJ30" s="1067"/>
      <c r="CK30" s="1067"/>
      <c r="CL30" s="1068"/>
      <c r="CM30" s="1066"/>
      <c r="CN30" s="1067"/>
      <c r="CO30" s="1067"/>
      <c r="CP30" s="1067"/>
      <c r="CQ30" s="1068"/>
      <c r="CR30" s="1066"/>
      <c r="CS30" s="1067"/>
      <c r="CT30" s="1067"/>
      <c r="CU30" s="1067"/>
      <c r="CV30" s="1068"/>
      <c r="CW30" s="1066"/>
      <c r="CX30" s="1067"/>
      <c r="CY30" s="1067"/>
      <c r="CZ30" s="1067"/>
      <c r="DA30" s="1068"/>
      <c r="DB30" s="1066"/>
      <c r="DC30" s="1067"/>
      <c r="DD30" s="1067"/>
      <c r="DE30" s="1067"/>
      <c r="DF30" s="1068"/>
      <c r="DG30" s="1066"/>
      <c r="DH30" s="1067"/>
      <c r="DI30" s="1067"/>
      <c r="DJ30" s="1067"/>
      <c r="DK30" s="1068"/>
      <c r="DL30" s="1066"/>
      <c r="DM30" s="1067"/>
      <c r="DN30" s="1067"/>
      <c r="DO30" s="1067"/>
      <c r="DP30" s="1068"/>
      <c r="DQ30" s="1066"/>
      <c r="DR30" s="1067"/>
      <c r="DS30" s="1067"/>
      <c r="DT30" s="1067"/>
      <c r="DU30" s="1068"/>
      <c r="DV30" s="1069"/>
      <c r="DW30" s="1070"/>
      <c r="DX30" s="1070"/>
      <c r="DY30" s="1070"/>
      <c r="DZ30" s="1071"/>
      <c r="EA30" s="212"/>
    </row>
    <row r="31" spans="1:131" s="213" customFormat="1" ht="26.25" customHeight="1" x14ac:dyDescent="0.15">
      <c r="A31" s="230">
        <v>4</v>
      </c>
      <c r="B31" s="1100" t="s">
        <v>525</v>
      </c>
      <c r="C31" s="1101"/>
      <c r="D31" s="1101"/>
      <c r="E31" s="1101"/>
      <c r="F31" s="1101"/>
      <c r="G31" s="1101"/>
      <c r="H31" s="1101"/>
      <c r="I31" s="1101"/>
      <c r="J31" s="1101"/>
      <c r="K31" s="1101"/>
      <c r="L31" s="1101"/>
      <c r="M31" s="1101"/>
      <c r="N31" s="1101"/>
      <c r="O31" s="1101"/>
      <c r="P31" s="1102"/>
      <c r="Q31" s="1112">
        <v>226</v>
      </c>
      <c r="R31" s="1113"/>
      <c r="S31" s="1113"/>
      <c r="T31" s="1113"/>
      <c r="U31" s="1113"/>
      <c r="V31" s="1113">
        <v>223</v>
      </c>
      <c r="W31" s="1113"/>
      <c r="X31" s="1113"/>
      <c r="Y31" s="1113"/>
      <c r="Z31" s="1113"/>
      <c r="AA31" s="1113">
        <v>2</v>
      </c>
      <c r="AB31" s="1113"/>
      <c r="AC31" s="1113"/>
      <c r="AD31" s="1113"/>
      <c r="AE31" s="1114"/>
      <c r="AF31" s="1106">
        <v>2</v>
      </c>
      <c r="AG31" s="1107"/>
      <c r="AH31" s="1107"/>
      <c r="AI31" s="1107"/>
      <c r="AJ31" s="1108"/>
      <c r="AK31" s="1049">
        <v>63</v>
      </c>
      <c r="AL31" s="1040"/>
      <c r="AM31" s="1040"/>
      <c r="AN31" s="1040"/>
      <c r="AO31" s="1040"/>
      <c r="AP31" s="1040" t="s">
        <v>511</v>
      </c>
      <c r="AQ31" s="1040"/>
      <c r="AR31" s="1040"/>
      <c r="AS31" s="1040"/>
      <c r="AT31" s="1040"/>
      <c r="AU31" s="1040" t="s">
        <v>318</v>
      </c>
      <c r="AV31" s="1040"/>
      <c r="AW31" s="1040"/>
      <c r="AX31" s="1040"/>
      <c r="AY31" s="1040"/>
      <c r="AZ31" s="1111" t="s">
        <v>318</v>
      </c>
      <c r="BA31" s="1111"/>
      <c r="BB31" s="1111"/>
      <c r="BC31" s="1111"/>
      <c r="BD31" s="1111"/>
      <c r="BE31" s="1095"/>
      <c r="BF31" s="1095"/>
      <c r="BG31" s="1095"/>
      <c r="BH31" s="1095"/>
      <c r="BI31" s="1096"/>
      <c r="BJ31" s="364"/>
      <c r="BK31" s="364"/>
      <c r="BL31" s="364"/>
      <c r="BM31" s="364"/>
      <c r="BN31" s="364"/>
      <c r="BO31" s="229"/>
      <c r="BP31" s="229"/>
      <c r="BQ31" s="226">
        <v>25</v>
      </c>
      <c r="BR31" s="227"/>
      <c r="BS31" s="1085"/>
      <c r="BT31" s="1086"/>
      <c r="BU31" s="1086"/>
      <c r="BV31" s="1086"/>
      <c r="BW31" s="1086"/>
      <c r="BX31" s="1086"/>
      <c r="BY31" s="1086"/>
      <c r="BZ31" s="1086"/>
      <c r="CA31" s="1086"/>
      <c r="CB31" s="1086"/>
      <c r="CC31" s="1086"/>
      <c r="CD31" s="1086"/>
      <c r="CE31" s="1086"/>
      <c r="CF31" s="1086"/>
      <c r="CG31" s="1087"/>
      <c r="CH31" s="1066"/>
      <c r="CI31" s="1067"/>
      <c r="CJ31" s="1067"/>
      <c r="CK31" s="1067"/>
      <c r="CL31" s="1068"/>
      <c r="CM31" s="1066"/>
      <c r="CN31" s="1067"/>
      <c r="CO31" s="1067"/>
      <c r="CP31" s="1067"/>
      <c r="CQ31" s="1068"/>
      <c r="CR31" s="1066"/>
      <c r="CS31" s="1067"/>
      <c r="CT31" s="1067"/>
      <c r="CU31" s="1067"/>
      <c r="CV31" s="1068"/>
      <c r="CW31" s="1066"/>
      <c r="CX31" s="1067"/>
      <c r="CY31" s="1067"/>
      <c r="CZ31" s="1067"/>
      <c r="DA31" s="1068"/>
      <c r="DB31" s="1066"/>
      <c r="DC31" s="1067"/>
      <c r="DD31" s="1067"/>
      <c r="DE31" s="1067"/>
      <c r="DF31" s="1068"/>
      <c r="DG31" s="1066"/>
      <c r="DH31" s="1067"/>
      <c r="DI31" s="1067"/>
      <c r="DJ31" s="1067"/>
      <c r="DK31" s="1068"/>
      <c r="DL31" s="1066"/>
      <c r="DM31" s="1067"/>
      <c r="DN31" s="1067"/>
      <c r="DO31" s="1067"/>
      <c r="DP31" s="1068"/>
      <c r="DQ31" s="1066"/>
      <c r="DR31" s="1067"/>
      <c r="DS31" s="1067"/>
      <c r="DT31" s="1067"/>
      <c r="DU31" s="1068"/>
      <c r="DV31" s="1069"/>
      <c r="DW31" s="1070"/>
      <c r="DX31" s="1070"/>
      <c r="DY31" s="1070"/>
      <c r="DZ31" s="1071"/>
      <c r="EA31" s="212"/>
    </row>
    <row r="32" spans="1:131" s="213" customFormat="1" ht="26.25" customHeight="1" x14ac:dyDescent="0.15">
      <c r="A32" s="230">
        <v>5</v>
      </c>
      <c r="B32" s="1100" t="s">
        <v>526</v>
      </c>
      <c r="C32" s="1101"/>
      <c r="D32" s="1101"/>
      <c r="E32" s="1101"/>
      <c r="F32" s="1101"/>
      <c r="G32" s="1101"/>
      <c r="H32" s="1101"/>
      <c r="I32" s="1101"/>
      <c r="J32" s="1101"/>
      <c r="K32" s="1101"/>
      <c r="L32" s="1101"/>
      <c r="M32" s="1101"/>
      <c r="N32" s="1101"/>
      <c r="O32" s="1101"/>
      <c r="P32" s="1102"/>
      <c r="Q32" s="1112">
        <v>310</v>
      </c>
      <c r="R32" s="1113"/>
      <c r="S32" s="1113"/>
      <c r="T32" s="1113"/>
      <c r="U32" s="1113"/>
      <c r="V32" s="1113">
        <v>281</v>
      </c>
      <c r="W32" s="1113"/>
      <c r="X32" s="1113"/>
      <c r="Y32" s="1113"/>
      <c r="Z32" s="1113"/>
      <c r="AA32" s="1113">
        <v>29</v>
      </c>
      <c r="AB32" s="1113"/>
      <c r="AC32" s="1113"/>
      <c r="AD32" s="1113"/>
      <c r="AE32" s="1114"/>
      <c r="AF32" s="1106">
        <v>436</v>
      </c>
      <c r="AG32" s="1107"/>
      <c r="AH32" s="1107"/>
      <c r="AI32" s="1107"/>
      <c r="AJ32" s="1108"/>
      <c r="AK32" s="1049">
        <v>12</v>
      </c>
      <c r="AL32" s="1040"/>
      <c r="AM32" s="1040"/>
      <c r="AN32" s="1040"/>
      <c r="AO32" s="1040"/>
      <c r="AP32" s="1040">
        <v>1784</v>
      </c>
      <c r="AQ32" s="1040"/>
      <c r="AR32" s="1040"/>
      <c r="AS32" s="1040"/>
      <c r="AT32" s="1040"/>
      <c r="AU32" s="1040">
        <v>277</v>
      </c>
      <c r="AV32" s="1040"/>
      <c r="AW32" s="1040"/>
      <c r="AX32" s="1040"/>
      <c r="AY32" s="1040"/>
      <c r="AZ32" s="1111" t="s">
        <v>318</v>
      </c>
      <c r="BA32" s="1111"/>
      <c r="BB32" s="1111"/>
      <c r="BC32" s="1111"/>
      <c r="BD32" s="1111"/>
      <c r="BE32" s="1095" t="s">
        <v>527</v>
      </c>
      <c r="BF32" s="1095"/>
      <c r="BG32" s="1095"/>
      <c r="BH32" s="1095"/>
      <c r="BI32" s="1096"/>
      <c r="BJ32" s="364"/>
      <c r="BK32" s="364"/>
      <c r="BL32" s="364"/>
      <c r="BM32" s="364"/>
      <c r="BN32" s="364"/>
      <c r="BO32" s="229"/>
      <c r="BP32" s="229"/>
      <c r="BQ32" s="226">
        <v>26</v>
      </c>
      <c r="BR32" s="227"/>
      <c r="BS32" s="1085"/>
      <c r="BT32" s="1086"/>
      <c r="BU32" s="1086"/>
      <c r="BV32" s="1086"/>
      <c r="BW32" s="1086"/>
      <c r="BX32" s="1086"/>
      <c r="BY32" s="1086"/>
      <c r="BZ32" s="1086"/>
      <c r="CA32" s="1086"/>
      <c r="CB32" s="1086"/>
      <c r="CC32" s="1086"/>
      <c r="CD32" s="1086"/>
      <c r="CE32" s="1086"/>
      <c r="CF32" s="1086"/>
      <c r="CG32" s="1087"/>
      <c r="CH32" s="1066"/>
      <c r="CI32" s="1067"/>
      <c r="CJ32" s="1067"/>
      <c r="CK32" s="1067"/>
      <c r="CL32" s="1068"/>
      <c r="CM32" s="1066"/>
      <c r="CN32" s="1067"/>
      <c r="CO32" s="1067"/>
      <c r="CP32" s="1067"/>
      <c r="CQ32" s="1068"/>
      <c r="CR32" s="1066"/>
      <c r="CS32" s="1067"/>
      <c r="CT32" s="1067"/>
      <c r="CU32" s="1067"/>
      <c r="CV32" s="1068"/>
      <c r="CW32" s="1066"/>
      <c r="CX32" s="1067"/>
      <c r="CY32" s="1067"/>
      <c r="CZ32" s="1067"/>
      <c r="DA32" s="1068"/>
      <c r="DB32" s="1066"/>
      <c r="DC32" s="1067"/>
      <c r="DD32" s="1067"/>
      <c r="DE32" s="1067"/>
      <c r="DF32" s="1068"/>
      <c r="DG32" s="1066"/>
      <c r="DH32" s="1067"/>
      <c r="DI32" s="1067"/>
      <c r="DJ32" s="1067"/>
      <c r="DK32" s="1068"/>
      <c r="DL32" s="1066"/>
      <c r="DM32" s="1067"/>
      <c r="DN32" s="1067"/>
      <c r="DO32" s="1067"/>
      <c r="DP32" s="1068"/>
      <c r="DQ32" s="1066"/>
      <c r="DR32" s="1067"/>
      <c r="DS32" s="1067"/>
      <c r="DT32" s="1067"/>
      <c r="DU32" s="1068"/>
      <c r="DV32" s="1069"/>
      <c r="DW32" s="1070"/>
      <c r="DX32" s="1070"/>
      <c r="DY32" s="1070"/>
      <c r="DZ32" s="1071"/>
      <c r="EA32" s="212"/>
    </row>
    <row r="33" spans="1:131" s="213" customFormat="1" ht="26.25" customHeight="1" x14ac:dyDescent="0.15">
      <c r="A33" s="230">
        <v>6</v>
      </c>
      <c r="B33" s="1100" t="s">
        <v>528</v>
      </c>
      <c r="C33" s="1101"/>
      <c r="D33" s="1101"/>
      <c r="E33" s="1101"/>
      <c r="F33" s="1101"/>
      <c r="G33" s="1101"/>
      <c r="H33" s="1101"/>
      <c r="I33" s="1101"/>
      <c r="J33" s="1101"/>
      <c r="K33" s="1101"/>
      <c r="L33" s="1101"/>
      <c r="M33" s="1101"/>
      <c r="N33" s="1101"/>
      <c r="O33" s="1101"/>
      <c r="P33" s="1102"/>
      <c r="Q33" s="1112">
        <v>1681</v>
      </c>
      <c r="R33" s="1113"/>
      <c r="S33" s="1113"/>
      <c r="T33" s="1113"/>
      <c r="U33" s="1113"/>
      <c r="V33" s="1113">
        <v>1676</v>
      </c>
      <c r="W33" s="1113"/>
      <c r="X33" s="1113"/>
      <c r="Y33" s="1113"/>
      <c r="Z33" s="1113"/>
      <c r="AA33" s="1113">
        <v>4</v>
      </c>
      <c r="AB33" s="1113"/>
      <c r="AC33" s="1113"/>
      <c r="AD33" s="1113"/>
      <c r="AE33" s="1114"/>
      <c r="AF33" s="1106">
        <v>715</v>
      </c>
      <c r="AG33" s="1107"/>
      <c r="AH33" s="1107"/>
      <c r="AI33" s="1107"/>
      <c r="AJ33" s="1108"/>
      <c r="AK33" s="1049">
        <v>247</v>
      </c>
      <c r="AL33" s="1040"/>
      <c r="AM33" s="1040"/>
      <c r="AN33" s="1040"/>
      <c r="AO33" s="1040"/>
      <c r="AP33" s="1040">
        <v>1620</v>
      </c>
      <c r="AQ33" s="1040"/>
      <c r="AR33" s="1040"/>
      <c r="AS33" s="1040"/>
      <c r="AT33" s="1040"/>
      <c r="AU33" s="1040">
        <v>1045</v>
      </c>
      <c r="AV33" s="1040"/>
      <c r="AW33" s="1040"/>
      <c r="AX33" s="1040"/>
      <c r="AY33" s="1040"/>
      <c r="AZ33" s="1111" t="s">
        <v>318</v>
      </c>
      <c r="BA33" s="1111"/>
      <c r="BB33" s="1111"/>
      <c r="BC33" s="1111"/>
      <c r="BD33" s="1111"/>
      <c r="BE33" s="1095" t="s">
        <v>527</v>
      </c>
      <c r="BF33" s="1095"/>
      <c r="BG33" s="1095"/>
      <c r="BH33" s="1095"/>
      <c r="BI33" s="1096"/>
      <c r="BJ33" s="364"/>
      <c r="BK33" s="364"/>
      <c r="BL33" s="364"/>
      <c r="BM33" s="364"/>
      <c r="BN33" s="364"/>
      <c r="BO33" s="229"/>
      <c r="BP33" s="229"/>
      <c r="BQ33" s="226">
        <v>27</v>
      </c>
      <c r="BR33" s="227"/>
      <c r="BS33" s="1085"/>
      <c r="BT33" s="1086"/>
      <c r="BU33" s="1086"/>
      <c r="BV33" s="1086"/>
      <c r="BW33" s="1086"/>
      <c r="BX33" s="1086"/>
      <c r="BY33" s="1086"/>
      <c r="BZ33" s="1086"/>
      <c r="CA33" s="1086"/>
      <c r="CB33" s="1086"/>
      <c r="CC33" s="1086"/>
      <c r="CD33" s="1086"/>
      <c r="CE33" s="1086"/>
      <c r="CF33" s="1086"/>
      <c r="CG33" s="1087"/>
      <c r="CH33" s="1066"/>
      <c r="CI33" s="1067"/>
      <c r="CJ33" s="1067"/>
      <c r="CK33" s="1067"/>
      <c r="CL33" s="1068"/>
      <c r="CM33" s="1066"/>
      <c r="CN33" s="1067"/>
      <c r="CO33" s="1067"/>
      <c r="CP33" s="1067"/>
      <c r="CQ33" s="1068"/>
      <c r="CR33" s="1066"/>
      <c r="CS33" s="1067"/>
      <c r="CT33" s="1067"/>
      <c r="CU33" s="1067"/>
      <c r="CV33" s="1068"/>
      <c r="CW33" s="1066"/>
      <c r="CX33" s="1067"/>
      <c r="CY33" s="1067"/>
      <c r="CZ33" s="1067"/>
      <c r="DA33" s="1068"/>
      <c r="DB33" s="1066"/>
      <c r="DC33" s="1067"/>
      <c r="DD33" s="1067"/>
      <c r="DE33" s="1067"/>
      <c r="DF33" s="1068"/>
      <c r="DG33" s="1066"/>
      <c r="DH33" s="1067"/>
      <c r="DI33" s="1067"/>
      <c r="DJ33" s="1067"/>
      <c r="DK33" s="1068"/>
      <c r="DL33" s="1066"/>
      <c r="DM33" s="1067"/>
      <c r="DN33" s="1067"/>
      <c r="DO33" s="1067"/>
      <c r="DP33" s="1068"/>
      <c r="DQ33" s="1066"/>
      <c r="DR33" s="1067"/>
      <c r="DS33" s="1067"/>
      <c r="DT33" s="1067"/>
      <c r="DU33" s="1068"/>
      <c r="DV33" s="1069"/>
      <c r="DW33" s="1070"/>
      <c r="DX33" s="1070"/>
      <c r="DY33" s="1070"/>
      <c r="DZ33" s="1071"/>
      <c r="EA33" s="212"/>
    </row>
    <row r="34" spans="1:131" s="213" customFormat="1" ht="26.25" customHeight="1" x14ac:dyDescent="0.15">
      <c r="A34" s="230">
        <v>7</v>
      </c>
      <c r="B34" s="1100" t="s">
        <v>529</v>
      </c>
      <c r="C34" s="1101"/>
      <c r="D34" s="1101"/>
      <c r="E34" s="1101"/>
      <c r="F34" s="1101"/>
      <c r="G34" s="1101"/>
      <c r="H34" s="1101"/>
      <c r="I34" s="1101"/>
      <c r="J34" s="1101"/>
      <c r="K34" s="1101"/>
      <c r="L34" s="1101"/>
      <c r="M34" s="1101"/>
      <c r="N34" s="1101"/>
      <c r="O34" s="1101"/>
      <c r="P34" s="1102"/>
      <c r="Q34" s="1112">
        <v>292</v>
      </c>
      <c r="R34" s="1113"/>
      <c r="S34" s="1113"/>
      <c r="T34" s="1113"/>
      <c r="U34" s="1113"/>
      <c r="V34" s="1113">
        <v>291</v>
      </c>
      <c r="W34" s="1113"/>
      <c r="X34" s="1113"/>
      <c r="Y34" s="1113"/>
      <c r="Z34" s="1113"/>
      <c r="AA34" s="1113">
        <v>1</v>
      </c>
      <c r="AB34" s="1113"/>
      <c r="AC34" s="1113"/>
      <c r="AD34" s="1113"/>
      <c r="AE34" s="1114"/>
      <c r="AF34" s="1106">
        <v>228</v>
      </c>
      <c r="AG34" s="1107"/>
      <c r="AH34" s="1107"/>
      <c r="AI34" s="1107"/>
      <c r="AJ34" s="1108"/>
      <c r="AK34" s="1049">
        <v>31</v>
      </c>
      <c r="AL34" s="1040"/>
      <c r="AM34" s="1040"/>
      <c r="AN34" s="1040"/>
      <c r="AO34" s="1040"/>
      <c r="AP34" s="1040">
        <v>290</v>
      </c>
      <c r="AQ34" s="1040"/>
      <c r="AR34" s="1040"/>
      <c r="AS34" s="1040"/>
      <c r="AT34" s="1040"/>
      <c r="AU34" s="1040">
        <v>140</v>
      </c>
      <c r="AV34" s="1040"/>
      <c r="AW34" s="1040"/>
      <c r="AX34" s="1040"/>
      <c r="AY34" s="1040"/>
      <c r="AZ34" s="1111" t="s">
        <v>318</v>
      </c>
      <c r="BA34" s="1111"/>
      <c r="BB34" s="1111"/>
      <c r="BC34" s="1111"/>
      <c r="BD34" s="1111"/>
      <c r="BE34" s="1095" t="s">
        <v>527</v>
      </c>
      <c r="BF34" s="1095"/>
      <c r="BG34" s="1095"/>
      <c r="BH34" s="1095"/>
      <c r="BI34" s="1096"/>
      <c r="BJ34" s="364"/>
      <c r="BK34" s="364"/>
      <c r="BL34" s="364"/>
      <c r="BM34" s="364"/>
      <c r="BN34" s="364"/>
      <c r="BO34" s="229"/>
      <c r="BP34" s="229"/>
      <c r="BQ34" s="226">
        <v>28</v>
      </c>
      <c r="BR34" s="227"/>
      <c r="BS34" s="1085"/>
      <c r="BT34" s="1086"/>
      <c r="BU34" s="1086"/>
      <c r="BV34" s="1086"/>
      <c r="BW34" s="1086"/>
      <c r="BX34" s="1086"/>
      <c r="BY34" s="1086"/>
      <c r="BZ34" s="1086"/>
      <c r="CA34" s="1086"/>
      <c r="CB34" s="1086"/>
      <c r="CC34" s="1086"/>
      <c r="CD34" s="1086"/>
      <c r="CE34" s="1086"/>
      <c r="CF34" s="1086"/>
      <c r="CG34" s="1087"/>
      <c r="CH34" s="1066"/>
      <c r="CI34" s="1067"/>
      <c r="CJ34" s="1067"/>
      <c r="CK34" s="1067"/>
      <c r="CL34" s="1068"/>
      <c r="CM34" s="1066"/>
      <c r="CN34" s="1067"/>
      <c r="CO34" s="1067"/>
      <c r="CP34" s="1067"/>
      <c r="CQ34" s="1068"/>
      <c r="CR34" s="1066"/>
      <c r="CS34" s="1067"/>
      <c r="CT34" s="1067"/>
      <c r="CU34" s="1067"/>
      <c r="CV34" s="1068"/>
      <c r="CW34" s="1066"/>
      <c r="CX34" s="1067"/>
      <c r="CY34" s="1067"/>
      <c r="CZ34" s="1067"/>
      <c r="DA34" s="1068"/>
      <c r="DB34" s="1066"/>
      <c r="DC34" s="1067"/>
      <c r="DD34" s="1067"/>
      <c r="DE34" s="1067"/>
      <c r="DF34" s="1068"/>
      <c r="DG34" s="1066"/>
      <c r="DH34" s="1067"/>
      <c r="DI34" s="1067"/>
      <c r="DJ34" s="1067"/>
      <c r="DK34" s="1068"/>
      <c r="DL34" s="1066"/>
      <c r="DM34" s="1067"/>
      <c r="DN34" s="1067"/>
      <c r="DO34" s="1067"/>
      <c r="DP34" s="1068"/>
      <c r="DQ34" s="1066"/>
      <c r="DR34" s="1067"/>
      <c r="DS34" s="1067"/>
      <c r="DT34" s="1067"/>
      <c r="DU34" s="1068"/>
      <c r="DV34" s="1069"/>
      <c r="DW34" s="1070"/>
      <c r="DX34" s="1070"/>
      <c r="DY34" s="1070"/>
      <c r="DZ34" s="1071"/>
      <c r="EA34" s="212"/>
    </row>
    <row r="35" spans="1:131" s="213" customFormat="1" ht="26.25" customHeight="1" x14ac:dyDescent="0.15">
      <c r="A35" s="230">
        <v>8</v>
      </c>
      <c r="B35" s="1100" t="s">
        <v>530</v>
      </c>
      <c r="C35" s="1101"/>
      <c r="D35" s="1101"/>
      <c r="E35" s="1101"/>
      <c r="F35" s="1101"/>
      <c r="G35" s="1101"/>
      <c r="H35" s="1101"/>
      <c r="I35" s="1101"/>
      <c r="J35" s="1101"/>
      <c r="K35" s="1101"/>
      <c r="L35" s="1101"/>
      <c r="M35" s="1101"/>
      <c r="N35" s="1101"/>
      <c r="O35" s="1101"/>
      <c r="P35" s="1102"/>
      <c r="Q35" s="1112">
        <v>850</v>
      </c>
      <c r="R35" s="1113"/>
      <c r="S35" s="1113"/>
      <c r="T35" s="1113"/>
      <c r="U35" s="1113"/>
      <c r="V35" s="1113">
        <v>745</v>
      </c>
      <c r="W35" s="1113"/>
      <c r="X35" s="1113"/>
      <c r="Y35" s="1113"/>
      <c r="Z35" s="1113"/>
      <c r="AA35" s="1113">
        <v>94</v>
      </c>
      <c r="AB35" s="1113"/>
      <c r="AC35" s="1113"/>
      <c r="AD35" s="1113"/>
      <c r="AE35" s="1114"/>
      <c r="AF35" s="1106">
        <v>94</v>
      </c>
      <c r="AG35" s="1107"/>
      <c r="AH35" s="1107"/>
      <c r="AI35" s="1107"/>
      <c r="AJ35" s="1108"/>
      <c r="AK35" s="1049">
        <v>366</v>
      </c>
      <c r="AL35" s="1040"/>
      <c r="AM35" s="1040"/>
      <c r="AN35" s="1040"/>
      <c r="AO35" s="1040"/>
      <c r="AP35" s="1040">
        <v>6861</v>
      </c>
      <c r="AQ35" s="1040"/>
      <c r="AR35" s="1040"/>
      <c r="AS35" s="1040"/>
      <c r="AT35" s="1040"/>
      <c r="AU35" s="1040">
        <v>5955</v>
      </c>
      <c r="AV35" s="1040"/>
      <c r="AW35" s="1040"/>
      <c r="AX35" s="1040"/>
      <c r="AY35" s="1040"/>
      <c r="AZ35" s="1111" t="s">
        <v>318</v>
      </c>
      <c r="BA35" s="1111"/>
      <c r="BB35" s="1111"/>
      <c r="BC35" s="1111"/>
      <c r="BD35" s="1111"/>
      <c r="BE35" s="1095" t="s">
        <v>531</v>
      </c>
      <c r="BF35" s="1095"/>
      <c r="BG35" s="1095"/>
      <c r="BH35" s="1095"/>
      <c r="BI35" s="1096"/>
      <c r="BJ35" s="364"/>
      <c r="BK35" s="364"/>
      <c r="BL35" s="364"/>
      <c r="BM35" s="364"/>
      <c r="BN35" s="364"/>
      <c r="BO35" s="229"/>
      <c r="BP35" s="229"/>
      <c r="BQ35" s="226">
        <v>29</v>
      </c>
      <c r="BR35" s="227"/>
      <c r="BS35" s="1085"/>
      <c r="BT35" s="1086"/>
      <c r="BU35" s="1086"/>
      <c r="BV35" s="1086"/>
      <c r="BW35" s="1086"/>
      <c r="BX35" s="1086"/>
      <c r="BY35" s="1086"/>
      <c r="BZ35" s="1086"/>
      <c r="CA35" s="1086"/>
      <c r="CB35" s="1086"/>
      <c r="CC35" s="1086"/>
      <c r="CD35" s="1086"/>
      <c r="CE35" s="1086"/>
      <c r="CF35" s="1086"/>
      <c r="CG35" s="1087"/>
      <c r="CH35" s="1066"/>
      <c r="CI35" s="1067"/>
      <c r="CJ35" s="1067"/>
      <c r="CK35" s="1067"/>
      <c r="CL35" s="1068"/>
      <c r="CM35" s="1066"/>
      <c r="CN35" s="1067"/>
      <c r="CO35" s="1067"/>
      <c r="CP35" s="1067"/>
      <c r="CQ35" s="1068"/>
      <c r="CR35" s="1066"/>
      <c r="CS35" s="1067"/>
      <c r="CT35" s="1067"/>
      <c r="CU35" s="1067"/>
      <c r="CV35" s="1068"/>
      <c r="CW35" s="1066"/>
      <c r="CX35" s="1067"/>
      <c r="CY35" s="1067"/>
      <c r="CZ35" s="1067"/>
      <c r="DA35" s="1068"/>
      <c r="DB35" s="1066"/>
      <c r="DC35" s="1067"/>
      <c r="DD35" s="1067"/>
      <c r="DE35" s="1067"/>
      <c r="DF35" s="1068"/>
      <c r="DG35" s="1066"/>
      <c r="DH35" s="1067"/>
      <c r="DI35" s="1067"/>
      <c r="DJ35" s="1067"/>
      <c r="DK35" s="1068"/>
      <c r="DL35" s="1066"/>
      <c r="DM35" s="1067"/>
      <c r="DN35" s="1067"/>
      <c r="DO35" s="1067"/>
      <c r="DP35" s="1068"/>
      <c r="DQ35" s="1066"/>
      <c r="DR35" s="1067"/>
      <c r="DS35" s="1067"/>
      <c r="DT35" s="1067"/>
      <c r="DU35" s="1068"/>
      <c r="DV35" s="1069"/>
      <c r="DW35" s="1070"/>
      <c r="DX35" s="1070"/>
      <c r="DY35" s="1070"/>
      <c r="DZ35" s="1071"/>
      <c r="EA35" s="212"/>
    </row>
    <row r="36" spans="1:131" s="213" customFormat="1" ht="26.25" customHeight="1" x14ac:dyDescent="0.15">
      <c r="A36" s="230">
        <v>9</v>
      </c>
      <c r="B36" s="1100" t="s">
        <v>532</v>
      </c>
      <c r="C36" s="1101"/>
      <c r="D36" s="1101"/>
      <c r="E36" s="1101"/>
      <c r="F36" s="1101"/>
      <c r="G36" s="1101"/>
      <c r="H36" s="1101"/>
      <c r="I36" s="1101"/>
      <c r="J36" s="1101"/>
      <c r="K36" s="1101"/>
      <c r="L36" s="1101"/>
      <c r="M36" s="1101"/>
      <c r="N36" s="1101"/>
      <c r="O36" s="1101"/>
      <c r="P36" s="1102"/>
      <c r="Q36" s="1112">
        <v>266</v>
      </c>
      <c r="R36" s="1113"/>
      <c r="S36" s="1113"/>
      <c r="T36" s="1113"/>
      <c r="U36" s="1113"/>
      <c r="V36" s="1113">
        <v>243</v>
      </c>
      <c r="W36" s="1113"/>
      <c r="X36" s="1113"/>
      <c r="Y36" s="1113"/>
      <c r="Z36" s="1113"/>
      <c r="AA36" s="1113">
        <v>23</v>
      </c>
      <c r="AB36" s="1113"/>
      <c r="AC36" s="1113"/>
      <c r="AD36" s="1113"/>
      <c r="AE36" s="1114"/>
      <c r="AF36" s="1106">
        <v>23</v>
      </c>
      <c r="AG36" s="1107"/>
      <c r="AH36" s="1107"/>
      <c r="AI36" s="1107"/>
      <c r="AJ36" s="1108"/>
      <c r="AK36" s="1049">
        <v>170</v>
      </c>
      <c r="AL36" s="1040"/>
      <c r="AM36" s="1040"/>
      <c r="AN36" s="1040"/>
      <c r="AO36" s="1040"/>
      <c r="AP36" s="1040">
        <v>2013</v>
      </c>
      <c r="AQ36" s="1040"/>
      <c r="AR36" s="1040"/>
      <c r="AS36" s="1040"/>
      <c r="AT36" s="1040"/>
      <c r="AU36" s="1040">
        <v>1719</v>
      </c>
      <c r="AV36" s="1040"/>
      <c r="AW36" s="1040"/>
      <c r="AX36" s="1040"/>
      <c r="AY36" s="1040"/>
      <c r="AZ36" s="1111" t="s">
        <v>318</v>
      </c>
      <c r="BA36" s="1111"/>
      <c r="BB36" s="1111"/>
      <c r="BC36" s="1111"/>
      <c r="BD36" s="1111"/>
      <c r="BE36" s="1095" t="s">
        <v>531</v>
      </c>
      <c r="BF36" s="1095"/>
      <c r="BG36" s="1095"/>
      <c r="BH36" s="1095"/>
      <c r="BI36" s="1096"/>
      <c r="BJ36" s="364"/>
      <c r="BK36" s="364"/>
      <c r="BL36" s="364"/>
      <c r="BM36" s="364"/>
      <c r="BN36" s="364"/>
      <c r="BO36" s="229"/>
      <c r="BP36" s="229"/>
      <c r="BQ36" s="226">
        <v>30</v>
      </c>
      <c r="BR36" s="227"/>
      <c r="BS36" s="1085"/>
      <c r="BT36" s="1086"/>
      <c r="BU36" s="1086"/>
      <c r="BV36" s="1086"/>
      <c r="BW36" s="1086"/>
      <c r="BX36" s="1086"/>
      <c r="BY36" s="1086"/>
      <c r="BZ36" s="1086"/>
      <c r="CA36" s="1086"/>
      <c r="CB36" s="1086"/>
      <c r="CC36" s="1086"/>
      <c r="CD36" s="1086"/>
      <c r="CE36" s="1086"/>
      <c r="CF36" s="1086"/>
      <c r="CG36" s="1087"/>
      <c r="CH36" s="1066"/>
      <c r="CI36" s="1067"/>
      <c r="CJ36" s="1067"/>
      <c r="CK36" s="1067"/>
      <c r="CL36" s="1068"/>
      <c r="CM36" s="1066"/>
      <c r="CN36" s="1067"/>
      <c r="CO36" s="1067"/>
      <c r="CP36" s="1067"/>
      <c r="CQ36" s="1068"/>
      <c r="CR36" s="1066"/>
      <c r="CS36" s="1067"/>
      <c r="CT36" s="1067"/>
      <c r="CU36" s="1067"/>
      <c r="CV36" s="1068"/>
      <c r="CW36" s="1066"/>
      <c r="CX36" s="1067"/>
      <c r="CY36" s="1067"/>
      <c r="CZ36" s="1067"/>
      <c r="DA36" s="1068"/>
      <c r="DB36" s="1066"/>
      <c r="DC36" s="1067"/>
      <c r="DD36" s="1067"/>
      <c r="DE36" s="1067"/>
      <c r="DF36" s="1068"/>
      <c r="DG36" s="1066"/>
      <c r="DH36" s="1067"/>
      <c r="DI36" s="1067"/>
      <c r="DJ36" s="1067"/>
      <c r="DK36" s="1068"/>
      <c r="DL36" s="1066"/>
      <c r="DM36" s="1067"/>
      <c r="DN36" s="1067"/>
      <c r="DO36" s="1067"/>
      <c r="DP36" s="1068"/>
      <c r="DQ36" s="1066"/>
      <c r="DR36" s="1067"/>
      <c r="DS36" s="1067"/>
      <c r="DT36" s="1067"/>
      <c r="DU36" s="1068"/>
      <c r="DV36" s="1069"/>
      <c r="DW36" s="1070"/>
      <c r="DX36" s="1070"/>
      <c r="DY36" s="1070"/>
      <c r="DZ36" s="1071"/>
      <c r="EA36" s="212"/>
    </row>
    <row r="37" spans="1:131" s="213" customFormat="1" ht="26.25" customHeight="1" x14ac:dyDescent="0.15">
      <c r="A37" s="230">
        <v>10</v>
      </c>
      <c r="B37" s="1100" t="s">
        <v>533</v>
      </c>
      <c r="C37" s="1101"/>
      <c r="D37" s="1101"/>
      <c r="E37" s="1101"/>
      <c r="F37" s="1101"/>
      <c r="G37" s="1101"/>
      <c r="H37" s="1101"/>
      <c r="I37" s="1101"/>
      <c r="J37" s="1101"/>
      <c r="K37" s="1101"/>
      <c r="L37" s="1101"/>
      <c r="M37" s="1101"/>
      <c r="N37" s="1101"/>
      <c r="O37" s="1101"/>
      <c r="P37" s="1102"/>
      <c r="Q37" s="1112">
        <v>121</v>
      </c>
      <c r="R37" s="1113"/>
      <c r="S37" s="1113"/>
      <c r="T37" s="1113"/>
      <c r="U37" s="1113"/>
      <c r="V37" s="1113">
        <v>71</v>
      </c>
      <c r="W37" s="1113"/>
      <c r="X37" s="1113"/>
      <c r="Y37" s="1113"/>
      <c r="Z37" s="1113"/>
      <c r="AA37" s="1113">
        <v>3</v>
      </c>
      <c r="AB37" s="1113"/>
      <c r="AC37" s="1113"/>
      <c r="AD37" s="1113"/>
      <c r="AE37" s="1114"/>
      <c r="AF37" s="1106">
        <v>3</v>
      </c>
      <c r="AG37" s="1107"/>
      <c r="AH37" s="1107"/>
      <c r="AI37" s="1107"/>
      <c r="AJ37" s="1108"/>
      <c r="AK37" s="1049">
        <v>0</v>
      </c>
      <c r="AL37" s="1040"/>
      <c r="AM37" s="1040"/>
      <c r="AN37" s="1040"/>
      <c r="AO37" s="1040"/>
      <c r="AP37" s="1040" t="s">
        <v>511</v>
      </c>
      <c r="AQ37" s="1040"/>
      <c r="AR37" s="1040"/>
      <c r="AS37" s="1040"/>
      <c r="AT37" s="1040"/>
      <c r="AU37" s="1040" t="s">
        <v>511</v>
      </c>
      <c r="AV37" s="1040"/>
      <c r="AW37" s="1040"/>
      <c r="AX37" s="1040"/>
      <c r="AY37" s="1040"/>
      <c r="AZ37" s="1111" t="s">
        <v>318</v>
      </c>
      <c r="BA37" s="1111"/>
      <c r="BB37" s="1111"/>
      <c r="BC37" s="1111"/>
      <c r="BD37" s="1111"/>
      <c r="BE37" s="1095" t="s">
        <v>531</v>
      </c>
      <c r="BF37" s="1095"/>
      <c r="BG37" s="1095"/>
      <c r="BH37" s="1095"/>
      <c r="BI37" s="1096"/>
      <c r="BJ37" s="364"/>
      <c r="BK37" s="364"/>
      <c r="BL37" s="364"/>
      <c r="BM37" s="364"/>
      <c r="BN37" s="364"/>
      <c r="BO37" s="229"/>
      <c r="BP37" s="229"/>
      <c r="BQ37" s="226">
        <v>31</v>
      </c>
      <c r="BR37" s="227"/>
      <c r="BS37" s="1085"/>
      <c r="BT37" s="1086"/>
      <c r="BU37" s="1086"/>
      <c r="BV37" s="1086"/>
      <c r="BW37" s="1086"/>
      <c r="BX37" s="1086"/>
      <c r="BY37" s="1086"/>
      <c r="BZ37" s="1086"/>
      <c r="CA37" s="1086"/>
      <c r="CB37" s="1086"/>
      <c r="CC37" s="1086"/>
      <c r="CD37" s="1086"/>
      <c r="CE37" s="1086"/>
      <c r="CF37" s="1086"/>
      <c r="CG37" s="1087"/>
      <c r="CH37" s="1066"/>
      <c r="CI37" s="1067"/>
      <c r="CJ37" s="1067"/>
      <c r="CK37" s="1067"/>
      <c r="CL37" s="1068"/>
      <c r="CM37" s="1066"/>
      <c r="CN37" s="1067"/>
      <c r="CO37" s="1067"/>
      <c r="CP37" s="1067"/>
      <c r="CQ37" s="1068"/>
      <c r="CR37" s="1066"/>
      <c r="CS37" s="1067"/>
      <c r="CT37" s="1067"/>
      <c r="CU37" s="1067"/>
      <c r="CV37" s="1068"/>
      <c r="CW37" s="1066"/>
      <c r="CX37" s="1067"/>
      <c r="CY37" s="1067"/>
      <c r="CZ37" s="1067"/>
      <c r="DA37" s="1068"/>
      <c r="DB37" s="1066"/>
      <c r="DC37" s="1067"/>
      <c r="DD37" s="1067"/>
      <c r="DE37" s="1067"/>
      <c r="DF37" s="1068"/>
      <c r="DG37" s="1066"/>
      <c r="DH37" s="1067"/>
      <c r="DI37" s="1067"/>
      <c r="DJ37" s="1067"/>
      <c r="DK37" s="1068"/>
      <c r="DL37" s="1066"/>
      <c r="DM37" s="1067"/>
      <c r="DN37" s="1067"/>
      <c r="DO37" s="1067"/>
      <c r="DP37" s="1068"/>
      <c r="DQ37" s="1066"/>
      <c r="DR37" s="1067"/>
      <c r="DS37" s="1067"/>
      <c r="DT37" s="1067"/>
      <c r="DU37" s="1068"/>
      <c r="DV37" s="1069"/>
      <c r="DW37" s="1070"/>
      <c r="DX37" s="1070"/>
      <c r="DY37" s="1070"/>
      <c r="DZ37" s="1071"/>
      <c r="EA37" s="212"/>
    </row>
    <row r="38" spans="1:131" s="213" customFormat="1" ht="26.25" customHeight="1" x14ac:dyDescent="0.15">
      <c r="A38" s="230">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364"/>
      <c r="BK38" s="364"/>
      <c r="BL38" s="364"/>
      <c r="BM38" s="364"/>
      <c r="BN38" s="364"/>
      <c r="BO38" s="229"/>
      <c r="BP38" s="229"/>
      <c r="BQ38" s="226">
        <v>32</v>
      </c>
      <c r="BR38" s="227"/>
      <c r="BS38" s="1085"/>
      <c r="BT38" s="1086"/>
      <c r="BU38" s="1086"/>
      <c r="BV38" s="1086"/>
      <c r="BW38" s="1086"/>
      <c r="BX38" s="1086"/>
      <c r="BY38" s="1086"/>
      <c r="BZ38" s="1086"/>
      <c r="CA38" s="1086"/>
      <c r="CB38" s="1086"/>
      <c r="CC38" s="1086"/>
      <c r="CD38" s="1086"/>
      <c r="CE38" s="1086"/>
      <c r="CF38" s="1086"/>
      <c r="CG38" s="1087"/>
      <c r="CH38" s="1066"/>
      <c r="CI38" s="1067"/>
      <c r="CJ38" s="1067"/>
      <c r="CK38" s="1067"/>
      <c r="CL38" s="1068"/>
      <c r="CM38" s="1066"/>
      <c r="CN38" s="1067"/>
      <c r="CO38" s="1067"/>
      <c r="CP38" s="1067"/>
      <c r="CQ38" s="1068"/>
      <c r="CR38" s="1066"/>
      <c r="CS38" s="1067"/>
      <c r="CT38" s="1067"/>
      <c r="CU38" s="1067"/>
      <c r="CV38" s="1068"/>
      <c r="CW38" s="1066"/>
      <c r="CX38" s="1067"/>
      <c r="CY38" s="1067"/>
      <c r="CZ38" s="1067"/>
      <c r="DA38" s="1068"/>
      <c r="DB38" s="1066"/>
      <c r="DC38" s="1067"/>
      <c r="DD38" s="1067"/>
      <c r="DE38" s="1067"/>
      <c r="DF38" s="1068"/>
      <c r="DG38" s="1066"/>
      <c r="DH38" s="1067"/>
      <c r="DI38" s="1067"/>
      <c r="DJ38" s="1067"/>
      <c r="DK38" s="1068"/>
      <c r="DL38" s="1066"/>
      <c r="DM38" s="1067"/>
      <c r="DN38" s="1067"/>
      <c r="DO38" s="1067"/>
      <c r="DP38" s="1068"/>
      <c r="DQ38" s="1066"/>
      <c r="DR38" s="1067"/>
      <c r="DS38" s="1067"/>
      <c r="DT38" s="1067"/>
      <c r="DU38" s="1068"/>
      <c r="DV38" s="1069"/>
      <c r="DW38" s="1070"/>
      <c r="DX38" s="1070"/>
      <c r="DY38" s="1070"/>
      <c r="DZ38" s="1071"/>
      <c r="EA38" s="212"/>
    </row>
    <row r="39" spans="1:131" s="213" customFormat="1" ht="26.25" customHeight="1" x14ac:dyDescent="0.15">
      <c r="A39" s="230">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364"/>
      <c r="BK39" s="364"/>
      <c r="BL39" s="364"/>
      <c r="BM39" s="364"/>
      <c r="BN39" s="364"/>
      <c r="BO39" s="229"/>
      <c r="BP39" s="229"/>
      <c r="BQ39" s="226">
        <v>33</v>
      </c>
      <c r="BR39" s="227"/>
      <c r="BS39" s="1085"/>
      <c r="BT39" s="1086"/>
      <c r="BU39" s="1086"/>
      <c r="BV39" s="1086"/>
      <c r="BW39" s="1086"/>
      <c r="BX39" s="1086"/>
      <c r="BY39" s="1086"/>
      <c r="BZ39" s="1086"/>
      <c r="CA39" s="1086"/>
      <c r="CB39" s="1086"/>
      <c r="CC39" s="1086"/>
      <c r="CD39" s="1086"/>
      <c r="CE39" s="1086"/>
      <c r="CF39" s="1086"/>
      <c r="CG39" s="1087"/>
      <c r="CH39" s="1066"/>
      <c r="CI39" s="1067"/>
      <c r="CJ39" s="1067"/>
      <c r="CK39" s="1067"/>
      <c r="CL39" s="1068"/>
      <c r="CM39" s="1066"/>
      <c r="CN39" s="1067"/>
      <c r="CO39" s="1067"/>
      <c r="CP39" s="1067"/>
      <c r="CQ39" s="1068"/>
      <c r="CR39" s="1066"/>
      <c r="CS39" s="1067"/>
      <c r="CT39" s="1067"/>
      <c r="CU39" s="1067"/>
      <c r="CV39" s="1068"/>
      <c r="CW39" s="1066"/>
      <c r="CX39" s="1067"/>
      <c r="CY39" s="1067"/>
      <c r="CZ39" s="1067"/>
      <c r="DA39" s="1068"/>
      <c r="DB39" s="1066"/>
      <c r="DC39" s="1067"/>
      <c r="DD39" s="1067"/>
      <c r="DE39" s="1067"/>
      <c r="DF39" s="1068"/>
      <c r="DG39" s="1066"/>
      <c r="DH39" s="1067"/>
      <c r="DI39" s="1067"/>
      <c r="DJ39" s="1067"/>
      <c r="DK39" s="1068"/>
      <c r="DL39" s="1066"/>
      <c r="DM39" s="1067"/>
      <c r="DN39" s="1067"/>
      <c r="DO39" s="1067"/>
      <c r="DP39" s="1068"/>
      <c r="DQ39" s="1066"/>
      <c r="DR39" s="1067"/>
      <c r="DS39" s="1067"/>
      <c r="DT39" s="1067"/>
      <c r="DU39" s="1068"/>
      <c r="DV39" s="1069"/>
      <c r="DW39" s="1070"/>
      <c r="DX39" s="1070"/>
      <c r="DY39" s="1070"/>
      <c r="DZ39" s="1071"/>
      <c r="EA39" s="212"/>
    </row>
    <row r="40" spans="1:131" s="213" customFormat="1" ht="26.25" customHeight="1" x14ac:dyDescent="0.15">
      <c r="A40" s="225">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364"/>
      <c r="BK40" s="364"/>
      <c r="BL40" s="364"/>
      <c r="BM40" s="364"/>
      <c r="BN40" s="364"/>
      <c r="BO40" s="229"/>
      <c r="BP40" s="229"/>
      <c r="BQ40" s="226">
        <v>34</v>
      </c>
      <c r="BR40" s="227"/>
      <c r="BS40" s="1085"/>
      <c r="BT40" s="1086"/>
      <c r="BU40" s="1086"/>
      <c r="BV40" s="1086"/>
      <c r="BW40" s="1086"/>
      <c r="BX40" s="1086"/>
      <c r="BY40" s="1086"/>
      <c r="BZ40" s="1086"/>
      <c r="CA40" s="1086"/>
      <c r="CB40" s="1086"/>
      <c r="CC40" s="1086"/>
      <c r="CD40" s="1086"/>
      <c r="CE40" s="1086"/>
      <c r="CF40" s="1086"/>
      <c r="CG40" s="1087"/>
      <c r="CH40" s="1066"/>
      <c r="CI40" s="1067"/>
      <c r="CJ40" s="1067"/>
      <c r="CK40" s="1067"/>
      <c r="CL40" s="1068"/>
      <c r="CM40" s="1066"/>
      <c r="CN40" s="1067"/>
      <c r="CO40" s="1067"/>
      <c r="CP40" s="1067"/>
      <c r="CQ40" s="1068"/>
      <c r="CR40" s="1066"/>
      <c r="CS40" s="1067"/>
      <c r="CT40" s="1067"/>
      <c r="CU40" s="1067"/>
      <c r="CV40" s="1068"/>
      <c r="CW40" s="1066"/>
      <c r="CX40" s="1067"/>
      <c r="CY40" s="1067"/>
      <c r="CZ40" s="1067"/>
      <c r="DA40" s="1068"/>
      <c r="DB40" s="1066"/>
      <c r="DC40" s="1067"/>
      <c r="DD40" s="1067"/>
      <c r="DE40" s="1067"/>
      <c r="DF40" s="1068"/>
      <c r="DG40" s="1066"/>
      <c r="DH40" s="1067"/>
      <c r="DI40" s="1067"/>
      <c r="DJ40" s="1067"/>
      <c r="DK40" s="1068"/>
      <c r="DL40" s="1066"/>
      <c r="DM40" s="1067"/>
      <c r="DN40" s="1067"/>
      <c r="DO40" s="1067"/>
      <c r="DP40" s="1068"/>
      <c r="DQ40" s="1066"/>
      <c r="DR40" s="1067"/>
      <c r="DS40" s="1067"/>
      <c r="DT40" s="1067"/>
      <c r="DU40" s="1068"/>
      <c r="DV40" s="1069"/>
      <c r="DW40" s="1070"/>
      <c r="DX40" s="1070"/>
      <c r="DY40" s="1070"/>
      <c r="DZ40" s="1071"/>
      <c r="EA40" s="212"/>
    </row>
    <row r="41" spans="1:131" s="213" customFormat="1" ht="26.25" customHeight="1" x14ac:dyDescent="0.15">
      <c r="A41" s="225">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364"/>
      <c r="BK41" s="364"/>
      <c r="BL41" s="364"/>
      <c r="BM41" s="364"/>
      <c r="BN41" s="364"/>
      <c r="BO41" s="229"/>
      <c r="BP41" s="229"/>
      <c r="BQ41" s="226">
        <v>35</v>
      </c>
      <c r="BR41" s="227"/>
      <c r="BS41" s="1085"/>
      <c r="BT41" s="1086"/>
      <c r="BU41" s="1086"/>
      <c r="BV41" s="1086"/>
      <c r="BW41" s="1086"/>
      <c r="BX41" s="1086"/>
      <c r="BY41" s="1086"/>
      <c r="BZ41" s="1086"/>
      <c r="CA41" s="1086"/>
      <c r="CB41" s="1086"/>
      <c r="CC41" s="1086"/>
      <c r="CD41" s="1086"/>
      <c r="CE41" s="1086"/>
      <c r="CF41" s="1086"/>
      <c r="CG41" s="1087"/>
      <c r="CH41" s="1066"/>
      <c r="CI41" s="1067"/>
      <c r="CJ41" s="1067"/>
      <c r="CK41" s="1067"/>
      <c r="CL41" s="1068"/>
      <c r="CM41" s="1066"/>
      <c r="CN41" s="1067"/>
      <c r="CO41" s="1067"/>
      <c r="CP41" s="1067"/>
      <c r="CQ41" s="1068"/>
      <c r="CR41" s="1066"/>
      <c r="CS41" s="1067"/>
      <c r="CT41" s="1067"/>
      <c r="CU41" s="1067"/>
      <c r="CV41" s="1068"/>
      <c r="CW41" s="1066"/>
      <c r="CX41" s="1067"/>
      <c r="CY41" s="1067"/>
      <c r="CZ41" s="1067"/>
      <c r="DA41" s="1068"/>
      <c r="DB41" s="1066"/>
      <c r="DC41" s="1067"/>
      <c r="DD41" s="1067"/>
      <c r="DE41" s="1067"/>
      <c r="DF41" s="1068"/>
      <c r="DG41" s="1066"/>
      <c r="DH41" s="1067"/>
      <c r="DI41" s="1067"/>
      <c r="DJ41" s="1067"/>
      <c r="DK41" s="1068"/>
      <c r="DL41" s="1066"/>
      <c r="DM41" s="1067"/>
      <c r="DN41" s="1067"/>
      <c r="DO41" s="1067"/>
      <c r="DP41" s="1068"/>
      <c r="DQ41" s="1066"/>
      <c r="DR41" s="1067"/>
      <c r="DS41" s="1067"/>
      <c r="DT41" s="1067"/>
      <c r="DU41" s="1068"/>
      <c r="DV41" s="1069"/>
      <c r="DW41" s="1070"/>
      <c r="DX41" s="1070"/>
      <c r="DY41" s="1070"/>
      <c r="DZ41" s="1071"/>
      <c r="EA41" s="212"/>
    </row>
    <row r="42" spans="1:131" s="213" customFormat="1" ht="26.25" customHeight="1" x14ac:dyDescent="0.15">
      <c r="A42" s="225">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364"/>
      <c r="BK42" s="364"/>
      <c r="BL42" s="364"/>
      <c r="BM42" s="364"/>
      <c r="BN42" s="364"/>
      <c r="BO42" s="229"/>
      <c r="BP42" s="229"/>
      <c r="BQ42" s="226">
        <v>36</v>
      </c>
      <c r="BR42" s="227"/>
      <c r="BS42" s="1085"/>
      <c r="BT42" s="1086"/>
      <c r="BU42" s="1086"/>
      <c r="BV42" s="1086"/>
      <c r="BW42" s="1086"/>
      <c r="BX42" s="1086"/>
      <c r="BY42" s="1086"/>
      <c r="BZ42" s="1086"/>
      <c r="CA42" s="1086"/>
      <c r="CB42" s="1086"/>
      <c r="CC42" s="1086"/>
      <c r="CD42" s="1086"/>
      <c r="CE42" s="1086"/>
      <c r="CF42" s="1086"/>
      <c r="CG42" s="1087"/>
      <c r="CH42" s="1066"/>
      <c r="CI42" s="1067"/>
      <c r="CJ42" s="1067"/>
      <c r="CK42" s="1067"/>
      <c r="CL42" s="1068"/>
      <c r="CM42" s="1066"/>
      <c r="CN42" s="1067"/>
      <c r="CO42" s="1067"/>
      <c r="CP42" s="1067"/>
      <c r="CQ42" s="1068"/>
      <c r="CR42" s="1066"/>
      <c r="CS42" s="1067"/>
      <c r="CT42" s="1067"/>
      <c r="CU42" s="1067"/>
      <c r="CV42" s="1068"/>
      <c r="CW42" s="1066"/>
      <c r="CX42" s="1067"/>
      <c r="CY42" s="1067"/>
      <c r="CZ42" s="1067"/>
      <c r="DA42" s="1068"/>
      <c r="DB42" s="1066"/>
      <c r="DC42" s="1067"/>
      <c r="DD42" s="1067"/>
      <c r="DE42" s="1067"/>
      <c r="DF42" s="1068"/>
      <c r="DG42" s="1066"/>
      <c r="DH42" s="1067"/>
      <c r="DI42" s="1067"/>
      <c r="DJ42" s="1067"/>
      <c r="DK42" s="1068"/>
      <c r="DL42" s="1066"/>
      <c r="DM42" s="1067"/>
      <c r="DN42" s="1067"/>
      <c r="DO42" s="1067"/>
      <c r="DP42" s="1068"/>
      <c r="DQ42" s="1066"/>
      <c r="DR42" s="1067"/>
      <c r="DS42" s="1067"/>
      <c r="DT42" s="1067"/>
      <c r="DU42" s="1068"/>
      <c r="DV42" s="1069"/>
      <c r="DW42" s="1070"/>
      <c r="DX42" s="1070"/>
      <c r="DY42" s="1070"/>
      <c r="DZ42" s="1071"/>
      <c r="EA42" s="212"/>
    </row>
    <row r="43" spans="1:131" s="213" customFormat="1" ht="26.25" customHeight="1" x14ac:dyDescent="0.15">
      <c r="A43" s="225">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364"/>
      <c r="BK43" s="364"/>
      <c r="BL43" s="364"/>
      <c r="BM43" s="364"/>
      <c r="BN43" s="364"/>
      <c r="BO43" s="229"/>
      <c r="BP43" s="229"/>
      <c r="BQ43" s="226">
        <v>37</v>
      </c>
      <c r="BR43" s="227"/>
      <c r="BS43" s="1085"/>
      <c r="BT43" s="1086"/>
      <c r="BU43" s="1086"/>
      <c r="BV43" s="1086"/>
      <c r="BW43" s="1086"/>
      <c r="BX43" s="1086"/>
      <c r="BY43" s="1086"/>
      <c r="BZ43" s="1086"/>
      <c r="CA43" s="1086"/>
      <c r="CB43" s="1086"/>
      <c r="CC43" s="1086"/>
      <c r="CD43" s="1086"/>
      <c r="CE43" s="1086"/>
      <c r="CF43" s="1086"/>
      <c r="CG43" s="1087"/>
      <c r="CH43" s="1066"/>
      <c r="CI43" s="1067"/>
      <c r="CJ43" s="1067"/>
      <c r="CK43" s="1067"/>
      <c r="CL43" s="1068"/>
      <c r="CM43" s="1066"/>
      <c r="CN43" s="1067"/>
      <c r="CO43" s="1067"/>
      <c r="CP43" s="1067"/>
      <c r="CQ43" s="1068"/>
      <c r="CR43" s="1066"/>
      <c r="CS43" s="1067"/>
      <c r="CT43" s="1067"/>
      <c r="CU43" s="1067"/>
      <c r="CV43" s="1068"/>
      <c r="CW43" s="1066"/>
      <c r="CX43" s="1067"/>
      <c r="CY43" s="1067"/>
      <c r="CZ43" s="1067"/>
      <c r="DA43" s="1068"/>
      <c r="DB43" s="1066"/>
      <c r="DC43" s="1067"/>
      <c r="DD43" s="1067"/>
      <c r="DE43" s="1067"/>
      <c r="DF43" s="1068"/>
      <c r="DG43" s="1066"/>
      <c r="DH43" s="1067"/>
      <c r="DI43" s="1067"/>
      <c r="DJ43" s="1067"/>
      <c r="DK43" s="1068"/>
      <c r="DL43" s="1066"/>
      <c r="DM43" s="1067"/>
      <c r="DN43" s="1067"/>
      <c r="DO43" s="1067"/>
      <c r="DP43" s="1068"/>
      <c r="DQ43" s="1066"/>
      <c r="DR43" s="1067"/>
      <c r="DS43" s="1067"/>
      <c r="DT43" s="1067"/>
      <c r="DU43" s="1068"/>
      <c r="DV43" s="1069"/>
      <c r="DW43" s="1070"/>
      <c r="DX43" s="1070"/>
      <c r="DY43" s="1070"/>
      <c r="DZ43" s="1071"/>
      <c r="EA43" s="212"/>
    </row>
    <row r="44" spans="1:131" s="213" customFormat="1" ht="26.25" customHeight="1" x14ac:dyDescent="0.15">
      <c r="A44" s="225">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364"/>
      <c r="BK44" s="364"/>
      <c r="BL44" s="364"/>
      <c r="BM44" s="364"/>
      <c r="BN44" s="364"/>
      <c r="BO44" s="229"/>
      <c r="BP44" s="229"/>
      <c r="BQ44" s="226">
        <v>38</v>
      </c>
      <c r="BR44" s="227"/>
      <c r="BS44" s="1085"/>
      <c r="BT44" s="1086"/>
      <c r="BU44" s="1086"/>
      <c r="BV44" s="1086"/>
      <c r="BW44" s="1086"/>
      <c r="BX44" s="1086"/>
      <c r="BY44" s="1086"/>
      <c r="BZ44" s="1086"/>
      <c r="CA44" s="1086"/>
      <c r="CB44" s="1086"/>
      <c r="CC44" s="1086"/>
      <c r="CD44" s="1086"/>
      <c r="CE44" s="1086"/>
      <c r="CF44" s="1086"/>
      <c r="CG44" s="1087"/>
      <c r="CH44" s="1066"/>
      <c r="CI44" s="1067"/>
      <c r="CJ44" s="1067"/>
      <c r="CK44" s="1067"/>
      <c r="CL44" s="1068"/>
      <c r="CM44" s="1066"/>
      <c r="CN44" s="1067"/>
      <c r="CO44" s="1067"/>
      <c r="CP44" s="1067"/>
      <c r="CQ44" s="1068"/>
      <c r="CR44" s="1066"/>
      <c r="CS44" s="1067"/>
      <c r="CT44" s="1067"/>
      <c r="CU44" s="1067"/>
      <c r="CV44" s="1068"/>
      <c r="CW44" s="1066"/>
      <c r="CX44" s="1067"/>
      <c r="CY44" s="1067"/>
      <c r="CZ44" s="1067"/>
      <c r="DA44" s="1068"/>
      <c r="DB44" s="1066"/>
      <c r="DC44" s="1067"/>
      <c r="DD44" s="1067"/>
      <c r="DE44" s="1067"/>
      <c r="DF44" s="1068"/>
      <c r="DG44" s="1066"/>
      <c r="DH44" s="1067"/>
      <c r="DI44" s="1067"/>
      <c r="DJ44" s="1067"/>
      <c r="DK44" s="1068"/>
      <c r="DL44" s="1066"/>
      <c r="DM44" s="1067"/>
      <c r="DN44" s="1067"/>
      <c r="DO44" s="1067"/>
      <c r="DP44" s="1068"/>
      <c r="DQ44" s="1066"/>
      <c r="DR44" s="1067"/>
      <c r="DS44" s="1067"/>
      <c r="DT44" s="1067"/>
      <c r="DU44" s="1068"/>
      <c r="DV44" s="1069"/>
      <c r="DW44" s="1070"/>
      <c r="DX44" s="1070"/>
      <c r="DY44" s="1070"/>
      <c r="DZ44" s="1071"/>
      <c r="EA44" s="212"/>
    </row>
    <row r="45" spans="1:131" s="213" customFormat="1" ht="26.25" customHeight="1" x14ac:dyDescent="0.15">
      <c r="A45" s="225">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364"/>
      <c r="BK45" s="364"/>
      <c r="BL45" s="364"/>
      <c r="BM45" s="364"/>
      <c r="BN45" s="364"/>
      <c r="BO45" s="229"/>
      <c r="BP45" s="229"/>
      <c r="BQ45" s="226">
        <v>39</v>
      </c>
      <c r="BR45" s="227"/>
      <c r="BS45" s="1085"/>
      <c r="BT45" s="1086"/>
      <c r="BU45" s="1086"/>
      <c r="BV45" s="1086"/>
      <c r="BW45" s="1086"/>
      <c r="BX45" s="1086"/>
      <c r="BY45" s="1086"/>
      <c r="BZ45" s="1086"/>
      <c r="CA45" s="1086"/>
      <c r="CB45" s="1086"/>
      <c r="CC45" s="1086"/>
      <c r="CD45" s="1086"/>
      <c r="CE45" s="1086"/>
      <c r="CF45" s="1086"/>
      <c r="CG45" s="1087"/>
      <c r="CH45" s="1066"/>
      <c r="CI45" s="1067"/>
      <c r="CJ45" s="1067"/>
      <c r="CK45" s="1067"/>
      <c r="CL45" s="1068"/>
      <c r="CM45" s="1066"/>
      <c r="CN45" s="1067"/>
      <c r="CO45" s="1067"/>
      <c r="CP45" s="1067"/>
      <c r="CQ45" s="1068"/>
      <c r="CR45" s="1066"/>
      <c r="CS45" s="1067"/>
      <c r="CT45" s="1067"/>
      <c r="CU45" s="1067"/>
      <c r="CV45" s="1068"/>
      <c r="CW45" s="1066"/>
      <c r="CX45" s="1067"/>
      <c r="CY45" s="1067"/>
      <c r="CZ45" s="1067"/>
      <c r="DA45" s="1068"/>
      <c r="DB45" s="1066"/>
      <c r="DC45" s="1067"/>
      <c r="DD45" s="1067"/>
      <c r="DE45" s="1067"/>
      <c r="DF45" s="1068"/>
      <c r="DG45" s="1066"/>
      <c r="DH45" s="1067"/>
      <c r="DI45" s="1067"/>
      <c r="DJ45" s="1067"/>
      <c r="DK45" s="1068"/>
      <c r="DL45" s="1066"/>
      <c r="DM45" s="1067"/>
      <c r="DN45" s="1067"/>
      <c r="DO45" s="1067"/>
      <c r="DP45" s="1068"/>
      <c r="DQ45" s="1066"/>
      <c r="DR45" s="1067"/>
      <c r="DS45" s="1067"/>
      <c r="DT45" s="1067"/>
      <c r="DU45" s="1068"/>
      <c r="DV45" s="1069"/>
      <c r="DW45" s="1070"/>
      <c r="DX45" s="1070"/>
      <c r="DY45" s="1070"/>
      <c r="DZ45" s="1071"/>
      <c r="EA45" s="212"/>
    </row>
    <row r="46" spans="1:131" s="213" customFormat="1" ht="26.25" customHeight="1" x14ac:dyDescent="0.15">
      <c r="A46" s="225">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364"/>
      <c r="BK46" s="364"/>
      <c r="BL46" s="364"/>
      <c r="BM46" s="364"/>
      <c r="BN46" s="364"/>
      <c r="BO46" s="229"/>
      <c r="BP46" s="229"/>
      <c r="BQ46" s="226">
        <v>40</v>
      </c>
      <c r="BR46" s="227"/>
      <c r="BS46" s="1085"/>
      <c r="BT46" s="1086"/>
      <c r="BU46" s="1086"/>
      <c r="BV46" s="1086"/>
      <c r="BW46" s="1086"/>
      <c r="BX46" s="1086"/>
      <c r="BY46" s="1086"/>
      <c r="BZ46" s="1086"/>
      <c r="CA46" s="1086"/>
      <c r="CB46" s="1086"/>
      <c r="CC46" s="1086"/>
      <c r="CD46" s="1086"/>
      <c r="CE46" s="1086"/>
      <c r="CF46" s="1086"/>
      <c r="CG46" s="1087"/>
      <c r="CH46" s="1066"/>
      <c r="CI46" s="1067"/>
      <c r="CJ46" s="1067"/>
      <c r="CK46" s="1067"/>
      <c r="CL46" s="1068"/>
      <c r="CM46" s="1066"/>
      <c r="CN46" s="1067"/>
      <c r="CO46" s="1067"/>
      <c r="CP46" s="1067"/>
      <c r="CQ46" s="1068"/>
      <c r="CR46" s="1066"/>
      <c r="CS46" s="1067"/>
      <c r="CT46" s="1067"/>
      <c r="CU46" s="1067"/>
      <c r="CV46" s="1068"/>
      <c r="CW46" s="1066"/>
      <c r="CX46" s="1067"/>
      <c r="CY46" s="1067"/>
      <c r="CZ46" s="1067"/>
      <c r="DA46" s="1068"/>
      <c r="DB46" s="1066"/>
      <c r="DC46" s="1067"/>
      <c r="DD46" s="1067"/>
      <c r="DE46" s="1067"/>
      <c r="DF46" s="1068"/>
      <c r="DG46" s="1066"/>
      <c r="DH46" s="1067"/>
      <c r="DI46" s="1067"/>
      <c r="DJ46" s="1067"/>
      <c r="DK46" s="1068"/>
      <c r="DL46" s="1066"/>
      <c r="DM46" s="1067"/>
      <c r="DN46" s="1067"/>
      <c r="DO46" s="1067"/>
      <c r="DP46" s="1068"/>
      <c r="DQ46" s="1066"/>
      <c r="DR46" s="1067"/>
      <c r="DS46" s="1067"/>
      <c r="DT46" s="1067"/>
      <c r="DU46" s="1068"/>
      <c r="DV46" s="1069"/>
      <c r="DW46" s="1070"/>
      <c r="DX46" s="1070"/>
      <c r="DY46" s="1070"/>
      <c r="DZ46" s="1071"/>
      <c r="EA46" s="212"/>
    </row>
    <row r="47" spans="1:131" s="213" customFormat="1" ht="26.25" customHeight="1" x14ac:dyDescent="0.15">
      <c r="A47" s="225">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364"/>
      <c r="BK47" s="364"/>
      <c r="BL47" s="364"/>
      <c r="BM47" s="364"/>
      <c r="BN47" s="364"/>
      <c r="BO47" s="229"/>
      <c r="BP47" s="229"/>
      <c r="BQ47" s="226">
        <v>41</v>
      </c>
      <c r="BR47" s="227"/>
      <c r="BS47" s="1085"/>
      <c r="BT47" s="1086"/>
      <c r="BU47" s="1086"/>
      <c r="BV47" s="1086"/>
      <c r="BW47" s="1086"/>
      <c r="BX47" s="1086"/>
      <c r="BY47" s="1086"/>
      <c r="BZ47" s="1086"/>
      <c r="CA47" s="1086"/>
      <c r="CB47" s="1086"/>
      <c r="CC47" s="1086"/>
      <c r="CD47" s="1086"/>
      <c r="CE47" s="1086"/>
      <c r="CF47" s="1086"/>
      <c r="CG47" s="1087"/>
      <c r="CH47" s="1066"/>
      <c r="CI47" s="1067"/>
      <c r="CJ47" s="1067"/>
      <c r="CK47" s="1067"/>
      <c r="CL47" s="1068"/>
      <c r="CM47" s="1066"/>
      <c r="CN47" s="1067"/>
      <c r="CO47" s="1067"/>
      <c r="CP47" s="1067"/>
      <c r="CQ47" s="1068"/>
      <c r="CR47" s="1066"/>
      <c r="CS47" s="1067"/>
      <c r="CT47" s="1067"/>
      <c r="CU47" s="1067"/>
      <c r="CV47" s="1068"/>
      <c r="CW47" s="1066"/>
      <c r="CX47" s="1067"/>
      <c r="CY47" s="1067"/>
      <c r="CZ47" s="1067"/>
      <c r="DA47" s="1068"/>
      <c r="DB47" s="1066"/>
      <c r="DC47" s="1067"/>
      <c r="DD47" s="1067"/>
      <c r="DE47" s="1067"/>
      <c r="DF47" s="1068"/>
      <c r="DG47" s="1066"/>
      <c r="DH47" s="1067"/>
      <c r="DI47" s="1067"/>
      <c r="DJ47" s="1067"/>
      <c r="DK47" s="1068"/>
      <c r="DL47" s="1066"/>
      <c r="DM47" s="1067"/>
      <c r="DN47" s="1067"/>
      <c r="DO47" s="1067"/>
      <c r="DP47" s="1068"/>
      <c r="DQ47" s="1066"/>
      <c r="DR47" s="1067"/>
      <c r="DS47" s="1067"/>
      <c r="DT47" s="1067"/>
      <c r="DU47" s="1068"/>
      <c r="DV47" s="1069"/>
      <c r="DW47" s="1070"/>
      <c r="DX47" s="1070"/>
      <c r="DY47" s="1070"/>
      <c r="DZ47" s="1071"/>
      <c r="EA47" s="212"/>
    </row>
    <row r="48" spans="1:131" s="213" customFormat="1" ht="26.25" customHeight="1" x14ac:dyDescent="0.15">
      <c r="A48" s="225">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364"/>
      <c r="BK48" s="364"/>
      <c r="BL48" s="364"/>
      <c r="BM48" s="364"/>
      <c r="BN48" s="364"/>
      <c r="BO48" s="229"/>
      <c r="BP48" s="229"/>
      <c r="BQ48" s="226">
        <v>42</v>
      </c>
      <c r="BR48" s="227"/>
      <c r="BS48" s="1085"/>
      <c r="BT48" s="1086"/>
      <c r="BU48" s="1086"/>
      <c r="BV48" s="1086"/>
      <c r="BW48" s="1086"/>
      <c r="BX48" s="1086"/>
      <c r="BY48" s="1086"/>
      <c r="BZ48" s="1086"/>
      <c r="CA48" s="1086"/>
      <c r="CB48" s="1086"/>
      <c r="CC48" s="1086"/>
      <c r="CD48" s="1086"/>
      <c r="CE48" s="1086"/>
      <c r="CF48" s="1086"/>
      <c r="CG48" s="1087"/>
      <c r="CH48" s="1066"/>
      <c r="CI48" s="1067"/>
      <c r="CJ48" s="1067"/>
      <c r="CK48" s="1067"/>
      <c r="CL48" s="1068"/>
      <c r="CM48" s="1066"/>
      <c r="CN48" s="1067"/>
      <c r="CO48" s="1067"/>
      <c r="CP48" s="1067"/>
      <c r="CQ48" s="1068"/>
      <c r="CR48" s="1066"/>
      <c r="CS48" s="1067"/>
      <c r="CT48" s="1067"/>
      <c r="CU48" s="1067"/>
      <c r="CV48" s="1068"/>
      <c r="CW48" s="1066"/>
      <c r="CX48" s="1067"/>
      <c r="CY48" s="1067"/>
      <c r="CZ48" s="1067"/>
      <c r="DA48" s="1068"/>
      <c r="DB48" s="1066"/>
      <c r="DC48" s="1067"/>
      <c r="DD48" s="1067"/>
      <c r="DE48" s="1067"/>
      <c r="DF48" s="1068"/>
      <c r="DG48" s="1066"/>
      <c r="DH48" s="1067"/>
      <c r="DI48" s="1067"/>
      <c r="DJ48" s="1067"/>
      <c r="DK48" s="1068"/>
      <c r="DL48" s="1066"/>
      <c r="DM48" s="1067"/>
      <c r="DN48" s="1067"/>
      <c r="DO48" s="1067"/>
      <c r="DP48" s="1068"/>
      <c r="DQ48" s="1066"/>
      <c r="DR48" s="1067"/>
      <c r="DS48" s="1067"/>
      <c r="DT48" s="1067"/>
      <c r="DU48" s="1068"/>
      <c r="DV48" s="1069"/>
      <c r="DW48" s="1070"/>
      <c r="DX48" s="1070"/>
      <c r="DY48" s="1070"/>
      <c r="DZ48" s="1071"/>
      <c r="EA48" s="212"/>
    </row>
    <row r="49" spans="1:131" s="213" customFormat="1" ht="26.25" customHeight="1" x14ac:dyDescent="0.15">
      <c r="A49" s="225">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364"/>
      <c r="BK49" s="364"/>
      <c r="BL49" s="364"/>
      <c r="BM49" s="364"/>
      <c r="BN49" s="364"/>
      <c r="BO49" s="229"/>
      <c r="BP49" s="229"/>
      <c r="BQ49" s="226">
        <v>43</v>
      </c>
      <c r="BR49" s="227"/>
      <c r="BS49" s="1085"/>
      <c r="BT49" s="1086"/>
      <c r="BU49" s="1086"/>
      <c r="BV49" s="1086"/>
      <c r="BW49" s="1086"/>
      <c r="BX49" s="1086"/>
      <c r="BY49" s="1086"/>
      <c r="BZ49" s="1086"/>
      <c r="CA49" s="1086"/>
      <c r="CB49" s="1086"/>
      <c r="CC49" s="1086"/>
      <c r="CD49" s="1086"/>
      <c r="CE49" s="1086"/>
      <c r="CF49" s="1086"/>
      <c r="CG49" s="1087"/>
      <c r="CH49" s="1066"/>
      <c r="CI49" s="1067"/>
      <c r="CJ49" s="1067"/>
      <c r="CK49" s="1067"/>
      <c r="CL49" s="1068"/>
      <c r="CM49" s="1066"/>
      <c r="CN49" s="1067"/>
      <c r="CO49" s="1067"/>
      <c r="CP49" s="1067"/>
      <c r="CQ49" s="1068"/>
      <c r="CR49" s="1066"/>
      <c r="CS49" s="1067"/>
      <c r="CT49" s="1067"/>
      <c r="CU49" s="1067"/>
      <c r="CV49" s="1068"/>
      <c r="CW49" s="1066"/>
      <c r="CX49" s="1067"/>
      <c r="CY49" s="1067"/>
      <c r="CZ49" s="1067"/>
      <c r="DA49" s="1068"/>
      <c r="DB49" s="1066"/>
      <c r="DC49" s="1067"/>
      <c r="DD49" s="1067"/>
      <c r="DE49" s="1067"/>
      <c r="DF49" s="1068"/>
      <c r="DG49" s="1066"/>
      <c r="DH49" s="1067"/>
      <c r="DI49" s="1067"/>
      <c r="DJ49" s="1067"/>
      <c r="DK49" s="1068"/>
      <c r="DL49" s="1066"/>
      <c r="DM49" s="1067"/>
      <c r="DN49" s="1067"/>
      <c r="DO49" s="1067"/>
      <c r="DP49" s="1068"/>
      <c r="DQ49" s="1066"/>
      <c r="DR49" s="1067"/>
      <c r="DS49" s="1067"/>
      <c r="DT49" s="1067"/>
      <c r="DU49" s="1068"/>
      <c r="DV49" s="1069"/>
      <c r="DW49" s="1070"/>
      <c r="DX49" s="1070"/>
      <c r="DY49" s="1070"/>
      <c r="DZ49" s="1071"/>
      <c r="EA49" s="212"/>
    </row>
    <row r="50" spans="1:131" s="213" customFormat="1" ht="26.25" customHeight="1" x14ac:dyDescent="0.15">
      <c r="A50" s="225">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364"/>
      <c r="BK50" s="364"/>
      <c r="BL50" s="364"/>
      <c r="BM50" s="364"/>
      <c r="BN50" s="364"/>
      <c r="BO50" s="229"/>
      <c r="BP50" s="229"/>
      <c r="BQ50" s="226">
        <v>44</v>
      </c>
      <c r="BR50" s="227"/>
      <c r="BS50" s="1085"/>
      <c r="BT50" s="1086"/>
      <c r="BU50" s="1086"/>
      <c r="BV50" s="1086"/>
      <c r="BW50" s="1086"/>
      <c r="BX50" s="1086"/>
      <c r="BY50" s="1086"/>
      <c r="BZ50" s="1086"/>
      <c r="CA50" s="1086"/>
      <c r="CB50" s="1086"/>
      <c r="CC50" s="1086"/>
      <c r="CD50" s="1086"/>
      <c r="CE50" s="1086"/>
      <c r="CF50" s="1086"/>
      <c r="CG50" s="1087"/>
      <c r="CH50" s="1066"/>
      <c r="CI50" s="1067"/>
      <c r="CJ50" s="1067"/>
      <c r="CK50" s="1067"/>
      <c r="CL50" s="1068"/>
      <c r="CM50" s="1066"/>
      <c r="CN50" s="1067"/>
      <c r="CO50" s="1067"/>
      <c r="CP50" s="1067"/>
      <c r="CQ50" s="1068"/>
      <c r="CR50" s="1066"/>
      <c r="CS50" s="1067"/>
      <c r="CT50" s="1067"/>
      <c r="CU50" s="1067"/>
      <c r="CV50" s="1068"/>
      <c r="CW50" s="1066"/>
      <c r="CX50" s="1067"/>
      <c r="CY50" s="1067"/>
      <c r="CZ50" s="1067"/>
      <c r="DA50" s="1068"/>
      <c r="DB50" s="1066"/>
      <c r="DC50" s="1067"/>
      <c r="DD50" s="1067"/>
      <c r="DE50" s="1067"/>
      <c r="DF50" s="1068"/>
      <c r="DG50" s="1066"/>
      <c r="DH50" s="1067"/>
      <c r="DI50" s="1067"/>
      <c r="DJ50" s="1067"/>
      <c r="DK50" s="1068"/>
      <c r="DL50" s="1066"/>
      <c r="DM50" s="1067"/>
      <c r="DN50" s="1067"/>
      <c r="DO50" s="1067"/>
      <c r="DP50" s="1068"/>
      <c r="DQ50" s="1066"/>
      <c r="DR50" s="1067"/>
      <c r="DS50" s="1067"/>
      <c r="DT50" s="1067"/>
      <c r="DU50" s="1068"/>
      <c r="DV50" s="1069"/>
      <c r="DW50" s="1070"/>
      <c r="DX50" s="1070"/>
      <c r="DY50" s="1070"/>
      <c r="DZ50" s="1071"/>
      <c r="EA50" s="212"/>
    </row>
    <row r="51" spans="1:131" s="213" customFormat="1" ht="26.25" customHeight="1" x14ac:dyDescent="0.15">
      <c r="A51" s="225">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364"/>
      <c r="BK51" s="364"/>
      <c r="BL51" s="364"/>
      <c r="BM51" s="364"/>
      <c r="BN51" s="364"/>
      <c r="BO51" s="229"/>
      <c r="BP51" s="229"/>
      <c r="BQ51" s="226">
        <v>45</v>
      </c>
      <c r="BR51" s="227"/>
      <c r="BS51" s="1085"/>
      <c r="BT51" s="1086"/>
      <c r="BU51" s="1086"/>
      <c r="BV51" s="1086"/>
      <c r="BW51" s="1086"/>
      <c r="BX51" s="1086"/>
      <c r="BY51" s="1086"/>
      <c r="BZ51" s="1086"/>
      <c r="CA51" s="1086"/>
      <c r="CB51" s="1086"/>
      <c r="CC51" s="1086"/>
      <c r="CD51" s="1086"/>
      <c r="CE51" s="1086"/>
      <c r="CF51" s="1086"/>
      <c r="CG51" s="1087"/>
      <c r="CH51" s="1066"/>
      <c r="CI51" s="1067"/>
      <c r="CJ51" s="1067"/>
      <c r="CK51" s="1067"/>
      <c r="CL51" s="1068"/>
      <c r="CM51" s="1066"/>
      <c r="CN51" s="1067"/>
      <c r="CO51" s="1067"/>
      <c r="CP51" s="1067"/>
      <c r="CQ51" s="1068"/>
      <c r="CR51" s="1066"/>
      <c r="CS51" s="1067"/>
      <c r="CT51" s="1067"/>
      <c r="CU51" s="1067"/>
      <c r="CV51" s="1068"/>
      <c r="CW51" s="1066"/>
      <c r="CX51" s="1067"/>
      <c r="CY51" s="1067"/>
      <c r="CZ51" s="1067"/>
      <c r="DA51" s="1068"/>
      <c r="DB51" s="1066"/>
      <c r="DC51" s="1067"/>
      <c r="DD51" s="1067"/>
      <c r="DE51" s="1067"/>
      <c r="DF51" s="1068"/>
      <c r="DG51" s="1066"/>
      <c r="DH51" s="1067"/>
      <c r="DI51" s="1067"/>
      <c r="DJ51" s="1067"/>
      <c r="DK51" s="1068"/>
      <c r="DL51" s="1066"/>
      <c r="DM51" s="1067"/>
      <c r="DN51" s="1067"/>
      <c r="DO51" s="1067"/>
      <c r="DP51" s="1068"/>
      <c r="DQ51" s="1066"/>
      <c r="DR51" s="1067"/>
      <c r="DS51" s="1067"/>
      <c r="DT51" s="1067"/>
      <c r="DU51" s="1068"/>
      <c r="DV51" s="1069"/>
      <c r="DW51" s="1070"/>
      <c r="DX51" s="1070"/>
      <c r="DY51" s="1070"/>
      <c r="DZ51" s="1071"/>
      <c r="EA51" s="212"/>
    </row>
    <row r="52" spans="1:131" s="213" customFormat="1" ht="26.25" customHeight="1" x14ac:dyDescent="0.15">
      <c r="A52" s="225">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364"/>
      <c r="BK52" s="364"/>
      <c r="BL52" s="364"/>
      <c r="BM52" s="364"/>
      <c r="BN52" s="364"/>
      <c r="BO52" s="229"/>
      <c r="BP52" s="229"/>
      <c r="BQ52" s="226">
        <v>46</v>
      </c>
      <c r="BR52" s="227"/>
      <c r="BS52" s="1085"/>
      <c r="BT52" s="1086"/>
      <c r="BU52" s="1086"/>
      <c r="BV52" s="1086"/>
      <c r="BW52" s="1086"/>
      <c r="BX52" s="1086"/>
      <c r="BY52" s="1086"/>
      <c r="BZ52" s="1086"/>
      <c r="CA52" s="1086"/>
      <c r="CB52" s="1086"/>
      <c r="CC52" s="1086"/>
      <c r="CD52" s="1086"/>
      <c r="CE52" s="1086"/>
      <c r="CF52" s="1086"/>
      <c r="CG52" s="1087"/>
      <c r="CH52" s="1066"/>
      <c r="CI52" s="1067"/>
      <c r="CJ52" s="1067"/>
      <c r="CK52" s="1067"/>
      <c r="CL52" s="1068"/>
      <c r="CM52" s="1066"/>
      <c r="CN52" s="1067"/>
      <c r="CO52" s="1067"/>
      <c r="CP52" s="1067"/>
      <c r="CQ52" s="1068"/>
      <c r="CR52" s="1066"/>
      <c r="CS52" s="1067"/>
      <c r="CT52" s="1067"/>
      <c r="CU52" s="1067"/>
      <c r="CV52" s="1068"/>
      <c r="CW52" s="1066"/>
      <c r="CX52" s="1067"/>
      <c r="CY52" s="1067"/>
      <c r="CZ52" s="1067"/>
      <c r="DA52" s="1068"/>
      <c r="DB52" s="1066"/>
      <c r="DC52" s="1067"/>
      <c r="DD52" s="1067"/>
      <c r="DE52" s="1067"/>
      <c r="DF52" s="1068"/>
      <c r="DG52" s="1066"/>
      <c r="DH52" s="1067"/>
      <c r="DI52" s="1067"/>
      <c r="DJ52" s="1067"/>
      <c r="DK52" s="1068"/>
      <c r="DL52" s="1066"/>
      <c r="DM52" s="1067"/>
      <c r="DN52" s="1067"/>
      <c r="DO52" s="1067"/>
      <c r="DP52" s="1068"/>
      <c r="DQ52" s="1066"/>
      <c r="DR52" s="1067"/>
      <c r="DS52" s="1067"/>
      <c r="DT52" s="1067"/>
      <c r="DU52" s="1068"/>
      <c r="DV52" s="1069"/>
      <c r="DW52" s="1070"/>
      <c r="DX52" s="1070"/>
      <c r="DY52" s="1070"/>
      <c r="DZ52" s="1071"/>
      <c r="EA52" s="212"/>
    </row>
    <row r="53" spans="1:131" s="213" customFormat="1" ht="26.25" customHeight="1" x14ac:dyDescent="0.15">
      <c r="A53" s="225">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364"/>
      <c r="BK53" s="364"/>
      <c r="BL53" s="364"/>
      <c r="BM53" s="364"/>
      <c r="BN53" s="364"/>
      <c r="BO53" s="229"/>
      <c r="BP53" s="229"/>
      <c r="BQ53" s="226">
        <v>47</v>
      </c>
      <c r="BR53" s="227"/>
      <c r="BS53" s="1085"/>
      <c r="BT53" s="1086"/>
      <c r="BU53" s="1086"/>
      <c r="BV53" s="1086"/>
      <c r="BW53" s="1086"/>
      <c r="BX53" s="1086"/>
      <c r="BY53" s="1086"/>
      <c r="BZ53" s="1086"/>
      <c r="CA53" s="1086"/>
      <c r="CB53" s="1086"/>
      <c r="CC53" s="1086"/>
      <c r="CD53" s="1086"/>
      <c r="CE53" s="1086"/>
      <c r="CF53" s="1086"/>
      <c r="CG53" s="1087"/>
      <c r="CH53" s="1066"/>
      <c r="CI53" s="1067"/>
      <c r="CJ53" s="1067"/>
      <c r="CK53" s="1067"/>
      <c r="CL53" s="1068"/>
      <c r="CM53" s="1066"/>
      <c r="CN53" s="1067"/>
      <c r="CO53" s="1067"/>
      <c r="CP53" s="1067"/>
      <c r="CQ53" s="1068"/>
      <c r="CR53" s="1066"/>
      <c r="CS53" s="1067"/>
      <c r="CT53" s="1067"/>
      <c r="CU53" s="1067"/>
      <c r="CV53" s="1068"/>
      <c r="CW53" s="1066"/>
      <c r="CX53" s="1067"/>
      <c r="CY53" s="1067"/>
      <c r="CZ53" s="1067"/>
      <c r="DA53" s="1068"/>
      <c r="DB53" s="1066"/>
      <c r="DC53" s="1067"/>
      <c r="DD53" s="1067"/>
      <c r="DE53" s="1067"/>
      <c r="DF53" s="1068"/>
      <c r="DG53" s="1066"/>
      <c r="DH53" s="1067"/>
      <c r="DI53" s="1067"/>
      <c r="DJ53" s="1067"/>
      <c r="DK53" s="1068"/>
      <c r="DL53" s="1066"/>
      <c r="DM53" s="1067"/>
      <c r="DN53" s="1067"/>
      <c r="DO53" s="1067"/>
      <c r="DP53" s="1068"/>
      <c r="DQ53" s="1066"/>
      <c r="DR53" s="1067"/>
      <c r="DS53" s="1067"/>
      <c r="DT53" s="1067"/>
      <c r="DU53" s="1068"/>
      <c r="DV53" s="1069"/>
      <c r="DW53" s="1070"/>
      <c r="DX53" s="1070"/>
      <c r="DY53" s="1070"/>
      <c r="DZ53" s="1071"/>
      <c r="EA53" s="212"/>
    </row>
    <row r="54" spans="1:131" s="213" customFormat="1" ht="26.25" customHeight="1" x14ac:dyDescent="0.15">
      <c r="A54" s="225">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364"/>
      <c r="BK54" s="364"/>
      <c r="BL54" s="364"/>
      <c r="BM54" s="364"/>
      <c r="BN54" s="364"/>
      <c r="BO54" s="229"/>
      <c r="BP54" s="229"/>
      <c r="BQ54" s="226">
        <v>48</v>
      </c>
      <c r="BR54" s="227"/>
      <c r="BS54" s="1085"/>
      <c r="BT54" s="1086"/>
      <c r="BU54" s="1086"/>
      <c r="BV54" s="1086"/>
      <c r="BW54" s="1086"/>
      <c r="BX54" s="1086"/>
      <c r="BY54" s="1086"/>
      <c r="BZ54" s="1086"/>
      <c r="CA54" s="1086"/>
      <c r="CB54" s="1086"/>
      <c r="CC54" s="1086"/>
      <c r="CD54" s="1086"/>
      <c r="CE54" s="1086"/>
      <c r="CF54" s="1086"/>
      <c r="CG54" s="1087"/>
      <c r="CH54" s="1066"/>
      <c r="CI54" s="1067"/>
      <c r="CJ54" s="1067"/>
      <c r="CK54" s="1067"/>
      <c r="CL54" s="1068"/>
      <c r="CM54" s="1066"/>
      <c r="CN54" s="1067"/>
      <c r="CO54" s="1067"/>
      <c r="CP54" s="1067"/>
      <c r="CQ54" s="1068"/>
      <c r="CR54" s="1066"/>
      <c r="CS54" s="1067"/>
      <c r="CT54" s="1067"/>
      <c r="CU54" s="1067"/>
      <c r="CV54" s="1068"/>
      <c r="CW54" s="1066"/>
      <c r="CX54" s="1067"/>
      <c r="CY54" s="1067"/>
      <c r="CZ54" s="1067"/>
      <c r="DA54" s="1068"/>
      <c r="DB54" s="1066"/>
      <c r="DC54" s="1067"/>
      <c r="DD54" s="1067"/>
      <c r="DE54" s="1067"/>
      <c r="DF54" s="1068"/>
      <c r="DG54" s="1066"/>
      <c r="DH54" s="1067"/>
      <c r="DI54" s="1067"/>
      <c r="DJ54" s="1067"/>
      <c r="DK54" s="1068"/>
      <c r="DL54" s="1066"/>
      <c r="DM54" s="1067"/>
      <c r="DN54" s="1067"/>
      <c r="DO54" s="1067"/>
      <c r="DP54" s="1068"/>
      <c r="DQ54" s="1066"/>
      <c r="DR54" s="1067"/>
      <c r="DS54" s="1067"/>
      <c r="DT54" s="1067"/>
      <c r="DU54" s="1068"/>
      <c r="DV54" s="1069"/>
      <c r="DW54" s="1070"/>
      <c r="DX54" s="1070"/>
      <c r="DY54" s="1070"/>
      <c r="DZ54" s="1071"/>
      <c r="EA54" s="212"/>
    </row>
    <row r="55" spans="1:131" s="213" customFormat="1" ht="26.25" customHeight="1" x14ac:dyDescent="0.15">
      <c r="A55" s="225">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364"/>
      <c r="BK55" s="364"/>
      <c r="BL55" s="364"/>
      <c r="BM55" s="364"/>
      <c r="BN55" s="364"/>
      <c r="BO55" s="229"/>
      <c r="BP55" s="229"/>
      <c r="BQ55" s="226">
        <v>49</v>
      </c>
      <c r="BR55" s="227"/>
      <c r="BS55" s="1085"/>
      <c r="BT55" s="1086"/>
      <c r="BU55" s="1086"/>
      <c r="BV55" s="1086"/>
      <c r="BW55" s="1086"/>
      <c r="BX55" s="1086"/>
      <c r="BY55" s="1086"/>
      <c r="BZ55" s="1086"/>
      <c r="CA55" s="1086"/>
      <c r="CB55" s="1086"/>
      <c r="CC55" s="1086"/>
      <c r="CD55" s="1086"/>
      <c r="CE55" s="1086"/>
      <c r="CF55" s="1086"/>
      <c r="CG55" s="1087"/>
      <c r="CH55" s="1066"/>
      <c r="CI55" s="1067"/>
      <c r="CJ55" s="1067"/>
      <c r="CK55" s="1067"/>
      <c r="CL55" s="1068"/>
      <c r="CM55" s="1066"/>
      <c r="CN55" s="1067"/>
      <c r="CO55" s="1067"/>
      <c r="CP55" s="1067"/>
      <c r="CQ55" s="1068"/>
      <c r="CR55" s="1066"/>
      <c r="CS55" s="1067"/>
      <c r="CT55" s="1067"/>
      <c r="CU55" s="1067"/>
      <c r="CV55" s="1068"/>
      <c r="CW55" s="1066"/>
      <c r="CX55" s="1067"/>
      <c r="CY55" s="1067"/>
      <c r="CZ55" s="1067"/>
      <c r="DA55" s="1068"/>
      <c r="DB55" s="1066"/>
      <c r="DC55" s="1067"/>
      <c r="DD55" s="1067"/>
      <c r="DE55" s="1067"/>
      <c r="DF55" s="1068"/>
      <c r="DG55" s="1066"/>
      <c r="DH55" s="1067"/>
      <c r="DI55" s="1067"/>
      <c r="DJ55" s="1067"/>
      <c r="DK55" s="1068"/>
      <c r="DL55" s="1066"/>
      <c r="DM55" s="1067"/>
      <c r="DN55" s="1067"/>
      <c r="DO55" s="1067"/>
      <c r="DP55" s="1068"/>
      <c r="DQ55" s="1066"/>
      <c r="DR55" s="1067"/>
      <c r="DS55" s="1067"/>
      <c r="DT55" s="1067"/>
      <c r="DU55" s="1068"/>
      <c r="DV55" s="1069"/>
      <c r="DW55" s="1070"/>
      <c r="DX55" s="1070"/>
      <c r="DY55" s="1070"/>
      <c r="DZ55" s="1071"/>
      <c r="EA55" s="212"/>
    </row>
    <row r="56" spans="1:131" s="213" customFormat="1" ht="26.25" customHeight="1" x14ac:dyDescent="0.15">
      <c r="A56" s="225">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364"/>
      <c r="BK56" s="364"/>
      <c r="BL56" s="364"/>
      <c r="BM56" s="364"/>
      <c r="BN56" s="364"/>
      <c r="BO56" s="229"/>
      <c r="BP56" s="229"/>
      <c r="BQ56" s="226">
        <v>50</v>
      </c>
      <c r="BR56" s="227"/>
      <c r="BS56" s="1085"/>
      <c r="BT56" s="1086"/>
      <c r="BU56" s="1086"/>
      <c r="BV56" s="1086"/>
      <c r="BW56" s="1086"/>
      <c r="BX56" s="1086"/>
      <c r="BY56" s="1086"/>
      <c r="BZ56" s="1086"/>
      <c r="CA56" s="1086"/>
      <c r="CB56" s="1086"/>
      <c r="CC56" s="1086"/>
      <c r="CD56" s="1086"/>
      <c r="CE56" s="1086"/>
      <c r="CF56" s="1086"/>
      <c r="CG56" s="1087"/>
      <c r="CH56" s="1066"/>
      <c r="CI56" s="1067"/>
      <c r="CJ56" s="1067"/>
      <c r="CK56" s="1067"/>
      <c r="CL56" s="1068"/>
      <c r="CM56" s="1066"/>
      <c r="CN56" s="1067"/>
      <c r="CO56" s="1067"/>
      <c r="CP56" s="1067"/>
      <c r="CQ56" s="1068"/>
      <c r="CR56" s="1066"/>
      <c r="CS56" s="1067"/>
      <c r="CT56" s="1067"/>
      <c r="CU56" s="1067"/>
      <c r="CV56" s="1068"/>
      <c r="CW56" s="1066"/>
      <c r="CX56" s="1067"/>
      <c r="CY56" s="1067"/>
      <c r="CZ56" s="1067"/>
      <c r="DA56" s="1068"/>
      <c r="DB56" s="1066"/>
      <c r="DC56" s="1067"/>
      <c r="DD56" s="1067"/>
      <c r="DE56" s="1067"/>
      <c r="DF56" s="1068"/>
      <c r="DG56" s="1066"/>
      <c r="DH56" s="1067"/>
      <c r="DI56" s="1067"/>
      <c r="DJ56" s="1067"/>
      <c r="DK56" s="1068"/>
      <c r="DL56" s="1066"/>
      <c r="DM56" s="1067"/>
      <c r="DN56" s="1067"/>
      <c r="DO56" s="1067"/>
      <c r="DP56" s="1068"/>
      <c r="DQ56" s="1066"/>
      <c r="DR56" s="1067"/>
      <c r="DS56" s="1067"/>
      <c r="DT56" s="1067"/>
      <c r="DU56" s="1068"/>
      <c r="DV56" s="1069"/>
      <c r="DW56" s="1070"/>
      <c r="DX56" s="1070"/>
      <c r="DY56" s="1070"/>
      <c r="DZ56" s="1071"/>
      <c r="EA56" s="212"/>
    </row>
    <row r="57" spans="1:131" s="213" customFormat="1" ht="26.25" customHeight="1" x14ac:dyDescent="0.15">
      <c r="A57" s="225">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364"/>
      <c r="BK57" s="364"/>
      <c r="BL57" s="364"/>
      <c r="BM57" s="364"/>
      <c r="BN57" s="364"/>
      <c r="BO57" s="229"/>
      <c r="BP57" s="229"/>
      <c r="BQ57" s="226">
        <v>51</v>
      </c>
      <c r="BR57" s="227"/>
      <c r="BS57" s="1085"/>
      <c r="BT57" s="1086"/>
      <c r="BU57" s="1086"/>
      <c r="BV57" s="1086"/>
      <c r="BW57" s="1086"/>
      <c r="BX57" s="1086"/>
      <c r="BY57" s="1086"/>
      <c r="BZ57" s="1086"/>
      <c r="CA57" s="1086"/>
      <c r="CB57" s="1086"/>
      <c r="CC57" s="1086"/>
      <c r="CD57" s="1086"/>
      <c r="CE57" s="1086"/>
      <c r="CF57" s="1086"/>
      <c r="CG57" s="1087"/>
      <c r="CH57" s="1066"/>
      <c r="CI57" s="1067"/>
      <c r="CJ57" s="1067"/>
      <c r="CK57" s="1067"/>
      <c r="CL57" s="1068"/>
      <c r="CM57" s="1066"/>
      <c r="CN57" s="1067"/>
      <c r="CO57" s="1067"/>
      <c r="CP57" s="1067"/>
      <c r="CQ57" s="1068"/>
      <c r="CR57" s="1066"/>
      <c r="CS57" s="1067"/>
      <c r="CT57" s="1067"/>
      <c r="CU57" s="1067"/>
      <c r="CV57" s="1068"/>
      <c r="CW57" s="1066"/>
      <c r="CX57" s="1067"/>
      <c r="CY57" s="1067"/>
      <c r="CZ57" s="1067"/>
      <c r="DA57" s="1068"/>
      <c r="DB57" s="1066"/>
      <c r="DC57" s="1067"/>
      <c r="DD57" s="1067"/>
      <c r="DE57" s="1067"/>
      <c r="DF57" s="1068"/>
      <c r="DG57" s="1066"/>
      <c r="DH57" s="1067"/>
      <c r="DI57" s="1067"/>
      <c r="DJ57" s="1067"/>
      <c r="DK57" s="1068"/>
      <c r="DL57" s="1066"/>
      <c r="DM57" s="1067"/>
      <c r="DN57" s="1067"/>
      <c r="DO57" s="1067"/>
      <c r="DP57" s="1068"/>
      <c r="DQ57" s="1066"/>
      <c r="DR57" s="1067"/>
      <c r="DS57" s="1067"/>
      <c r="DT57" s="1067"/>
      <c r="DU57" s="1068"/>
      <c r="DV57" s="1069"/>
      <c r="DW57" s="1070"/>
      <c r="DX57" s="1070"/>
      <c r="DY57" s="1070"/>
      <c r="DZ57" s="1071"/>
      <c r="EA57" s="212"/>
    </row>
    <row r="58" spans="1:131" s="213" customFormat="1" ht="26.25" customHeight="1" x14ac:dyDescent="0.15">
      <c r="A58" s="225">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364"/>
      <c r="BK58" s="364"/>
      <c r="BL58" s="364"/>
      <c r="BM58" s="364"/>
      <c r="BN58" s="364"/>
      <c r="BO58" s="229"/>
      <c r="BP58" s="229"/>
      <c r="BQ58" s="226">
        <v>52</v>
      </c>
      <c r="BR58" s="227"/>
      <c r="BS58" s="1085"/>
      <c r="BT58" s="1086"/>
      <c r="BU58" s="1086"/>
      <c r="BV58" s="1086"/>
      <c r="BW58" s="1086"/>
      <c r="BX58" s="1086"/>
      <c r="BY58" s="1086"/>
      <c r="BZ58" s="1086"/>
      <c r="CA58" s="1086"/>
      <c r="CB58" s="1086"/>
      <c r="CC58" s="1086"/>
      <c r="CD58" s="1086"/>
      <c r="CE58" s="1086"/>
      <c r="CF58" s="1086"/>
      <c r="CG58" s="1087"/>
      <c r="CH58" s="1066"/>
      <c r="CI58" s="1067"/>
      <c r="CJ58" s="1067"/>
      <c r="CK58" s="1067"/>
      <c r="CL58" s="1068"/>
      <c r="CM58" s="1066"/>
      <c r="CN58" s="1067"/>
      <c r="CO58" s="1067"/>
      <c r="CP58" s="1067"/>
      <c r="CQ58" s="1068"/>
      <c r="CR58" s="1066"/>
      <c r="CS58" s="1067"/>
      <c r="CT58" s="1067"/>
      <c r="CU58" s="1067"/>
      <c r="CV58" s="1068"/>
      <c r="CW58" s="1066"/>
      <c r="CX58" s="1067"/>
      <c r="CY58" s="1067"/>
      <c r="CZ58" s="1067"/>
      <c r="DA58" s="1068"/>
      <c r="DB58" s="1066"/>
      <c r="DC58" s="1067"/>
      <c r="DD58" s="1067"/>
      <c r="DE58" s="1067"/>
      <c r="DF58" s="1068"/>
      <c r="DG58" s="1066"/>
      <c r="DH58" s="1067"/>
      <c r="DI58" s="1067"/>
      <c r="DJ58" s="1067"/>
      <c r="DK58" s="1068"/>
      <c r="DL58" s="1066"/>
      <c r="DM58" s="1067"/>
      <c r="DN58" s="1067"/>
      <c r="DO58" s="1067"/>
      <c r="DP58" s="1068"/>
      <c r="DQ58" s="1066"/>
      <c r="DR58" s="1067"/>
      <c r="DS58" s="1067"/>
      <c r="DT58" s="1067"/>
      <c r="DU58" s="1068"/>
      <c r="DV58" s="1069"/>
      <c r="DW58" s="1070"/>
      <c r="DX58" s="1070"/>
      <c r="DY58" s="1070"/>
      <c r="DZ58" s="1071"/>
      <c r="EA58" s="212"/>
    </row>
    <row r="59" spans="1:131" s="213" customFormat="1" ht="26.25" customHeight="1" x14ac:dyDescent="0.15">
      <c r="A59" s="225">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364"/>
      <c r="BK59" s="364"/>
      <c r="BL59" s="364"/>
      <c r="BM59" s="364"/>
      <c r="BN59" s="364"/>
      <c r="BO59" s="229"/>
      <c r="BP59" s="229"/>
      <c r="BQ59" s="226">
        <v>53</v>
      </c>
      <c r="BR59" s="227"/>
      <c r="BS59" s="1085"/>
      <c r="BT59" s="1086"/>
      <c r="BU59" s="1086"/>
      <c r="BV59" s="1086"/>
      <c r="BW59" s="1086"/>
      <c r="BX59" s="1086"/>
      <c r="BY59" s="1086"/>
      <c r="BZ59" s="1086"/>
      <c r="CA59" s="1086"/>
      <c r="CB59" s="1086"/>
      <c r="CC59" s="1086"/>
      <c r="CD59" s="1086"/>
      <c r="CE59" s="1086"/>
      <c r="CF59" s="1086"/>
      <c r="CG59" s="1087"/>
      <c r="CH59" s="1066"/>
      <c r="CI59" s="1067"/>
      <c r="CJ59" s="1067"/>
      <c r="CK59" s="1067"/>
      <c r="CL59" s="1068"/>
      <c r="CM59" s="1066"/>
      <c r="CN59" s="1067"/>
      <c r="CO59" s="1067"/>
      <c r="CP59" s="1067"/>
      <c r="CQ59" s="1068"/>
      <c r="CR59" s="1066"/>
      <c r="CS59" s="1067"/>
      <c r="CT59" s="1067"/>
      <c r="CU59" s="1067"/>
      <c r="CV59" s="1068"/>
      <c r="CW59" s="1066"/>
      <c r="CX59" s="1067"/>
      <c r="CY59" s="1067"/>
      <c r="CZ59" s="1067"/>
      <c r="DA59" s="1068"/>
      <c r="DB59" s="1066"/>
      <c r="DC59" s="1067"/>
      <c r="DD59" s="1067"/>
      <c r="DE59" s="1067"/>
      <c r="DF59" s="1068"/>
      <c r="DG59" s="1066"/>
      <c r="DH59" s="1067"/>
      <c r="DI59" s="1067"/>
      <c r="DJ59" s="1067"/>
      <c r="DK59" s="1068"/>
      <c r="DL59" s="1066"/>
      <c r="DM59" s="1067"/>
      <c r="DN59" s="1067"/>
      <c r="DO59" s="1067"/>
      <c r="DP59" s="1068"/>
      <c r="DQ59" s="1066"/>
      <c r="DR59" s="1067"/>
      <c r="DS59" s="1067"/>
      <c r="DT59" s="1067"/>
      <c r="DU59" s="1068"/>
      <c r="DV59" s="1069"/>
      <c r="DW59" s="1070"/>
      <c r="DX59" s="1070"/>
      <c r="DY59" s="1070"/>
      <c r="DZ59" s="1071"/>
      <c r="EA59" s="212"/>
    </row>
    <row r="60" spans="1:131" s="213" customFormat="1" ht="26.25" customHeight="1" x14ac:dyDescent="0.15">
      <c r="A60" s="225">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364"/>
      <c r="BK60" s="364"/>
      <c r="BL60" s="364"/>
      <c r="BM60" s="364"/>
      <c r="BN60" s="364"/>
      <c r="BO60" s="229"/>
      <c r="BP60" s="229"/>
      <c r="BQ60" s="226">
        <v>54</v>
      </c>
      <c r="BR60" s="227"/>
      <c r="BS60" s="1085"/>
      <c r="BT60" s="1086"/>
      <c r="BU60" s="1086"/>
      <c r="BV60" s="1086"/>
      <c r="BW60" s="1086"/>
      <c r="BX60" s="1086"/>
      <c r="BY60" s="1086"/>
      <c r="BZ60" s="1086"/>
      <c r="CA60" s="1086"/>
      <c r="CB60" s="1086"/>
      <c r="CC60" s="1086"/>
      <c r="CD60" s="1086"/>
      <c r="CE60" s="1086"/>
      <c r="CF60" s="1086"/>
      <c r="CG60" s="1087"/>
      <c r="CH60" s="1066"/>
      <c r="CI60" s="1067"/>
      <c r="CJ60" s="1067"/>
      <c r="CK60" s="1067"/>
      <c r="CL60" s="1068"/>
      <c r="CM60" s="1066"/>
      <c r="CN60" s="1067"/>
      <c r="CO60" s="1067"/>
      <c r="CP60" s="1067"/>
      <c r="CQ60" s="1068"/>
      <c r="CR60" s="1066"/>
      <c r="CS60" s="1067"/>
      <c r="CT60" s="1067"/>
      <c r="CU60" s="1067"/>
      <c r="CV60" s="1068"/>
      <c r="CW60" s="1066"/>
      <c r="CX60" s="1067"/>
      <c r="CY60" s="1067"/>
      <c r="CZ60" s="1067"/>
      <c r="DA60" s="1068"/>
      <c r="DB60" s="1066"/>
      <c r="DC60" s="1067"/>
      <c r="DD60" s="1067"/>
      <c r="DE60" s="1067"/>
      <c r="DF60" s="1068"/>
      <c r="DG60" s="1066"/>
      <c r="DH60" s="1067"/>
      <c r="DI60" s="1067"/>
      <c r="DJ60" s="1067"/>
      <c r="DK60" s="1068"/>
      <c r="DL60" s="1066"/>
      <c r="DM60" s="1067"/>
      <c r="DN60" s="1067"/>
      <c r="DO60" s="1067"/>
      <c r="DP60" s="1068"/>
      <c r="DQ60" s="1066"/>
      <c r="DR60" s="1067"/>
      <c r="DS60" s="1067"/>
      <c r="DT60" s="1067"/>
      <c r="DU60" s="1068"/>
      <c r="DV60" s="1069"/>
      <c r="DW60" s="1070"/>
      <c r="DX60" s="1070"/>
      <c r="DY60" s="1070"/>
      <c r="DZ60" s="1071"/>
      <c r="EA60" s="212"/>
    </row>
    <row r="61" spans="1:131" s="213" customFormat="1" ht="26.25" customHeight="1" thickBot="1" x14ac:dyDescent="0.2">
      <c r="A61" s="225">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364"/>
      <c r="BK61" s="364"/>
      <c r="BL61" s="364"/>
      <c r="BM61" s="364"/>
      <c r="BN61" s="364"/>
      <c r="BO61" s="229"/>
      <c r="BP61" s="229"/>
      <c r="BQ61" s="226">
        <v>55</v>
      </c>
      <c r="BR61" s="227"/>
      <c r="BS61" s="1085"/>
      <c r="BT61" s="1086"/>
      <c r="BU61" s="1086"/>
      <c r="BV61" s="1086"/>
      <c r="BW61" s="1086"/>
      <c r="BX61" s="1086"/>
      <c r="BY61" s="1086"/>
      <c r="BZ61" s="1086"/>
      <c r="CA61" s="1086"/>
      <c r="CB61" s="1086"/>
      <c r="CC61" s="1086"/>
      <c r="CD61" s="1086"/>
      <c r="CE61" s="1086"/>
      <c r="CF61" s="1086"/>
      <c r="CG61" s="1087"/>
      <c r="CH61" s="1066"/>
      <c r="CI61" s="1067"/>
      <c r="CJ61" s="1067"/>
      <c r="CK61" s="1067"/>
      <c r="CL61" s="1068"/>
      <c r="CM61" s="1066"/>
      <c r="CN61" s="1067"/>
      <c r="CO61" s="1067"/>
      <c r="CP61" s="1067"/>
      <c r="CQ61" s="1068"/>
      <c r="CR61" s="1066"/>
      <c r="CS61" s="1067"/>
      <c r="CT61" s="1067"/>
      <c r="CU61" s="1067"/>
      <c r="CV61" s="1068"/>
      <c r="CW61" s="1066"/>
      <c r="CX61" s="1067"/>
      <c r="CY61" s="1067"/>
      <c r="CZ61" s="1067"/>
      <c r="DA61" s="1068"/>
      <c r="DB61" s="1066"/>
      <c r="DC61" s="1067"/>
      <c r="DD61" s="1067"/>
      <c r="DE61" s="1067"/>
      <c r="DF61" s="1068"/>
      <c r="DG61" s="1066"/>
      <c r="DH61" s="1067"/>
      <c r="DI61" s="1067"/>
      <c r="DJ61" s="1067"/>
      <c r="DK61" s="1068"/>
      <c r="DL61" s="1066"/>
      <c r="DM61" s="1067"/>
      <c r="DN61" s="1067"/>
      <c r="DO61" s="1067"/>
      <c r="DP61" s="1068"/>
      <c r="DQ61" s="1066"/>
      <c r="DR61" s="1067"/>
      <c r="DS61" s="1067"/>
      <c r="DT61" s="1067"/>
      <c r="DU61" s="1068"/>
      <c r="DV61" s="1069"/>
      <c r="DW61" s="1070"/>
      <c r="DX61" s="1070"/>
      <c r="DY61" s="1070"/>
      <c r="DZ61" s="1071"/>
      <c r="EA61" s="212"/>
    </row>
    <row r="62" spans="1:131" s="213" customFormat="1" ht="26.25" customHeight="1" x14ac:dyDescent="0.15">
      <c r="A62" s="225">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245</v>
      </c>
      <c r="BK62" s="1098"/>
      <c r="BL62" s="1098"/>
      <c r="BM62" s="1098"/>
      <c r="BN62" s="1099"/>
      <c r="BO62" s="229"/>
      <c r="BP62" s="229"/>
      <c r="BQ62" s="226">
        <v>56</v>
      </c>
      <c r="BR62" s="227"/>
      <c r="BS62" s="1085"/>
      <c r="BT62" s="1086"/>
      <c r="BU62" s="1086"/>
      <c r="BV62" s="1086"/>
      <c r="BW62" s="1086"/>
      <c r="BX62" s="1086"/>
      <c r="BY62" s="1086"/>
      <c r="BZ62" s="1086"/>
      <c r="CA62" s="1086"/>
      <c r="CB62" s="1086"/>
      <c r="CC62" s="1086"/>
      <c r="CD62" s="1086"/>
      <c r="CE62" s="1086"/>
      <c r="CF62" s="1086"/>
      <c r="CG62" s="1087"/>
      <c r="CH62" s="1066"/>
      <c r="CI62" s="1067"/>
      <c r="CJ62" s="1067"/>
      <c r="CK62" s="1067"/>
      <c r="CL62" s="1068"/>
      <c r="CM62" s="1066"/>
      <c r="CN62" s="1067"/>
      <c r="CO62" s="1067"/>
      <c r="CP62" s="1067"/>
      <c r="CQ62" s="1068"/>
      <c r="CR62" s="1066"/>
      <c r="CS62" s="1067"/>
      <c r="CT62" s="1067"/>
      <c r="CU62" s="1067"/>
      <c r="CV62" s="1068"/>
      <c r="CW62" s="1066"/>
      <c r="CX62" s="1067"/>
      <c r="CY62" s="1067"/>
      <c r="CZ62" s="1067"/>
      <c r="DA62" s="1068"/>
      <c r="DB62" s="1066"/>
      <c r="DC62" s="1067"/>
      <c r="DD62" s="1067"/>
      <c r="DE62" s="1067"/>
      <c r="DF62" s="1068"/>
      <c r="DG62" s="1066"/>
      <c r="DH62" s="1067"/>
      <c r="DI62" s="1067"/>
      <c r="DJ62" s="1067"/>
      <c r="DK62" s="1068"/>
      <c r="DL62" s="1066"/>
      <c r="DM62" s="1067"/>
      <c r="DN62" s="1067"/>
      <c r="DO62" s="1067"/>
      <c r="DP62" s="1068"/>
      <c r="DQ62" s="1066"/>
      <c r="DR62" s="1067"/>
      <c r="DS62" s="1067"/>
      <c r="DT62" s="1067"/>
      <c r="DU62" s="1068"/>
      <c r="DV62" s="1069"/>
      <c r="DW62" s="1070"/>
      <c r="DX62" s="1070"/>
      <c r="DY62" s="1070"/>
      <c r="DZ62" s="1071"/>
      <c r="EA62" s="212"/>
    </row>
    <row r="63" spans="1:131" s="213" customFormat="1" ht="26.25" customHeight="1" thickBot="1" x14ac:dyDescent="0.2">
      <c r="A63" s="228" t="s">
        <v>241</v>
      </c>
      <c r="B63" s="1013" t="s">
        <v>246</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1806</v>
      </c>
      <c r="AG63" s="1028"/>
      <c r="AH63" s="1028"/>
      <c r="AI63" s="1028"/>
      <c r="AJ63" s="1093"/>
      <c r="AK63" s="1094"/>
      <c r="AL63" s="1032"/>
      <c r="AM63" s="1032"/>
      <c r="AN63" s="1032"/>
      <c r="AO63" s="1032"/>
      <c r="AP63" s="1028">
        <v>12568</v>
      </c>
      <c r="AQ63" s="1028"/>
      <c r="AR63" s="1028"/>
      <c r="AS63" s="1028"/>
      <c r="AT63" s="1028"/>
      <c r="AU63" s="1028">
        <v>9136</v>
      </c>
      <c r="AV63" s="1028"/>
      <c r="AW63" s="1028"/>
      <c r="AX63" s="1028"/>
      <c r="AY63" s="1028"/>
      <c r="AZ63" s="1088"/>
      <c r="BA63" s="1088"/>
      <c r="BB63" s="1088"/>
      <c r="BC63" s="1088"/>
      <c r="BD63" s="1088"/>
      <c r="BE63" s="1029"/>
      <c r="BF63" s="1029"/>
      <c r="BG63" s="1029"/>
      <c r="BH63" s="1029"/>
      <c r="BI63" s="1030"/>
      <c r="BJ63" s="1089" t="s">
        <v>513</v>
      </c>
      <c r="BK63" s="1020"/>
      <c r="BL63" s="1020"/>
      <c r="BM63" s="1020"/>
      <c r="BN63" s="1090"/>
      <c r="BO63" s="229"/>
      <c r="BP63" s="229"/>
      <c r="BQ63" s="226">
        <v>57</v>
      </c>
      <c r="BR63" s="227"/>
      <c r="BS63" s="1085"/>
      <c r="BT63" s="1086"/>
      <c r="BU63" s="1086"/>
      <c r="BV63" s="1086"/>
      <c r="BW63" s="1086"/>
      <c r="BX63" s="1086"/>
      <c r="BY63" s="1086"/>
      <c r="BZ63" s="1086"/>
      <c r="CA63" s="1086"/>
      <c r="CB63" s="1086"/>
      <c r="CC63" s="1086"/>
      <c r="CD63" s="1086"/>
      <c r="CE63" s="1086"/>
      <c r="CF63" s="1086"/>
      <c r="CG63" s="1087"/>
      <c r="CH63" s="1066"/>
      <c r="CI63" s="1067"/>
      <c r="CJ63" s="1067"/>
      <c r="CK63" s="1067"/>
      <c r="CL63" s="1068"/>
      <c r="CM63" s="1066"/>
      <c r="CN63" s="1067"/>
      <c r="CO63" s="1067"/>
      <c r="CP63" s="1067"/>
      <c r="CQ63" s="1068"/>
      <c r="CR63" s="1066"/>
      <c r="CS63" s="1067"/>
      <c r="CT63" s="1067"/>
      <c r="CU63" s="1067"/>
      <c r="CV63" s="1068"/>
      <c r="CW63" s="1066"/>
      <c r="CX63" s="1067"/>
      <c r="CY63" s="1067"/>
      <c r="CZ63" s="1067"/>
      <c r="DA63" s="1068"/>
      <c r="DB63" s="1066"/>
      <c r="DC63" s="1067"/>
      <c r="DD63" s="1067"/>
      <c r="DE63" s="1067"/>
      <c r="DF63" s="1068"/>
      <c r="DG63" s="1066"/>
      <c r="DH63" s="1067"/>
      <c r="DI63" s="1067"/>
      <c r="DJ63" s="1067"/>
      <c r="DK63" s="1068"/>
      <c r="DL63" s="1066"/>
      <c r="DM63" s="1067"/>
      <c r="DN63" s="1067"/>
      <c r="DO63" s="1067"/>
      <c r="DP63" s="1068"/>
      <c r="DQ63" s="1066"/>
      <c r="DR63" s="1067"/>
      <c r="DS63" s="1067"/>
      <c r="DT63" s="1067"/>
      <c r="DU63" s="1068"/>
      <c r="DV63" s="1069"/>
      <c r="DW63" s="1070"/>
      <c r="DX63" s="1070"/>
      <c r="DY63" s="1070"/>
      <c r="DZ63" s="1071"/>
      <c r="EA63" s="212"/>
    </row>
    <row r="64" spans="1:131" s="213" customFormat="1" ht="26.25" customHeight="1" x14ac:dyDescent="0.15">
      <c r="A64" s="229"/>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c r="BJ64" s="229"/>
      <c r="BK64" s="229"/>
      <c r="BL64" s="229"/>
      <c r="BM64" s="229"/>
      <c r="BN64" s="229"/>
      <c r="BO64" s="229"/>
      <c r="BP64" s="229"/>
      <c r="BQ64" s="226">
        <v>58</v>
      </c>
      <c r="BR64" s="227"/>
      <c r="BS64" s="1085"/>
      <c r="BT64" s="1086"/>
      <c r="BU64" s="1086"/>
      <c r="BV64" s="1086"/>
      <c r="BW64" s="1086"/>
      <c r="BX64" s="1086"/>
      <c r="BY64" s="1086"/>
      <c r="BZ64" s="1086"/>
      <c r="CA64" s="1086"/>
      <c r="CB64" s="1086"/>
      <c r="CC64" s="1086"/>
      <c r="CD64" s="1086"/>
      <c r="CE64" s="1086"/>
      <c r="CF64" s="1086"/>
      <c r="CG64" s="1087"/>
      <c r="CH64" s="1066"/>
      <c r="CI64" s="1067"/>
      <c r="CJ64" s="1067"/>
      <c r="CK64" s="1067"/>
      <c r="CL64" s="1068"/>
      <c r="CM64" s="1066"/>
      <c r="CN64" s="1067"/>
      <c r="CO64" s="1067"/>
      <c r="CP64" s="1067"/>
      <c r="CQ64" s="1068"/>
      <c r="CR64" s="1066"/>
      <c r="CS64" s="1067"/>
      <c r="CT64" s="1067"/>
      <c r="CU64" s="1067"/>
      <c r="CV64" s="1068"/>
      <c r="CW64" s="1066"/>
      <c r="CX64" s="1067"/>
      <c r="CY64" s="1067"/>
      <c r="CZ64" s="1067"/>
      <c r="DA64" s="1068"/>
      <c r="DB64" s="1066"/>
      <c r="DC64" s="1067"/>
      <c r="DD64" s="1067"/>
      <c r="DE64" s="1067"/>
      <c r="DF64" s="1068"/>
      <c r="DG64" s="1066"/>
      <c r="DH64" s="1067"/>
      <c r="DI64" s="1067"/>
      <c r="DJ64" s="1067"/>
      <c r="DK64" s="1068"/>
      <c r="DL64" s="1066"/>
      <c r="DM64" s="1067"/>
      <c r="DN64" s="1067"/>
      <c r="DO64" s="1067"/>
      <c r="DP64" s="1068"/>
      <c r="DQ64" s="1066"/>
      <c r="DR64" s="1067"/>
      <c r="DS64" s="1067"/>
      <c r="DT64" s="1067"/>
      <c r="DU64" s="1068"/>
      <c r="DV64" s="1069"/>
      <c r="DW64" s="1070"/>
      <c r="DX64" s="1070"/>
      <c r="DY64" s="1070"/>
      <c r="DZ64" s="1071"/>
      <c r="EA64" s="212"/>
    </row>
    <row r="65" spans="1:131" s="213" customFormat="1" ht="26.25" customHeight="1" thickBot="1" x14ac:dyDescent="0.2">
      <c r="A65" s="364" t="s">
        <v>247</v>
      </c>
      <c r="B65" s="364"/>
      <c r="C65" s="364"/>
      <c r="D65" s="364"/>
      <c r="E65" s="364"/>
      <c r="F65" s="364"/>
      <c r="G65" s="364"/>
      <c r="H65" s="364"/>
      <c r="I65" s="364"/>
      <c r="J65" s="364"/>
      <c r="K65" s="364"/>
      <c r="L65" s="364"/>
      <c r="M65" s="364"/>
      <c r="N65" s="364"/>
      <c r="O65" s="364"/>
      <c r="P65" s="364"/>
      <c r="Q65" s="364"/>
      <c r="R65" s="364"/>
      <c r="S65" s="364"/>
      <c r="T65" s="364"/>
      <c r="U65" s="364"/>
      <c r="V65" s="364"/>
      <c r="W65" s="364"/>
      <c r="X65" s="364"/>
      <c r="Y65" s="364"/>
      <c r="Z65" s="364"/>
      <c r="AA65" s="364"/>
      <c r="AB65" s="364"/>
      <c r="AC65" s="364"/>
      <c r="AD65" s="364"/>
      <c r="AE65" s="364"/>
      <c r="AF65" s="364"/>
      <c r="AG65" s="364"/>
      <c r="AH65" s="364"/>
      <c r="AI65" s="364"/>
      <c r="AJ65" s="364"/>
      <c r="AK65" s="364"/>
      <c r="AL65" s="364"/>
      <c r="AM65" s="364"/>
      <c r="AN65" s="364"/>
      <c r="AO65" s="364"/>
      <c r="AP65" s="364"/>
      <c r="AQ65" s="364"/>
      <c r="AR65" s="364"/>
      <c r="AS65" s="364"/>
      <c r="AT65" s="364"/>
      <c r="AU65" s="364"/>
      <c r="AV65" s="364"/>
      <c r="AW65" s="364"/>
      <c r="AX65" s="364"/>
      <c r="AY65" s="364"/>
      <c r="AZ65" s="364"/>
      <c r="BA65" s="364"/>
      <c r="BB65" s="364"/>
      <c r="BC65" s="364"/>
      <c r="BD65" s="364"/>
      <c r="BE65" s="229"/>
      <c r="BF65" s="229"/>
      <c r="BG65" s="229"/>
      <c r="BH65" s="229"/>
      <c r="BI65" s="229"/>
      <c r="BJ65" s="229"/>
      <c r="BK65" s="229"/>
      <c r="BL65" s="229"/>
      <c r="BM65" s="229"/>
      <c r="BN65" s="229"/>
      <c r="BO65" s="229"/>
      <c r="BP65" s="229"/>
      <c r="BQ65" s="226">
        <v>59</v>
      </c>
      <c r="BR65" s="227"/>
      <c r="BS65" s="1085"/>
      <c r="BT65" s="1086"/>
      <c r="BU65" s="1086"/>
      <c r="BV65" s="1086"/>
      <c r="BW65" s="1086"/>
      <c r="BX65" s="1086"/>
      <c r="BY65" s="1086"/>
      <c r="BZ65" s="1086"/>
      <c r="CA65" s="1086"/>
      <c r="CB65" s="1086"/>
      <c r="CC65" s="1086"/>
      <c r="CD65" s="1086"/>
      <c r="CE65" s="1086"/>
      <c r="CF65" s="1086"/>
      <c r="CG65" s="1087"/>
      <c r="CH65" s="1066"/>
      <c r="CI65" s="1067"/>
      <c r="CJ65" s="1067"/>
      <c r="CK65" s="1067"/>
      <c r="CL65" s="1068"/>
      <c r="CM65" s="1066"/>
      <c r="CN65" s="1067"/>
      <c r="CO65" s="1067"/>
      <c r="CP65" s="1067"/>
      <c r="CQ65" s="1068"/>
      <c r="CR65" s="1066"/>
      <c r="CS65" s="1067"/>
      <c r="CT65" s="1067"/>
      <c r="CU65" s="1067"/>
      <c r="CV65" s="1068"/>
      <c r="CW65" s="1066"/>
      <c r="CX65" s="1067"/>
      <c r="CY65" s="1067"/>
      <c r="CZ65" s="1067"/>
      <c r="DA65" s="1068"/>
      <c r="DB65" s="1066"/>
      <c r="DC65" s="1067"/>
      <c r="DD65" s="1067"/>
      <c r="DE65" s="1067"/>
      <c r="DF65" s="1068"/>
      <c r="DG65" s="1066"/>
      <c r="DH65" s="1067"/>
      <c r="DI65" s="1067"/>
      <c r="DJ65" s="1067"/>
      <c r="DK65" s="1068"/>
      <c r="DL65" s="1066"/>
      <c r="DM65" s="1067"/>
      <c r="DN65" s="1067"/>
      <c r="DO65" s="1067"/>
      <c r="DP65" s="1068"/>
      <c r="DQ65" s="1066"/>
      <c r="DR65" s="1067"/>
      <c r="DS65" s="1067"/>
      <c r="DT65" s="1067"/>
      <c r="DU65" s="1068"/>
      <c r="DV65" s="1069"/>
      <c r="DW65" s="1070"/>
      <c r="DX65" s="1070"/>
      <c r="DY65" s="1070"/>
      <c r="DZ65" s="1071"/>
      <c r="EA65" s="212"/>
    </row>
    <row r="66" spans="1:131" s="213" customFormat="1" ht="26.25" customHeight="1" x14ac:dyDescent="0.15">
      <c r="A66" s="1072" t="s">
        <v>248</v>
      </c>
      <c r="B66" s="1073"/>
      <c r="C66" s="1073"/>
      <c r="D66" s="1073"/>
      <c r="E66" s="1073"/>
      <c r="F66" s="1073"/>
      <c r="G66" s="1073"/>
      <c r="H66" s="1073"/>
      <c r="I66" s="1073"/>
      <c r="J66" s="1073"/>
      <c r="K66" s="1073"/>
      <c r="L66" s="1073"/>
      <c r="M66" s="1073"/>
      <c r="N66" s="1073"/>
      <c r="O66" s="1073"/>
      <c r="P66" s="1074"/>
      <c r="Q66" s="1058" t="s">
        <v>515</v>
      </c>
      <c r="R66" s="1059"/>
      <c r="S66" s="1059"/>
      <c r="T66" s="1059"/>
      <c r="U66" s="1060"/>
      <c r="V66" s="1058" t="s">
        <v>516</v>
      </c>
      <c r="W66" s="1059"/>
      <c r="X66" s="1059"/>
      <c r="Y66" s="1059"/>
      <c r="Z66" s="1060"/>
      <c r="AA66" s="1058" t="s">
        <v>517</v>
      </c>
      <c r="AB66" s="1059"/>
      <c r="AC66" s="1059"/>
      <c r="AD66" s="1059"/>
      <c r="AE66" s="1060"/>
      <c r="AF66" s="1078" t="s">
        <v>518</v>
      </c>
      <c r="AG66" s="1079"/>
      <c r="AH66" s="1079"/>
      <c r="AI66" s="1079"/>
      <c r="AJ66" s="1080"/>
      <c r="AK66" s="1058" t="s">
        <v>519</v>
      </c>
      <c r="AL66" s="1073"/>
      <c r="AM66" s="1073"/>
      <c r="AN66" s="1073"/>
      <c r="AO66" s="1074"/>
      <c r="AP66" s="1058" t="s">
        <v>520</v>
      </c>
      <c r="AQ66" s="1059"/>
      <c r="AR66" s="1059"/>
      <c r="AS66" s="1059"/>
      <c r="AT66" s="1060"/>
      <c r="AU66" s="1058" t="s">
        <v>534</v>
      </c>
      <c r="AV66" s="1059"/>
      <c r="AW66" s="1059"/>
      <c r="AX66" s="1059"/>
      <c r="AY66" s="1060"/>
      <c r="AZ66" s="1058" t="s">
        <v>237</v>
      </c>
      <c r="BA66" s="1059"/>
      <c r="BB66" s="1059"/>
      <c r="BC66" s="1059"/>
      <c r="BD66" s="1064"/>
      <c r="BE66" s="229"/>
      <c r="BF66" s="229"/>
      <c r="BG66" s="229"/>
      <c r="BH66" s="229"/>
      <c r="BI66" s="229"/>
      <c r="BJ66" s="229"/>
      <c r="BK66" s="229"/>
      <c r="BL66" s="229"/>
      <c r="BM66" s="229"/>
      <c r="BN66" s="229"/>
      <c r="BO66" s="229"/>
      <c r="BP66" s="229"/>
      <c r="BQ66" s="226">
        <v>60</v>
      </c>
      <c r="BR66" s="231"/>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12"/>
    </row>
    <row r="67" spans="1:131" s="213" customFormat="1" ht="26.25" customHeight="1" thickBot="1" x14ac:dyDescent="0.2">
      <c r="A67" s="1075"/>
      <c r="B67" s="1076"/>
      <c r="C67" s="1076"/>
      <c r="D67" s="1076"/>
      <c r="E67" s="1076"/>
      <c r="F67" s="1076"/>
      <c r="G67" s="1076"/>
      <c r="H67" s="1076"/>
      <c r="I67" s="1076"/>
      <c r="J67" s="1076"/>
      <c r="K67" s="1076"/>
      <c r="L67" s="1076"/>
      <c r="M67" s="1076"/>
      <c r="N67" s="1076"/>
      <c r="O67" s="1076"/>
      <c r="P67" s="1077"/>
      <c r="Q67" s="1061"/>
      <c r="R67" s="1062"/>
      <c r="S67" s="1062"/>
      <c r="T67" s="1062"/>
      <c r="U67" s="1063"/>
      <c r="V67" s="1061"/>
      <c r="W67" s="1062"/>
      <c r="X67" s="1062"/>
      <c r="Y67" s="1062"/>
      <c r="Z67" s="1063"/>
      <c r="AA67" s="1061"/>
      <c r="AB67" s="1062"/>
      <c r="AC67" s="1062"/>
      <c r="AD67" s="1062"/>
      <c r="AE67" s="1063"/>
      <c r="AF67" s="1081"/>
      <c r="AG67" s="1082"/>
      <c r="AH67" s="1082"/>
      <c r="AI67" s="1082"/>
      <c r="AJ67" s="1083"/>
      <c r="AK67" s="1084"/>
      <c r="AL67" s="1076"/>
      <c r="AM67" s="1076"/>
      <c r="AN67" s="1076"/>
      <c r="AO67" s="1077"/>
      <c r="AP67" s="1061"/>
      <c r="AQ67" s="1062"/>
      <c r="AR67" s="1062"/>
      <c r="AS67" s="1062"/>
      <c r="AT67" s="1063"/>
      <c r="AU67" s="1061"/>
      <c r="AV67" s="1062"/>
      <c r="AW67" s="1062"/>
      <c r="AX67" s="1062"/>
      <c r="AY67" s="1063"/>
      <c r="AZ67" s="1061"/>
      <c r="BA67" s="1062"/>
      <c r="BB67" s="1062"/>
      <c r="BC67" s="1062"/>
      <c r="BD67" s="1065"/>
      <c r="BE67" s="229"/>
      <c r="BF67" s="229"/>
      <c r="BG67" s="229"/>
      <c r="BH67" s="229"/>
      <c r="BI67" s="229"/>
      <c r="BJ67" s="229"/>
      <c r="BK67" s="229"/>
      <c r="BL67" s="229"/>
      <c r="BM67" s="229"/>
      <c r="BN67" s="229"/>
      <c r="BO67" s="229"/>
      <c r="BP67" s="229"/>
      <c r="BQ67" s="226">
        <v>61</v>
      </c>
      <c r="BR67" s="231"/>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12"/>
    </row>
    <row r="68" spans="1:131" s="213" customFormat="1" ht="26.25" customHeight="1" thickTop="1" x14ac:dyDescent="0.15">
      <c r="A68" s="222">
        <v>1</v>
      </c>
      <c r="B68" s="1054" t="s">
        <v>535</v>
      </c>
      <c r="C68" s="1055"/>
      <c r="D68" s="1055"/>
      <c r="E68" s="1055"/>
      <c r="F68" s="1055"/>
      <c r="G68" s="1055"/>
      <c r="H68" s="1055"/>
      <c r="I68" s="1055"/>
      <c r="J68" s="1055"/>
      <c r="K68" s="1055"/>
      <c r="L68" s="1055"/>
      <c r="M68" s="1055"/>
      <c r="N68" s="1055"/>
      <c r="O68" s="1055"/>
      <c r="P68" s="1056"/>
      <c r="Q68" s="1057">
        <v>393</v>
      </c>
      <c r="R68" s="1051"/>
      <c r="S68" s="1051"/>
      <c r="T68" s="1051"/>
      <c r="U68" s="1051"/>
      <c r="V68" s="1051">
        <v>392</v>
      </c>
      <c r="W68" s="1051"/>
      <c r="X68" s="1051"/>
      <c r="Y68" s="1051"/>
      <c r="Z68" s="1051"/>
      <c r="AA68" s="1051">
        <v>1</v>
      </c>
      <c r="AB68" s="1051"/>
      <c r="AC68" s="1051"/>
      <c r="AD68" s="1051"/>
      <c r="AE68" s="1051"/>
      <c r="AF68" s="1051">
        <v>1</v>
      </c>
      <c r="AG68" s="1051"/>
      <c r="AH68" s="1051"/>
      <c r="AI68" s="1051"/>
      <c r="AJ68" s="1051"/>
      <c r="AK68" s="1051" t="s">
        <v>511</v>
      </c>
      <c r="AL68" s="1051"/>
      <c r="AM68" s="1051"/>
      <c r="AN68" s="1051"/>
      <c r="AO68" s="1051"/>
      <c r="AP68" s="1051" t="s">
        <v>511</v>
      </c>
      <c r="AQ68" s="1051"/>
      <c r="AR68" s="1051"/>
      <c r="AS68" s="1051"/>
      <c r="AT68" s="1051"/>
      <c r="AU68" s="1051" t="s">
        <v>511</v>
      </c>
      <c r="AV68" s="1051"/>
      <c r="AW68" s="1051"/>
      <c r="AX68" s="1051"/>
      <c r="AY68" s="1051"/>
      <c r="AZ68" s="1052"/>
      <c r="BA68" s="1052"/>
      <c r="BB68" s="1052"/>
      <c r="BC68" s="1052"/>
      <c r="BD68" s="1053"/>
      <c r="BE68" s="229"/>
      <c r="BF68" s="229"/>
      <c r="BG68" s="229"/>
      <c r="BH68" s="229"/>
      <c r="BI68" s="229"/>
      <c r="BJ68" s="229"/>
      <c r="BK68" s="229"/>
      <c r="BL68" s="229"/>
      <c r="BM68" s="229"/>
      <c r="BN68" s="229"/>
      <c r="BO68" s="229"/>
      <c r="BP68" s="229"/>
      <c r="BQ68" s="226">
        <v>62</v>
      </c>
      <c r="BR68" s="231"/>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12"/>
    </row>
    <row r="69" spans="1:131" s="213" customFormat="1" ht="26.25" customHeight="1" x14ac:dyDescent="0.15">
      <c r="A69" s="225">
        <v>2</v>
      </c>
      <c r="B69" s="1043" t="s">
        <v>536</v>
      </c>
      <c r="C69" s="1044"/>
      <c r="D69" s="1044"/>
      <c r="E69" s="1044"/>
      <c r="F69" s="1044"/>
      <c r="G69" s="1044"/>
      <c r="H69" s="1044"/>
      <c r="I69" s="1044"/>
      <c r="J69" s="1044"/>
      <c r="K69" s="1044"/>
      <c r="L69" s="1044"/>
      <c r="M69" s="1044"/>
      <c r="N69" s="1044"/>
      <c r="O69" s="1044"/>
      <c r="P69" s="1045"/>
      <c r="Q69" s="1046">
        <v>410</v>
      </c>
      <c r="R69" s="1040"/>
      <c r="S69" s="1040"/>
      <c r="T69" s="1040"/>
      <c r="U69" s="1040"/>
      <c r="V69" s="1040">
        <v>392</v>
      </c>
      <c r="W69" s="1040"/>
      <c r="X69" s="1040"/>
      <c r="Y69" s="1040"/>
      <c r="Z69" s="1040"/>
      <c r="AA69" s="1040">
        <v>18</v>
      </c>
      <c r="AB69" s="1040"/>
      <c r="AC69" s="1040"/>
      <c r="AD69" s="1040"/>
      <c r="AE69" s="1040"/>
      <c r="AF69" s="1040">
        <v>18</v>
      </c>
      <c r="AG69" s="1040"/>
      <c r="AH69" s="1040"/>
      <c r="AI69" s="1040"/>
      <c r="AJ69" s="1040"/>
      <c r="AK69" s="1040" t="s">
        <v>511</v>
      </c>
      <c r="AL69" s="1040"/>
      <c r="AM69" s="1040"/>
      <c r="AN69" s="1040"/>
      <c r="AO69" s="1040"/>
      <c r="AP69" s="1040" t="s">
        <v>511</v>
      </c>
      <c r="AQ69" s="1040"/>
      <c r="AR69" s="1040"/>
      <c r="AS69" s="1040"/>
      <c r="AT69" s="1040"/>
      <c r="AU69" s="1040" t="s">
        <v>511</v>
      </c>
      <c r="AV69" s="1040"/>
      <c r="AW69" s="1040"/>
      <c r="AX69" s="1040"/>
      <c r="AY69" s="1040"/>
      <c r="AZ69" s="1041"/>
      <c r="BA69" s="1041"/>
      <c r="BB69" s="1041"/>
      <c r="BC69" s="1041"/>
      <c r="BD69" s="1042"/>
      <c r="BE69" s="229"/>
      <c r="BF69" s="229"/>
      <c r="BG69" s="229"/>
      <c r="BH69" s="229"/>
      <c r="BI69" s="229"/>
      <c r="BJ69" s="229"/>
      <c r="BK69" s="229"/>
      <c r="BL69" s="229"/>
      <c r="BM69" s="229"/>
      <c r="BN69" s="229"/>
      <c r="BO69" s="229"/>
      <c r="BP69" s="229"/>
      <c r="BQ69" s="226">
        <v>63</v>
      </c>
      <c r="BR69" s="231"/>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12"/>
    </row>
    <row r="70" spans="1:131" s="213" customFormat="1" ht="26.25" customHeight="1" x14ac:dyDescent="0.15">
      <c r="A70" s="225">
        <v>3</v>
      </c>
      <c r="B70" s="1043" t="s">
        <v>537</v>
      </c>
      <c r="C70" s="1044"/>
      <c r="D70" s="1044"/>
      <c r="E70" s="1044"/>
      <c r="F70" s="1044"/>
      <c r="G70" s="1044"/>
      <c r="H70" s="1044"/>
      <c r="I70" s="1044"/>
      <c r="J70" s="1044"/>
      <c r="K70" s="1044"/>
      <c r="L70" s="1044"/>
      <c r="M70" s="1044"/>
      <c r="N70" s="1044"/>
      <c r="O70" s="1044"/>
      <c r="P70" s="1045"/>
      <c r="Q70" s="1046">
        <v>1384</v>
      </c>
      <c r="R70" s="1040"/>
      <c r="S70" s="1040"/>
      <c r="T70" s="1040"/>
      <c r="U70" s="1040"/>
      <c r="V70" s="1040">
        <v>1321</v>
      </c>
      <c r="W70" s="1040"/>
      <c r="X70" s="1040"/>
      <c r="Y70" s="1040"/>
      <c r="Z70" s="1040"/>
      <c r="AA70" s="1040">
        <v>63</v>
      </c>
      <c r="AB70" s="1040"/>
      <c r="AC70" s="1040"/>
      <c r="AD70" s="1040"/>
      <c r="AE70" s="1040"/>
      <c r="AF70" s="1040">
        <v>63</v>
      </c>
      <c r="AG70" s="1040"/>
      <c r="AH70" s="1040"/>
      <c r="AI70" s="1040"/>
      <c r="AJ70" s="1040"/>
      <c r="AK70" s="1040" t="s">
        <v>511</v>
      </c>
      <c r="AL70" s="1040"/>
      <c r="AM70" s="1040"/>
      <c r="AN70" s="1040"/>
      <c r="AO70" s="1040"/>
      <c r="AP70" s="1040">
        <v>319</v>
      </c>
      <c r="AQ70" s="1040"/>
      <c r="AR70" s="1040"/>
      <c r="AS70" s="1040"/>
      <c r="AT70" s="1040"/>
      <c r="AU70" s="1040">
        <v>50</v>
      </c>
      <c r="AV70" s="1040"/>
      <c r="AW70" s="1040"/>
      <c r="AX70" s="1040"/>
      <c r="AY70" s="1040"/>
      <c r="AZ70" s="1041"/>
      <c r="BA70" s="1041"/>
      <c r="BB70" s="1041"/>
      <c r="BC70" s="1041"/>
      <c r="BD70" s="1042"/>
      <c r="BE70" s="229"/>
      <c r="BF70" s="229"/>
      <c r="BG70" s="229"/>
      <c r="BH70" s="229"/>
      <c r="BI70" s="229"/>
      <c r="BJ70" s="229"/>
      <c r="BK70" s="229"/>
      <c r="BL70" s="229"/>
      <c r="BM70" s="229"/>
      <c r="BN70" s="229"/>
      <c r="BO70" s="229"/>
      <c r="BP70" s="229"/>
      <c r="BQ70" s="226">
        <v>64</v>
      </c>
      <c r="BR70" s="231"/>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12"/>
    </row>
    <row r="71" spans="1:131" s="213" customFormat="1" ht="26.25" customHeight="1" x14ac:dyDescent="0.15">
      <c r="A71" s="225">
        <v>4</v>
      </c>
      <c r="B71" s="1043" t="s">
        <v>538</v>
      </c>
      <c r="C71" s="1044"/>
      <c r="D71" s="1044"/>
      <c r="E71" s="1044"/>
      <c r="F71" s="1044"/>
      <c r="G71" s="1044"/>
      <c r="H71" s="1044"/>
      <c r="I71" s="1044"/>
      <c r="J71" s="1044"/>
      <c r="K71" s="1044"/>
      <c r="L71" s="1044"/>
      <c r="M71" s="1044"/>
      <c r="N71" s="1044"/>
      <c r="O71" s="1044"/>
      <c r="P71" s="1045"/>
      <c r="Q71" s="1046">
        <v>771</v>
      </c>
      <c r="R71" s="1040"/>
      <c r="S71" s="1040"/>
      <c r="T71" s="1040"/>
      <c r="U71" s="1040"/>
      <c r="V71" s="1040">
        <v>740</v>
      </c>
      <c r="W71" s="1040"/>
      <c r="X71" s="1040"/>
      <c r="Y71" s="1040"/>
      <c r="Z71" s="1040"/>
      <c r="AA71" s="1040">
        <v>22</v>
      </c>
      <c r="AB71" s="1040"/>
      <c r="AC71" s="1040"/>
      <c r="AD71" s="1040"/>
      <c r="AE71" s="1040"/>
      <c r="AF71" s="1040">
        <v>22</v>
      </c>
      <c r="AG71" s="1040"/>
      <c r="AH71" s="1040"/>
      <c r="AI71" s="1040"/>
      <c r="AJ71" s="1040"/>
      <c r="AK71" s="1040" t="s">
        <v>511</v>
      </c>
      <c r="AL71" s="1040"/>
      <c r="AM71" s="1040"/>
      <c r="AN71" s="1040"/>
      <c r="AO71" s="1040"/>
      <c r="AP71" s="1040">
        <v>29</v>
      </c>
      <c r="AQ71" s="1040"/>
      <c r="AR71" s="1040"/>
      <c r="AS71" s="1040"/>
      <c r="AT71" s="1040"/>
      <c r="AU71" s="1040" t="s">
        <v>511</v>
      </c>
      <c r="AV71" s="1040"/>
      <c r="AW71" s="1040"/>
      <c r="AX71" s="1040"/>
      <c r="AY71" s="1040"/>
      <c r="AZ71" s="1041"/>
      <c r="BA71" s="1041"/>
      <c r="BB71" s="1041"/>
      <c r="BC71" s="1041"/>
      <c r="BD71" s="1042"/>
      <c r="BE71" s="229"/>
      <c r="BF71" s="229"/>
      <c r="BG71" s="229"/>
      <c r="BH71" s="229"/>
      <c r="BI71" s="229"/>
      <c r="BJ71" s="229"/>
      <c r="BK71" s="229"/>
      <c r="BL71" s="229"/>
      <c r="BM71" s="229"/>
      <c r="BN71" s="229"/>
      <c r="BO71" s="229"/>
      <c r="BP71" s="229"/>
      <c r="BQ71" s="226">
        <v>65</v>
      </c>
      <c r="BR71" s="231"/>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12"/>
    </row>
    <row r="72" spans="1:131" s="213" customFormat="1" ht="26.25" customHeight="1" x14ac:dyDescent="0.15">
      <c r="A72" s="225">
        <v>5</v>
      </c>
      <c r="B72" s="1043" t="s">
        <v>539</v>
      </c>
      <c r="C72" s="1044"/>
      <c r="D72" s="1044"/>
      <c r="E72" s="1044"/>
      <c r="F72" s="1044"/>
      <c r="G72" s="1044"/>
      <c r="H72" s="1044"/>
      <c r="I72" s="1044"/>
      <c r="J72" s="1044"/>
      <c r="K72" s="1044"/>
      <c r="L72" s="1044"/>
      <c r="M72" s="1044"/>
      <c r="N72" s="1044"/>
      <c r="O72" s="1044"/>
      <c r="P72" s="1045"/>
      <c r="Q72" s="1046">
        <v>43</v>
      </c>
      <c r="R72" s="1040"/>
      <c r="S72" s="1040"/>
      <c r="T72" s="1040"/>
      <c r="U72" s="1040"/>
      <c r="V72" s="1040">
        <v>42</v>
      </c>
      <c r="W72" s="1040"/>
      <c r="X72" s="1040"/>
      <c r="Y72" s="1040"/>
      <c r="Z72" s="1040"/>
      <c r="AA72" s="1040">
        <v>1</v>
      </c>
      <c r="AB72" s="1040"/>
      <c r="AC72" s="1040"/>
      <c r="AD72" s="1040"/>
      <c r="AE72" s="1040"/>
      <c r="AF72" s="1040">
        <v>1</v>
      </c>
      <c r="AG72" s="1040"/>
      <c r="AH72" s="1040"/>
      <c r="AI72" s="1040"/>
      <c r="AJ72" s="1040"/>
      <c r="AK72" s="1040" t="s">
        <v>511</v>
      </c>
      <c r="AL72" s="1040"/>
      <c r="AM72" s="1040"/>
      <c r="AN72" s="1040"/>
      <c r="AO72" s="1040"/>
      <c r="AP72" s="1040">
        <v>90</v>
      </c>
      <c r="AQ72" s="1040"/>
      <c r="AR72" s="1040"/>
      <c r="AS72" s="1040"/>
      <c r="AT72" s="1040"/>
      <c r="AU72" s="1040">
        <v>14</v>
      </c>
      <c r="AV72" s="1040"/>
      <c r="AW72" s="1040"/>
      <c r="AX72" s="1040"/>
      <c r="AY72" s="1040"/>
      <c r="AZ72" s="1041"/>
      <c r="BA72" s="1041"/>
      <c r="BB72" s="1041"/>
      <c r="BC72" s="1041"/>
      <c r="BD72" s="1042"/>
      <c r="BE72" s="229"/>
      <c r="BF72" s="229"/>
      <c r="BG72" s="229"/>
      <c r="BH72" s="229"/>
      <c r="BI72" s="229"/>
      <c r="BJ72" s="229"/>
      <c r="BK72" s="229"/>
      <c r="BL72" s="229"/>
      <c r="BM72" s="229"/>
      <c r="BN72" s="229"/>
      <c r="BO72" s="229"/>
      <c r="BP72" s="229"/>
      <c r="BQ72" s="226">
        <v>66</v>
      </c>
      <c r="BR72" s="231"/>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12"/>
    </row>
    <row r="73" spans="1:131" s="213" customFormat="1" ht="26.25" customHeight="1" x14ac:dyDescent="0.15">
      <c r="A73" s="225">
        <v>6</v>
      </c>
      <c r="B73" s="1043" t="s">
        <v>540</v>
      </c>
      <c r="C73" s="1044"/>
      <c r="D73" s="1044"/>
      <c r="E73" s="1044"/>
      <c r="F73" s="1044"/>
      <c r="G73" s="1044"/>
      <c r="H73" s="1044"/>
      <c r="I73" s="1044"/>
      <c r="J73" s="1044"/>
      <c r="K73" s="1044"/>
      <c r="L73" s="1044"/>
      <c r="M73" s="1044"/>
      <c r="N73" s="1044"/>
      <c r="O73" s="1044"/>
      <c r="P73" s="1045"/>
      <c r="Q73" s="1046">
        <v>7203</v>
      </c>
      <c r="R73" s="1040"/>
      <c r="S73" s="1040"/>
      <c r="T73" s="1040"/>
      <c r="U73" s="1040"/>
      <c r="V73" s="1040">
        <v>6919</v>
      </c>
      <c r="W73" s="1040"/>
      <c r="X73" s="1040"/>
      <c r="Y73" s="1040"/>
      <c r="Z73" s="1040"/>
      <c r="AA73" s="1040">
        <v>284</v>
      </c>
      <c r="AB73" s="1040"/>
      <c r="AC73" s="1040"/>
      <c r="AD73" s="1040"/>
      <c r="AE73" s="1040"/>
      <c r="AF73" s="1040">
        <v>284</v>
      </c>
      <c r="AG73" s="1040"/>
      <c r="AH73" s="1040"/>
      <c r="AI73" s="1040"/>
      <c r="AJ73" s="1040"/>
      <c r="AK73" s="1040">
        <v>845</v>
      </c>
      <c r="AL73" s="1040"/>
      <c r="AM73" s="1040"/>
      <c r="AN73" s="1040"/>
      <c r="AO73" s="1040"/>
      <c r="AP73" s="1040" t="s">
        <v>318</v>
      </c>
      <c r="AQ73" s="1040"/>
      <c r="AR73" s="1040"/>
      <c r="AS73" s="1040"/>
      <c r="AT73" s="1040"/>
      <c r="AU73" s="1040" t="s">
        <v>318</v>
      </c>
      <c r="AV73" s="1040"/>
      <c r="AW73" s="1040"/>
      <c r="AX73" s="1040"/>
      <c r="AY73" s="1040"/>
      <c r="AZ73" s="1041"/>
      <c r="BA73" s="1041"/>
      <c r="BB73" s="1041"/>
      <c r="BC73" s="1041"/>
      <c r="BD73" s="1042"/>
      <c r="BE73" s="229"/>
      <c r="BF73" s="229"/>
      <c r="BG73" s="229"/>
      <c r="BH73" s="229"/>
      <c r="BI73" s="229"/>
      <c r="BJ73" s="229"/>
      <c r="BK73" s="229"/>
      <c r="BL73" s="229"/>
      <c r="BM73" s="229"/>
      <c r="BN73" s="229"/>
      <c r="BO73" s="229"/>
      <c r="BP73" s="229"/>
      <c r="BQ73" s="226">
        <v>67</v>
      </c>
      <c r="BR73" s="231"/>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12"/>
    </row>
    <row r="74" spans="1:131" s="213" customFormat="1" ht="26.25" customHeight="1" x14ac:dyDescent="0.15">
      <c r="A74" s="225">
        <v>7</v>
      </c>
      <c r="B74" s="1043" t="s">
        <v>541</v>
      </c>
      <c r="C74" s="1044"/>
      <c r="D74" s="1044"/>
      <c r="E74" s="1044"/>
      <c r="F74" s="1044"/>
      <c r="G74" s="1044"/>
      <c r="H74" s="1044"/>
      <c r="I74" s="1044"/>
      <c r="J74" s="1044"/>
      <c r="K74" s="1044"/>
      <c r="L74" s="1044"/>
      <c r="M74" s="1044"/>
      <c r="N74" s="1044"/>
      <c r="O74" s="1044"/>
      <c r="P74" s="1045"/>
      <c r="Q74" s="1046">
        <v>1279</v>
      </c>
      <c r="R74" s="1040"/>
      <c r="S74" s="1040"/>
      <c r="T74" s="1040"/>
      <c r="U74" s="1040"/>
      <c r="V74" s="1040">
        <v>1167</v>
      </c>
      <c r="W74" s="1040"/>
      <c r="X74" s="1040"/>
      <c r="Y74" s="1040"/>
      <c r="Z74" s="1040"/>
      <c r="AA74" s="1040">
        <v>112</v>
      </c>
      <c r="AB74" s="1040"/>
      <c r="AC74" s="1040"/>
      <c r="AD74" s="1040"/>
      <c r="AE74" s="1040"/>
      <c r="AF74" s="1040">
        <v>112</v>
      </c>
      <c r="AG74" s="1040"/>
      <c r="AH74" s="1040"/>
      <c r="AI74" s="1040"/>
      <c r="AJ74" s="1040"/>
      <c r="AK74" s="1040" t="s">
        <v>511</v>
      </c>
      <c r="AL74" s="1040"/>
      <c r="AM74" s="1040"/>
      <c r="AN74" s="1040"/>
      <c r="AO74" s="1040"/>
      <c r="AP74" s="1040" t="s">
        <v>318</v>
      </c>
      <c r="AQ74" s="1040"/>
      <c r="AR74" s="1040"/>
      <c r="AS74" s="1040"/>
      <c r="AT74" s="1040"/>
      <c r="AU74" s="1040" t="s">
        <v>318</v>
      </c>
      <c r="AV74" s="1040"/>
      <c r="AW74" s="1040"/>
      <c r="AX74" s="1040"/>
      <c r="AY74" s="1040"/>
      <c r="AZ74" s="1041"/>
      <c r="BA74" s="1041"/>
      <c r="BB74" s="1041"/>
      <c r="BC74" s="1041"/>
      <c r="BD74" s="1042"/>
      <c r="BE74" s="229"/>
      <c r="BF74" s="229"/>
      <c r="BG74" s="229"/>
      <c r="BH74" s="229"/>
      <c r="BI74" s="229"/>
      <c r="BJ74" s="229"/>
      <c r="BK74" s="229"/>
      <c r="BL74" s="229"/>
      <c r="BM74" s="229"/>
      <c r="BN74" s="229"/>
      <c r="BO74" s="229"/>
      <c r="BP74" s="229"/>
      <c r="BQ74" s="226">
        <v>68</v>
      </c>
      <c r="BR74" s="231"/>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12"/>
    </row>
    <row r="75" spans="1:131" s="213" customFormat="1" ht="26.25" customHeight="1" x14ac:dyDescent="0.15">
      <c r="A75" s="225">
        <v>8</v>
      </c>
      <c r="B75" s="1043" t="s">
        <v>542</v>
      </c>
      <c r="C75" s="1044"/>
      <c r="D75" s="1044"/>
      <c r="E75" s="1044"/>
      <c r="F75" s="1044"/>
      <c r="G75" s="1044"/>
      <c r="H75" s="1044"/>
      <c r="I75" s="1044"/>
      <c r="J75" s="1044"/>
      <c r="K75" s="1044"/>
      <c r="L75" s="1044"/>
      <c r="M75" s="1044"/>
      <c r="N75" s="1044"/>
      <c r="O75" s="1044"/>
      <c r="P75" s="1045"/>
      <c r="Q75" s="1047">
        <v>236</v>
      </c>
      <c r="R75" s="1048"/>
      <c r="S75" s="1048"/>
      <c r="T75" s="1048"/>
      <c r="U75" s="1049"/>
      <c r="V75" s="1050">
        <v>217</v>
      </c>
      <c r="W75" s="1048"/>
      <c r="X75" s="1048"/>
      <c r="Y75" s="1048"/>
      <c r="Z75" s="1049"/>
      <c r="AA75" s="1050">
        <v>19</v>
      </c>
      <c r="AB75" s="1048"/>
      <c r="AC75" s="1048"/>
      <c r="AD75" s="1048"/>
      <c r="AE75" s="1049"/>
      <c r="AF75" s="1050">
        <v>19</v>
      </c>
      <c r="AG75" s="1048"/>
      <c r="AH75" s="1048"/>
      <c r="AI75" s="1048"/>
      <c r="AJ75" s="1049"/>
      <c r="AK75" s="1050">
        <v>229</v>
      </c>
      <c r="AL75" s="1048"/>
      <c r="AM75" s="1048"/>
      <c r="AN75" s="1048"/>
      <c r="AO75" s="1049"/>
      <c r="AP75" s="1050" t="s">
        <v>318</v>
      </c>
      <c r="AQ75" s="1048"/>
      <c r="AR75" s="1048"/>
      <c r="AS75" s="1048"/>
      <c r="AT75" s="1049"/>
      <c r="AU75" s="1050" t="s">
        <v>318</v>
      </c>
      <c r="AV75" s="1048"/>
      <c r="AW75" s="1048"/>
      <c r="AX75" s="1048"/>
      <c r="AY75" s="1049"/>
      <c r="AZ75" s="1041"/>
      <c r="BA75" s="1041"/>
      <c r="BB75" s="1041"/>
      <c r="BC75" s="1041"/>
      <c r="BD75" s="1042"/>
      <c r="BE75" s="229"/>
      <c r="BF75" s="229"/>
      <c r="BG75" s="229"/>
      <c r="BH75" s="229"/>
      <c r="BI75" s="229"/>
      <c r="BJ75" s="229"/>
      <c r="BK75" s="229"/>
      <c r="BL75" s="229"/>
      <c r="BM75" s="229"/>
      <c r="BN75" s="229"/>
      <c r="BO75" s="229"/>
      <c r="BP75" s="229"/>
      <c r="BQ75" s="226">
        <v>69</v>
      </c>
      <c r="BR75" s="231"/>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12"/>
    </row>
    <row r="76" spans="1:131" s="213" customFormat="1" ht="26.25" customHeight="1" x14ac:dyDescent="0.15">
      <c r="A76" s="225">
        <v>9</v>
      </c>
      <c r="B76" s="1043" t="s">
        <v>543</v>
      </c>
      <c r="C76" s="1044"/>
      <c r="D76" s="1044"/>
      <c r="E76" s="1044"/>
      <c r="F76" s="1044"/>
      <c r="G76" s="1044"/>
      <c r="H76" s="1044"/>
      <c r="I76" s="1044"/>
      <c r="J76" s="1044"/>
      <c r="K76" s="1044"/>
      <c r="L76" s="1044"/>
      <c r="M76" s="1044"/>
      <c r="N76" s="1044"/>
      <c r="O76" s="1044"/>
      <c r="P76" s="1045"/>
      <c r="Q76" s="1047">
        <v>6</v>
      </c>
      <c r="R76" s="1048"/>
      <c r="S76" s="1048"/>
      <c r="T76" s="1048"/>
      <c r="U76" s="1049"/>
      <c r="V76" s="1050">
        <v>2</v>
      </c>
      <c r="W76" s="1048"/>
      <c r="X76" s="1048"/>
      <c r="Y76" s="1048"/>
      <c r="Z76" s="1049"/>
      <c r="AA76" s="1050">
        <v>3</v>
      </c>
      <c r="AB76" s="1048"/>
      <c r="AC76" s="1048"/>
      <c r="AD76" s="1048"/>
      <c r="AE76" s="1049"/>
      <c r="AF76" s="1050">
        <v>3</v>
      </c>
      <c r="AG76" s="1048"/>
      <c r="AH76" s="1048"/>
      <c r="AI76" s="1048"/>
      <c r="AJ76" s="1049"/>
      <c r="AK76" s="1050" t="s">
        <v>511</v>
      </c>
      <c r="AL76" s="1048"/>
      <c r="AM76" s="1048"/>
      <c r="AN76" s="1048"/>
      <c r="AO76" s="1049"/>
      <c r="AP76" s="1050" t="s">
        <v>318</v>
      </c>
      <c r="AQ76" s="1048"/>
      <c r="AR76" s="1048"/>
      <c r="AS76" s="1048"/>
      <c r="AT76" s="1049"/>
      <c r="AU76" s="1050" t="s">
        <v>318</v>
      </c>
      <c r="AV76" s="1048"/>
      <c r="AW76" s="1048"/>
      <c r="AX76" s="1048"/>
      <c r="AY76" s="1049"/>
      <c r="AZ76" s="1041"/>
      <c r="BA76" s="1041"/>
      <c r="BB76" s="1041"/>
      <c r="BC76" s="1041"/>
      <c r="BD76" s="1042"/>
      <c r="BE76" s="229"/>
      <c r="BF76" s="229"/>
      <c r="BG76" s="229"/>
      <c r="BH76" s="229"/>
      <c r="BI76" s="229"/>
      <c r="BJ76" s="229"/>
      <c r="BK76" s="229"/>
      <c r="BL76" s="229"/>
      <c r="BM76" s="229"/>
      <c r="BN76" s="229"/>
      <c r="BO76" s="229"/>
      <c r="BP76" s="229"/>
      <c r="BQ76" s="226">
        <v>70</v>
      </c>
      <c r="BR76" s="231"/>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12"/>
    </row>
    <row r="77" spans="1:131" s="213" customFormat="1" ht="26.25" customHeight="1" x14ac:dyDescent="0.15">
      <c r="A77" s="225">
        <v>10</v>
      </c>
      <c r="B77" s="1043" t="s">
        <v>544</v>
      </c>
      <c r="C77" s="1044"/>
      <c r="D77" s="1044"/>
      <c r="E77" s="1044"/>
      <c r="F77" s="1044"/>
      <c r="G77" s="1044"/>
      <c r="H77" s="1044"/>
      <c r="I77" s="1044"/>
      <c r="J77" s="1044"/>
      <c r="K77" s="1044"/>
      <c r="L77" s="1044"/>
      <c r="M77" s="1044"/>
      <c r="N77" s="1044"/>
      <c r="O77" s="1044"/>
      <c r="P77" s="1045"/>
      <c r="Q77" s="1047">
        <v>75</v>
      </c>
      <c r="R77" s="1048"/>
      <c r="S77" s="1048"/>
      <c r="T77" s="1048"/>
      <c r="U77" s="1049"/>
      <c r="V77" s="1050">
        <v>75</v>
      </c>
      <c r="W77" s="1048"/>
      <c r="X77" s="1048"/>
      <c r="Y77" s="1048"/>
      <c r="Z77" s="1049"/>
      <c r="AA77" s="1050">
        <v>0</v>
      </c>
      <c r="AB77" s="1048"/>
      <c r="AC77" s="1048"/>
      <c r="AD77" s="1048"/>
      <c r="AE77" s="1049"/>
      <c r="AF77" s="1050">
        <v>0</v>
      </c>
      <c r="AG77" s="1048"/>
      <c r="AH77" s="1048"/>
      <c r="AI77" s="1048"/>
      <c r="AJ77" s="1049"/>
      <c r="AK77" s="1050">
        <v>6</v>
      </c>
      <c r="AL77" s="1048"/>
      <c r="AM77" s="1048"/>
      <c r="AN77" s="1048"/>
      <c r="AO77" s="1049"/>
      <c r="AP77" s="1050" t="s">
        <v>318</v>
      </c>
      <c r="AQ77" s="1048"/>
      <c r="AR77" s="1048"/>
      <c r="AS77" s="1048"/>
      <c r="AT77" s="1049"/>
      <c r="AU77" s="1050" t="s">
        <v>318</v>
      </c>
      <c r="AV77" s="1048"/>
      <c r="AW77" s="1048"/>
      <c r="AX77" s="1048"/>
      <c r="AY77" s="1049"/>
      <c r="AZ77" s="1041"/>
      <c r="BA77" s="1041"/>
      <c r="BB77" s="1041"/>
      <c r="BC77" s="1041"/>
      <c r="BD77" s="1042"/>
      <c r="BE77" s="229"/>
      <c r="BF77" s="229"/>
      <c r="BG77" s="229"/>
      <c r="BH77" s="229"/>
      <c r="BI77" s="229"/>
      <c r="BJ77" s="229"/>
      <c r="BK77" s="229"/>
      <c r="BL77" s="229"/>
      <c r="BM77" s="229"/>
      <c r="BN77" s="229"/>
      <c r="BO77" s="229"/>
      <c r="BP77" s="229"/>
      <c r="BQ77" s="226">
        <v>71</v>
      </c>
      <c r="BR77" s="231"/>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12"/>
    </row>
    <row r="78" spans="1:131" s="213" customFormat="1" ht="26.25" customHeight="1" x14ac:dyDescent="0.15">
      <c r="A78" s="225">
        <v>11</v>
      </c>
      <c r="B78" s="1043" t="s">
        <v>545</v>
      </c>
      <c r="C78" s="1044"/>
      <c r="D78" s="1044"/>
      <c r="E78" s="1044"/>
      <c r="F78" s="1044"/>
      <c r="G78" s="1044"/>
      <c r="H78" s="1044"/>
      <c r="I78" s="1044"/>
      <c r="J78" s="1044"/>
      <c r="K78" s="1044"/>
      <c r="L78" s="1044"/>
      <c r="M78" s="1044"/>
      <c r="N78" s="1044"/>
      <c r="O78" s="1044"/>
      <c r="P78" s="1045"/>
      <c r="Q78" s="1047">
        <v>273827</v>
      </c>
      <c r="R78" s="1048"/>
      <c r="S78" s="1048"/>
      <c r="T78" s="1048"/>
      <c r="U78" s="1049"/>
      <c r="V78" s="1040">
        <v>273727</v>
      </c>
      <c r="W78" s="1040"/>
      <c r="X78" s="1040"/>
      <c r="Y78" s="1040"/>
      <c r="Z78" s="1040"/>
      <c r="AA78" s="1040">
        <v>99</v>
      </c>
      <c r="AB78" s="1040"/>
      <c r="AC78" s="1040"/>
      <c r="AD78" s="1040"/>
      <c r="AE78" s="1040"/>
      <c r="AF78" s="1040">
        <v>99</v>
      </c>
      <c r="AG78" s="1040"/>
      <c r="AH78" s="1040"/>
      <c r="AI78" s="1040"/>
      <c r="AJ78" s="1040"/>
      <c r="AK78" s="1040">
        <v>8213</v>
      </c>
      <c r="AL78" s="1040"/>
      <c r="AM78" s="1040"/>
      <c r="AN78" s="1040"/>
      <c r="AO78" s="1040"/>
      <c r="AP78" s="1040" t="s">
        <v>318</v>
      </c>
      <c r="AQ78" s="1040"/>
      <c r="AR78" s="1040"/>
      <c r="AS78" s="1040"/>
      <c r="AT78" s="1040"/>
      <c r="AU78" s="1040" t="s">
        <v>318</v>
      </c>
      <c r="AV78" s="1040"/>
      <c r="AW78" s="1040"/>
      <c r="AX78" s="1040"/>
      <c r="AY78" s="1040"/>
      <c r="AZ78" s="1041"/>
      <c r="BA78" s="1041"/>
      <c r="BB78" s="1041"/>
      <c r="BC78" s="1041"/>
      <c r="BD78" s="1042"/>
      <c r="BE78" s="229"/>
      <c r="BF78" s="229"/>
      <c r="BG78" s="229"/>
      <c r="BH78" s="229"/>
      <c r="BI78" s="229"/>
      <c r="BJ78" s="232"/>
      <c r="BK78" s="232"/>
      <c r="BL78" s="232"/>
      <c r="BM78" s="232"/>
      <c r="BN78" s="232"/>
      <c r="BO78" s="229"/>
      <c r="BP78" s="229"/>
      <c r="BQ78" s="226">
        <v>72</v>
      </c>
      <c r="BR78" s="231"/>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12"/>
    </row>
    <row r="79" spans="1:131" s="213" customFormat="1" ht="26.25" customHeight="1" x14ac:dyDescent="0.15">
      <c r="A79" s="225">
        <v>12</v>
      </c>
      <c r="B79" s="1043" t="s">
        <v>546</v>
      </c>
      <c r="C79" s="1044"/>
      <c r="D79" s="1044"/>
      <c r="E79" s="1044"/>
      <c r="F79" s="1044"/>
      <c r="G79" s="1044"/>
      <c r="H79" s="1044"/>
      <c r="I79" s="1044"/>
      <c r="J79" s="1044"/>
      <c r="K79" s="1044"/>
      <c r="L79" s="1044"/>
      <c r="M79" s="1044"/>
      <c r="N79" s="1044"/>
      <c r="O79" s="1044"/>
      <c r="P79" s="1045"/>
      <c r="Q79" s="1046">
        <v>107</v>
      </c>
      <c r="R79" s="1040"/>
      <c r="S79" s="1040"/>
      <c r="T79" s="1040"/>
      <c r="U79" s="1040"/>
      <c r="V79" s="1040">
        <v>86</v>
      </c>
      <c r="W79" s="1040"/>
      <c r="X79" s="1040"/>
      <c r="Y79" s="1040"/>
      <c r="Z79" s="1040"/>
      <c r="AA79" s="1040">
        <v>21</v>
      </c>
      <c r="AB79" s="1040"/>
      <c r="AC79" s="1040"/>
      <c r="AD79" s="1040"/>
      <c r="AE79" s="1040"/>
      <c r="AF79" s="1040">
        <v>21</v>
      </c>
      <c r="AG79" s="1040"/>
      <c r="AH79" s="1040"/>
      <c r="AI79" s="1040"/>
      <c r="AJ79" s="1040"/>
      <c r="AK79" s="1040">
        <v>27</v>
      </c>
      <c r="AL79" s="1040"/>
      <c r="AM79" s="1040"/>
      <c r="AN79" s="1040"/>
      <c r="AO79" s="1040"/>
      <c r="AP79" s="1040" t="s">
        <v>318</v>
      </c>
      <c r="AQ79" s="1040"/>
      <c r="AR79" s="1040"/>
      <c r="AS79" s="1040"/>
      <c r="AT79" s="1040"/>
      <c r="AU79" s="1040" t="s">
        <v>318</v>
      </c>
      <c r="AV79" s="1040"/>
      <c r="AW79" s="1040"/>
      <c r="AX79" s="1040"/>
      <c r="AY79" s="1040"/>
      <c r="AZ79" s="1041"/>
      <c r="BA79" s="1041"/>
      <c r="BB79" s="1041"/>
      <c r="BC79" s="1041"/>
      <c r="BD79" s="1042"/>
      <c r="BE79" s="229"/>
      <c r="BF79" s="229"/>
      <c r="BG79" s="229"/>
      <c r="BH79" s="229"/>
      <c r="BI79" s="229"/>
      <c r="BJ79" s="232"/>
      <c r="BK79" s="232"/>
      <c r="BL79" s="232"/>
      <c r="BM79" s="232"/>
      <c r="BN79" s="232"/>
      <c r="BO79" s="229"/>
      <c r="BP79" s="229"/>
      <c r="BQ79" s="226">
        <v>73</v>
      </c>
      <c r="BR79" s="231"/>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12"/>
    </row>
    <row r="80" spans="1:131" s="213" customFormat="1" ht="26.25" customHeight="1" x14ac:dyDescent="0.15">
      <c r="A80" s="225">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29"/>
      <c r="BF80" s="229"/>
      <c r="BG80" s="229"/>
      <c r="BH80" s="229"/>
      <c r="BI80" s="229"/>
      <c r="BJ80" s="229"/>
      <c r="BK80" s="229"/>
      <c r="BL80" s="229"/>
      <c r="BM80" s="229"/>
      <c r="BN80" s="229"/>
      <c r="BO80" s="229"/>
      <c r="BP80" s="229"/>
      <c r="BQ80" s="226">
        <v>74</v>
      </c>
      <c r="BR80" s="231"/>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12"/>
    </row>
    <row r="81" spans="1:131" s="213" customFormat="1" ht="26.25" customHeight="1" x14ac:dyDescent="0.15">
      <c r="A81" s="225">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29"/>
      <c r="BF81" s="229"/>
      <c r="BG81" s="229"/>
      <c r="BH81" s="229"/>
      <c r="BI81" s="229"/>
      <c r="BJ81" s="229"/>
      <c r="BK81" s="229"/>
      <c r="BL81" s="229"/>
      <c r="BM81" s="229"/>
      <c r="BN81" s="229"/>
      <c r="BO81" s="229"/>
      <c r="BP81" s="229"/>
      <c r="BQ81" s="226">
        <v>75</v>
      </c>
      <c r="BR81" s="231"/>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12"/>
    </row>
    <row r="82" spans="1:131" s="213" customFormat="1" ht="26.25" customHeight="1" x14ac:dyDescent="0.15">
      <c r="A82" s="225">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29"/>
      <c r="BF82" s="229"/>
      <c r="BG82" s="229"/>
      <c r="BH82" s="229"/>
      <c r="BI82" s="229"/>
      <c r="BJ82" s="229"/>
      <c r="BK82" s="229"/>
      <c r="BL82" s="229"/>
      <c r="BM82" s="229"/>
      <c r="BN82" s="229"/>
      <c r="BO82" s="229"/>
      <c r="BP82" s="229"/>
      <c r="BQ82" s="226">
        <v>76</v>
      </c>
      <c r="BR82" s="231"/>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12"/>
    </row>
    <row r="83" spans="1:131" s="213" customFormat="1" ht="26.25" customHeight="1" x14ac:dyDescent="0.15">
      <c r="A83" s="225">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29"/>
      <c r="BF83" s="229"/>
      <c r="BG83" s="229"/>
      <c r="BH83" s="229"/>
      <c r="BI83" s="229"/>
      <c r="BJ83" s="229"/>
      <c r="BK83" s="229"/>
      <c r="BL83" s="229"/>
      <c r="BM83" s="229"/>
      <c r="BN83" s="229"/>
      <c r="BO83" s="229"/>
      <c r="BP83" s="229"/>
      <c r="BQ83" s="226">
        <v>77</v>
      </c>
      <c r="BR83" s="231"/>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12"/>
    </row>
    <row r="84" spans="1:131" s="213" customFormat="1" ht="26.25" customHeight="1" x14ac:dyDescent="0.15">
      <c r="A84" s="225">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29"/>
      <c r="BF84" s="229"/>
      <c r="BG84" s="229"/>
      <c r="BH84" s="229"/>
      <c r="BI84" s="229"/>
      <c r="BJ84" s="229"/>
      <c r="BK84" s="229"/>
      <c r="BL84" s="229"/>
      <c r="BM84" s="229"/>
      <c r="BN84" s="229"/>
      <c r="BO84" s="229"/>
      <c r="BP84" s="229"/>
      <c r="BQ84" s="226">
        <v>78</v>
      </c>
      <c r="BR84" s="231"/>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12"/>
    </row>
    <row r="85" spans="1:131" s="213" customFormat="1" ht="26.25" customHeight="1" x14ac:dyDescent="0.15">
      <c r="A85" s="225">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29"/>
      <c r="BF85" s="229"/>
      <c r="BG85" s="229"/>
      <c r="BH85" s="229"/>
      <c r="BI85" s="229"/>
      <c r="BJ85" s="229"/>
      <c r="BK85" s="229"/>
      <c r="BL85" s="229"/>
      <c r="BM85" s="229"/>
      <c r="BN85" s="229"/>
      <c r="BO85" s="229"/>
      <c r="BP85" s="229"/>
      <c r="BQ85" s="226">
        <v>79</v>
      </c>
      <c r="BR85" s="231"/>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12"/>
    </row>
    <row r="86" spans="1:131" s="213" customFormat="1" ht="26.25" customHeight="1" x14ac:dyDescent="0.15">
      <c r="A86" s="225">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29"/>
      <c r="BF86" s="229"/>
      <c r="BG86" s="229"/>
      <c r="BH86" s="229"/>
      <c r="BI86" s="229"/>
      <c r="BJ86" s="229"/>
      <c r="BK86" s="229"/>
      <c r="BL86" s="229"/>
      <c r="BM86" s="229"/>
      <c r="BN86" s="229"/>
      <c r="BO86" s="229"/>
      <c r="BP86" s="229"/>
      <c r="BQ86" s="226">
        <v>80</v>
      </c>
      <c r="BR86" s="231"/>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12"/>
    </row>
    <row r="87" spans="1:131" s="213" customFormat="1" ht="26.25" customHeight="1" x14ac:dyDescent="0.15">
      <c r="A87" s="233">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29"/>
      <c r="BF87" s="229"/>
      <c r="BG87" s="229"/>
      <c r="BH87" s="229"/>
      <c r="BI87" s="229"/>
      <c r="BJ87" s="229"/>
      <c r="BK87" s="229"/>
      <c r="BL87" s="229"/>
      <c r="BM87" s="229"/>
      <c r="BN87" s="229"/>
      <c r="BO87" s="229"/>
      <c r="BP87" s="229"/>
      <c r="BQ87" s="226">
        <v>81</v>
      </c>
      <c r="BR87" s="231"/>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12"/>
    </row>
    <row r="88" spans="1:131" s="213" customFormat="1" ht="26.25" customHeight="1" thickBot="1" x14ac:dyDescent="0.2">
      <c r="A88" s="228" t="s">
        <v>241</v>
      </c>
      <c r="B88" s="1013" t="s">
        <v>249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643</v>
      </c>
      <c r="AG88" s="1028"/>
      <c r="AH88" s="1028"/>
      <c r="AI88" s="1028"/>
      <c r="AJ88" s="1028"/>
      <c r="AK88" s="1032"/>
      <c r="AL88" s="1032"/>
      <c r="AM88" s="1032"/>
      <c r="AN88" s="1032"/>
      <c r="AO88" s="1032"/>
      <c r="AP88" s="1028">
        <v>438</v>
      </c>
      <c r="AQ88" s="1028"/>
      <c r="AR88" s="1028"/>
      <c r="AS88" s="1028"/>
      <c r="AT88" s="1028"/>
      <c r="AU88" s="1028">
        <v>64</v>
      </c>
      <c r="AV88" s="1028"/>
      <c r="AW88" s="1028"/>
      <c r="AX88" s="1028"/>
      <c r="AY88" s="1028"/>
      <c r="AZ88" s="1029"/>
      <c r="BA88" s="1029"/>
      <c r="BB88" s="1029"/>
      <c r="BC88" s="1029"/>
      <c r="BD88" s="1030"/>
      <c r="BE88" s="229"/>
      <c r="BF88" s="229"/>
      <c r="BG88" s="229"/>
      <c r="BH88" s="229"/>
      <c r="BI88" s="229"/>
      <c r="BJ88" s="229"/>
      <c r="BK88" s="229"/>
      <c r="BL88" s="229"/>
      <c r="BM88" s="229"/>
      <c r="BN88" s="229"/>
      <c r="BO88" s="229"/>
      <c r="BP88" s="229"/>
      <c r="BQ88" s="226">
        <v>82</v>
      </c>
      <c r="BR88" s="231"/>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12"/>
    </row>
    <row r="89" spans="1:131" s="213" customFormat="1" ht="26.25" hidden="1" customHeight="1" x14ac:dyDescent="0.15">
      <c r="A89" s="234"/>
      <c r="B89" s="235"/>
      <c r="C89" s="235"/>
      <c r="D89" s="235"/>
      <c r="E89" s="235"/>
      <c r="F89" s="235"/>
      <c r="G89" s="235"/>
      <c r="H89" s="235"/>
      <c r="I89" s="235"/>
      <c r="J89" s="235"/>
      <c r="K89" s="235"/>
      <c r="L89" s="235"/>
      <c r="M89" s="235"/>
      <c r="N89" s="235"/>
      <c r="O89" s="235"/>
      <c r="P89" s="235"/>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7"/>
      <c r="BA89" s="237"/>
      <c r="BB89" s="237"/>
      <c r="BC89" s="237"/>
      <c r="BD89" s="237"/>
      <c r="BE89" s="229"/>
      <c r="BF89" s="229"/>
      <c r="BG89" s="229"/>
      <c r="BH89" s="229"/>
      <c r="BI89" s="229"/>
      <c r="BJ89" s="229"/>
      <c r="BK89" s="229"/>
      <c r="BL89" s="229"/>
      <c r="BM89" s="229"/>
      <c r="BN89" s="229"/>
      <c r="BO89" s="229"/>
      <c r="BP89" s="229"/>
      <c r="BQ89" s="226">
        <v>83</v>
      </c>
      <c r="BR89" s="231"/>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12"/>
    </row>
    <row r="90" spans="1:131" s="213" customFormat="1" ht="26.25" hidden="1" customHeight="1" x14ac:dyDescent="0.15">
      <c r="A90" s="234"/>
      <c r="B90" s="235"/>
      <c r="C90" s="235"/>
      <c r="D90" s="235"/>
      <c r="E90" s="235"/>
      <c r="F90" s="235"/>
      <c r="G90" s="235"/>
      <c r="H90" s="235"/>
      <c r="I90" s="235"/>
      <c r="J90" s="235"/>
      <c r="K90" s="235"/>
      <c r="L90" s="235"/>
      <c r="M90" s="235"/>
      <c r="N90" s="235"/>
      <c r="O90" s="235"/>
      <c r="P90" s="235"/>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7"/>
      <c r="BA90" s="237"/>
      <c r="BB90" s="237"/>
      <c r="BC90" s="237"/>
      <c r="BD90" s="237"/>
      <c r="BE90" s="229"/>
      <c r="BF90" s="229"/>
      <c r="BG90" s="229"/>
      <c r="BH90" s="229"/>
      <c r="BI90" s="229"/>
      <c r="BJ90" s="229"/>
      <c r="BK90" s="229"/>
      <c r="BL90" s="229"/>
      <c r="BM90" s="229"/>
      <c r="BN90" s="229"/>
      <c r="BO90" s="229"/>
      <c r="BP90" s="229"/>
      <c r="BQ90" s="226">
        <v>84</v>
      </c>
      <c r="BR90" s="231"/>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12"/>
    </row>
    <row r="91" spans="1:131" s="213" customFormat="1" ht="26.25" hidden="1" customHeight="1" x14ac:dyDescent="0.15">
      <c r="A91" s="234"/>
      <c r="B91" s="235"/>
      <c r="C91" s="235"/>
      <c r="D91" s="235"/>
      <c r="E91" s="235"/>
      <c r="F91" s="235"/>
      <c r="G91" s="235"/>
      <c r="H91" s="235"/>
      <c r="I91" s="235"/>
      <c r="J91" s="235"/>
      <c r="K91" s="235"/>
      <c r="L91" s="235"/>
      <c r="M91" s="235"/>
      <c r="N91" s="235"/>
      <c r="O91" s="235"/>
      <c r="P91" s="235"/>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7"/>
      <c r="BA91" s="237"/>
      <c r="BB91" s="237"/>
      <c r="BC91" s="237"/>
      <c r="BD91" s="237"/>
      <c r="BE91" s="229"/>
      <c r="BF91" s="229"/>
      <c r="BG91" s="229"/>
      <c r="BH91" s="229"/>
      <c r="BI91" s="229"/>
      <c r="BJ91" s="229"/>
      <c r="BK91" s="229"/>
      <c r="BL91" s="229"/>
      <c r="BM91" s="229"/>
      <c r="BN91" s="229"/>
      <c r="BO91" s="229"/>
      <c r="BP91" s="229"/>
      <c r="BQ91" s="226">
        <v>85</v>
      </c>
      <c r="BR91" s="231"/>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12"/>
    </row>
    <row r="92" spans="1:131" s="213" customFormat="1" ht="26.25" hidden="1" customHeight="1" x14ac:dyDescent="0.15">
      <c r="A92" s="234"/>
      <c r="B92" s="235"/>
      <c r="C92" s="235"/>
      <c r="D92" s="235"/>
      <c r="E92" s="235"/>
      <c r="F92" s="235"/>
      <c r="G92" s="235"/>
      <c r="H92" s="235"/>
      <c r="I92" s="235"/>
      <c r="J92" s="235"/>
      <c r="K92" s="235"/>
      <c r="L92" s="235"/>
      <c r="M92" s="235"/>
      <c r="N92" s="235"/>
      <c r="O92" s="235"/>
      <c r="P92" s="235"/>
      <c r="Q92" s="23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7"/>
      <c r="BA92" s="237"/>
      <c r="BB92" s="237"/>
      <c r="BC92" s="237"/>
      <c r="BD92" s="237"/>
      <c r="BE92" s="229"/>
      <c r="BF92" s="229"/>
      <c r="BG92" s="229"/>
      <c r="BH92" s="229"/>
      <c r="BI92" s="229"/>
      <c r="BJ92" s="229"/>
      <c r="BK92" s="229"/>
      <c r="BL92" s="229"/>
      <c r="BM92" s="229"/>
      <c r="BN92" s="229"/>
      <c r="BO92" s="229"/>
      <c r="BP92" s="229"/>
      <c r="BQ92" s="226">
        <v>86</v>
      </c>
      <c r="BR92" s="231"/>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12"/>
    </row>
    <row r="93" spans="1:131" s="213" customFormat="1" ht="26.25" hidden="1" customHeight="1" x14ac:dyDescent="0.15">
      <c r="A93" s="234"/>
      <c r="B93" s="235"/>
      <c r="C93" s="235"/>
      <c r="D93" s="235"/>
      <c r="E93" s="235"/>
      <c r="F93" s="235"/>
      <c r="G93" s="235"/>
      <c r="H93" s="235"/>
      <c r="I93" s="235"/>
      <c r="J93" s="235"/>
      <c r="K93" s="235"/>
      <c r="L93" s="235"/>
      <c r="M93" s="235"/>
      <c r="N93" s="235"/>
      <c r="O93" s="235"/>
      <c r="P93" s="235"/>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7"/>
      <c r="BA93" s="237"/>
      <c r="BB93" s="237"/>
      <c r="BC93" s="237"/>
      <c r="BD93" s="237"/>
      <c r="BE93" s="229"/>
      <c r="BF93" s="229"/>
      <c r="BG93" s="229"/>
      <c r="BH93" s="229"/>
      <c r="BI93" s="229"/>
      <c r="BJ93" s="229"/>
      <c r="BK93" s="229"/>
      <c r="BL93" s="229"/>
      <c r="BM93" s="229"/>
      <c r="BN93" s="229"/>
      <c r="BO93" s="229"/>
      <c r="BP93" s="229"/>
      <c r="BQ93" s="226">
        <v>87</v>
      </c>
      <c r="BR93" s="231"/>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12"/>
    </row>
    <row r="94" spans="1:131" s="213" customFormat="1" ht="26.25" hidden="1" customHeight="1" x14ac:dyDescent="0.15">
      <c r="A94" s="234"/>
      <c r="B94" s="235"/>
      <c r="C94" s="235"/>
      <c r="D94" s="235"/>
      <c r="E94" s="235"/>
      <c r="F94" s="235"/>
      <c r="G94" s="235"/>
      <c r="H94" s="235"/>
      <c r="I94" s="235"/>
      <c r="J94" s="235"/>
      <c r="K94" s="235"/>
      <c r="L94" s="235"/>
      <c r="M94" s="235"/>
      <c r="N94" s="235"/>
      <c r="O94" s="235"/>
      <c r="P94" s="235"/>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7"/>
      <c r="BA94" s="237"/>
      <c r="BB94" s="237"/>
      <c r="BC94" s="237"/>
      <c r="BD94" s="237"/>
      <c r="BE94" s="229"/>
      <c r="BF94" s="229"/>
      <c r="BG94" s="229"/>
      <c r="BH94" s="229"/>
      <c r="BI94" s="229"/>
      <c r="BJ94" s="229"/>
      <c r="BK94" s="229"/>
      <c r="BL94" s="229"/>
      <c r="BM94" s="229"/>
      <c r="BN94" s="229"/>
      <c r="BO94" s="229"/>
      <c r="BP94" s="229"/>
      <c r="BQ94" s="226">
        <v>88</v>
      </c>
      <c r="BR94" s="231"/>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12"/>
    </row>
    <row r="95" spans="1:131" s="213" customFormat="1" ht="26.25" hidden="1" customHeight="1" x14ac:dyDescent="0.15">
      <c r="A95" s="234"/>
      <c r="B95" s="235"/>
      <c r="C95" s="235"/>
      <c r="D95" s="235"/>
      <c r="E95" s="235"/>
      <c r="F95" s="235"/>
      <c r="G95" s="235"/>
      <c r="H95" s="235"/>
      <c r="I95" s="235"/>
      <c r="J95" s="235"/>
      <c r="K95" s="235"/>
      <c r="L95" s="235"/>
      <c r="M95" s="235"/>
      <c r="N95" s="235"/>
      <c r="O95" s="235"/>
      <c r="P95" s="235"/>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7"/>
      <c r="BA95" s="237"/>
      <c r="BB95" s="237"/>
      <c r="BC95" s="237"/>
      <c r="BD95" s="237"/>
      <c r="BE95" s="229"/>
      <c r="BF95" s="229"/>
      <c r="BG95" s="229"/>
      <c r="BH95" s="229"/>
      <c r="BI95" s="229"/>
      <c r="BJ95" s="229"/>
      <c r="BK95" s="229"/>
      <c r="BL95" s="229"/>
      <c r="BM95" s="229"/>
      <c r="BN95" s="229"/>
      <c r="BO95" s="229"/>
      <c r="BP95" s="229"/>
      <c r="BQ95" s="226">
        <v>89</v>
      </c>
      <c r="BR95" s="231"/>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12"/>
    </row>
    <row r="96" spans="1:131" s="213" customFormat="1" ht="26.25" hidden="1" customHeight="1" x14ac:dyDescent="0.15">
      <c r="A96" s="234"/>
      <c r="B96" s="235"/>
      <c r="C96" s="235"/>
      <c r="D96" s="235"/>
      <c r="E96" s="235"/>
      <c r="F96" s="235"/>
      <c r="G96" s="235"/>
      <c r="H96" s="235"/>
      <c r="I96" s="235"/>
      <c r="J96" s="235"/>
      <c r="K96" s="235"/>
      <c r="L96" s="235"/>
      <c r="M96" s="235"/>
      <c r="N96" s="235"/>
      <c r="O96" s="235"/>
      <c r="P96" s="235"/>
      <c r="Q96" s="23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7"/>
      <c r="BA96" s="237"/>
      <c r="BB96" s="237"/>
      <c r="BC96" s="237"/>
      <c r="BD96" s="237"/>
      <c r="BE96" s="229"/>
      <c r="BF96" s="229"/>
      <c r="BG96" s="229"/>
      <c r="BH96" s="229"/>
      <c r="BI96" s="229"/>
      <c r="BJ96" s="229"/>
      <c r="BK96" s="229"/>
      <c r="BL96" s="229"/>
      <c r="BM96" s="229"/>
      <c r="BN96" s="229"/>
      <c r="BO96" s="229"/>
      <c r="BP96" s="229"/>
      <c r="BQ96" s="226">
        <v>90</v>
      </c>
      <c r="BR96" s="231"/>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12"/>
    </row>
    <row r="97" spans="1:131" s="213" customFormat="1" ht="26.25" hidden="1" customHeight="1" x14ac:dyDescent="0.15">
      <c r="A97" s="234"/>
      <c r="B97" s="235"/>
      <c r="C97" s="235"/>
      <c r="D97" s="235"/>
      <c r="E97" s="235"/>
      <c r="F97" s="235"/>
      <c r="G97" s="235"/>
      <c r="H97" s="235"/>
      <c r="I97" s="235"/>
      <c r="J97" s="235"/>
      <c r="K97" s="235"/>
      <c r="L97" s="235"/>
      <c r="M97" s="235"/>
      <c r="N97" s="235"/>
      <c r="O97" s="235"/>
      <c r="P97" s="235"/>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7"/>
      <c r="BA97" s="237"/>
      <c r="BB97" s="237"/>
      <c r="BC97" s="237"/>
      <c r="BD97" s="237"/>
      <c r="BE97" s="229"/>
      <c r="BF97" s="229"/>
      <c r="BG97" s="229"/>
      <c r="BH97" s="229"/>
      <c r="BI97" s="229"/>
      <c r="BJ97" s="229"/>
      <c r="BK97" s="229"/>
      <c r="BL97" s="229"/>
      <c r="BM97" s="229"/>
      <c r="BN97" s="229"/>
      <c r="BO97" s="229"/>
      <c r="BP97" s="229"/>
      <c r="BQ97" s="226">
        <v>91</v>
      </c>
      <c r="BR97" s="231"/>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12"/>
    </row>
    <row r="98" spans="1:131" s="213" customFormat="1" ht="26.25" hidden="1" customHeight="1" x14ac:dyDescent="0.15">
      <c r="A98" s="234"/>
      <c r="B98" s="235"/>
      <c r="C98" s="235"/>
      <c r="D98" s="235"/>
      <c r="E98" s="235"/>
      <c r="F98" s="235"/>
      <c r="G98" s="235"/>
      <c r="H98" s="235"/>
      <c r="I98" s="235"/>
      <c r="J98" s="235"/>
      <c r="K98" s="235"/>
      <c r="L98" s="235"/>
      <c r="M98" s="235"/>
      <c r="N98" s="235"/>
      <c r="O98" s="235"/>
      <c r="P98" s="235"/>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7"/>
      <c r="BA98" s="237"/>
      <c r="BB98" s="237"/>
      <c r="BC98" s="237"/>
      <c r="BD98" s="237"/>
      <c r="BE98" s="229"/>
      <c r="BF98" s="229"/>
      <c r="BG98" s="229"/>
      <c r="BH98" s="229"/>
      <c r="BI98" s="229"/>
      <c r="BJ98" s="229"/>
      <c r="BK98" s="229"/>
      <c r="BL98" s="229"/>
      <c r="BM98" s="229"/>
      <c r="BN98" s="229"/>
      <c r="BO98" s="229"/>
      <c r="BP98" s="229"/>
      <c r="BQ98" s="226">
        <v>92</v>
      </c>
      <c r="BR98" s="231"/>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12"/>
    </row>
    <row r="99" spans="1:131" s="213" customFormat="1" ht="26.25" hidden="1" customHeight="1" x14ac:dyDescent="0.15">
      <c r="A99" s="234"/>
      <c r="B99" s="235"/>
      <c r="C99" s="235"/>
      <c r="D99" s="235"/>
      <c r="E99" s="235"/>
      <c r="F99" s="235"/>
      <c r="G99" s="235"/>
      <c r="H99" s="235"/>
      <c r="I99" s="235"/>
      <c r="J99" s="235"/>
      <c r="K99" s="235"/>
      <c r="L99" s="235"/>
      <c r="M99" s="235"/>
      <c r="N99" s="235"/>
      <c r="O99" s="235"/>
      <c r="P99" s="235"/>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6"/>
      <c r="AZ99" s="237"/>
      <c r="BA99" s="237"/>
      <c r="BB99" s="237"/>
      <c r="BC99" s="237"/>
      <c r="BD99" s="237"/>
      <c r="BE99" s="229"/>
      <c r="BF99" s="229"/>
      <c r="BG99" s="229"/>
      <c r="BH99" s="229"/>
      <c r="BI99" s="229"/>
      <c r="BJ99" s="229"/>
      <c r="BK99" s="229"/>
      <c r="BL99" s="229"/>
      <c r="BM99" s="229"/>
      <c r="BN99" s="229"/>
      <c r="BO99" s="229"/>
      <c r="BP99" s="229"/>
      <c r="BQ99" s="226">
        <v>93</v>
      </c>
      <c r="BR99" s="231"/>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12"/>
    </row>
    <row r="100" spans="1:131" s="213" customFormat="1" ht="26.25" hidden="1" customHeight="1" x14ac:dyDescent="0.15">
      <c r="A100" s="234"/>
      <c r="B100" s="235"/>
      <c r="C100" s="235"/>
      <c r="D100" s="235"/>
      <c r="E100" s="235"/>
      <c r="F100" s="235"/>
      <c r="G100" s="235"/>
      <c r="H100" s="235"/>
      <c r="I100" s="235"/>
      <c r="J100" s="235"/>
      <c r="K100" s="235"/>
      <c r="L100" s="235"/>
      <c r="M100" s="235"/>
      <c r="N100" s="235"/>
      <c r="O100" s="235"/>
      <c r="P100" s="235"/>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7"/>
      <c r="BA100" s="237"/>
      <c r="BB100" s="237"/>
      <c r="BC100" s="237"/>
      <c r="BD100" s="237"/>
      <c r="BE100" s="229"/>
      <c r="BF100" s="229"/>
      <c r="BG100" s="229"/>
      <c r="BH100" s="229"/>
      <c r="BI100" s="229"/>
      <c r="BJ100" s="229"/>
      <c r="BK100" s="229"/>
      <c r="BL100" s="229"/>
      <c r="BM100" s="229"/>
      <c r="BN100" s="229"/>
      <c r="BO100" s="229"/>
      <c r="BP100" s="229"/>
      <c r="BQ100" s="226">
        <v>94</v>
      </c>
      <c r="BR100" s="231"/>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12"/>
    </row>
    <row r="101" spans="1:131" s="213" customFormat="1" ht="26.25" hidden="1" customHeight="1" x14ac:dyDescent="0.15">
      <c r="A101" s="234"/>
      <c r="B101" s="235"/>
      <c r="C101" s="235"/>
      <c r="D101" s="235"/>
      <c r="E101" s="235"/>
      <c r="F101" s="235"/>
      <c r="G101" s="235"/>
      <c r="H101" s="235"/>
      <c r="I101" s="235"/>
      <c r="J101" s="235"/>
      <c r="K101" s="235"/>
      <c r="L101" s="235"/>
      <c r="M101" s="235"/>
      <c r="N101" s="235"/>
      <c r="O101" s="235"/>
      <c r="P101" s="235"/>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7"/>
      <c r="BA101" s="237"/>
      <c r="BB101" s="237"/>
      <c r="BC101" s="237"/>
      <c r="BD101" s="237"/>
      <c r="BE101" s="229"/>
      <c r="BF101" s="229"/>
      <c r="BG101" s="229"/>
      <c r="BH101" s="229"/>
      <c r="BI101" s="229"/>
      <c r="BJ101" s="229"/>
      <c r="BK101" s="229"/>
      <c r="BL101" s="229"/>
      <c r="BM101" s="229"/>
      <c r="BN101" s="229"/>
      <c r="BO101" s="229"/>
      <c r="BP101" s="229"/>
      <c r="BQ101" s="226">
        <v>95</v>
      </c>
      <c r="BR101" s="231"/>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12"/>
    </row>
    <row r="102" spans="1:131" s="213" customFormat="1" ht="26.25" customHeight="1" thickBot="1" x14ac:dyDescent="0.2">
      <c r="A102" s="234"/>
      <c r="B102" s="235"/>
      <c r="C102" s="235"/>
      <c r="D102" s="235"/>
      <c r="E102" s="235"/>
      <c r="F102" s="235"/>
      <c r="G102" s="235"/>
      <c r="H102" s="235"/>
      <c r="I102" s="235"/>
      <c r="J102" s="235"/>
      <c r="K102" s="235"/>
      <c r="L102" s="235"/>
      <c r="M102" s="235"/>
      <c r="N102" s="235"/>
      <c r="O102" s="235"/>
      <c r="P102" s="235"/>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7"/>
      <c r="BA102" s="237"/>
      <c r="BB102" s="237"/>
      <c r="BC102" s="237"/>
      <c r="BD102" s="237"/>
      <c r="BE102" s="229"/>
      <c r="BF102" s="229"/>
      <c r="BG102" s="229"/>
      <c r="BH102" s="229"/>
      <c r="BI102" s="229"/>
      <c r="BJ102" s="229"/>
      <c r="BK102" s="229"/>
      <c r="BL102" s="229"/>
      <c r="BM102" s="229"/>
      <c r="BN102" s="229"/>
      <c r="BO102" s="229"/>
      <c r="BP102" s="229"/>
      <c r="BQ102" s="228" t="s">
        <v>241</v>
      </c>
      <c r="BR102" s="1013" t="s">
        <v>250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10</v>
      </c>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12"/>
    </row>
    <row r="103" spans="1:131" s="213" customFormat="1" ht="26.25" customHeight="1" x14ac:dyDescent="0.15">
      <c r="A103" s="234"/>
      <c r="B103" s="235"/>
      <c r="C103" s="235"/>
      <c r="D103" s="235"/>
      <c r="E103" s="235"/>
      <c r="F103" s="235"/>
      <c r="G103" s="235"/>
      <c r="H103" s="235"/>
      <c r="I103" s="235"/>
      <c r="J103" s="235"/>
      <c r="K103" s="235"/>
      <c r="L103" s="235"/>
      <c r="M103" s="235"/>
      <c r="N103" s="235"/>
      <c r="O103" s="235"/>
      <c r="P103" s="235"/>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7"/>
      <c r="BA103" s="237"/>
      <c r="BB103" s="237"/>
      <c r="BC103" s="237"/>
      <c r="BD103" s="237"/>
      <c r="BE103" s="229"/>
      <c r="BF103" s="229"/>
      <c r="BG103" s="229"/>
      <c r="BH103" s="229"/>
      <c r="BI103" s="229"/>
      <c r="BJ103" s="229"/>
      <c r="BK103" s="229"/>
      <c r="BL103" s="229"/>
      <c r="BM103" s="229"/>
      <c r="BN103" s="229"/>
      <c r="BO103" s="229"/>
      <c r="BP103" s="229"/>
      <c r="BQ103" s="1005" t="s">
        <v>547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12"/>
    </row>
    <row r="104" spans="1:131" s="213" customFormat="1" ht="26.25" customHeight="1" x14ac:dyDescent="0.15">
      <c r="A104" s="234"/>
      <c r="B104" s="235"/>
      <c r="C104" s="235"/>
      <c r="D104" s="235"/>
      <c r="E104" s="235"/>
      <c r="F104" s="235"/>
      <c r="G104" s="235"/>
      <c r="H104" s="235"/>
      <c r="I104" s="235"/>
      <c r="J104" s="235"/>
      <c r="K104" s="235"/>
      <c r="L104" s="235"/>
      <c r="M104" s="235"/>
      <c r="N104" s="235"/>
      <c r="O104" s="235"/>
      <c r="P104" s="235"/>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7"/>
      <c r="BA104" s="237"/>
      <c r="BB104" s="237"/>
      <c r="BC104" s="237"/>
      <c r="BD104" s="237"/>
      <c r="BE104" s="229"/>
      <c r="BF104" s="229"/>
      <c r="BG104" s="229"/>
      <c r="BH104" s="229"/>
      <c r="BI104" s="229"/>
      <c r="BJ104" s="229"/>
      <c r="BK104" s="229"/>
      <c r="BL104" s="229"/>
      <c r="BM104" s="229"/>
      <c r="BN104" s="229"/>
      <c r="BO104" s="229"/>
      <c r="BP104" s="229"/>
      <c r="BQ104" s="1006" t="s">
        <v>548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12"/>
    </row>
    <row r="105" spans="1:131" s="213" customFormat="1" ht="11.25" customHeight="1" x14ac:dyDescent="0.15">
      <c r="A105" s="229"/>
      <c r="B105" s="229"/>
      <c r="C105" s="229"/>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29"/>
      <c r="AP105" s="229"/>
      <c r="AQ105" s="229"/>
      <c r="AR105" s="229"/>
      <c r="AS105" s="229"/>
      <c r="AT105" s="229"/>
      <c r="AU105" s="229"/>
      <c r="AV105" s="229"/>
      <c r="AW105" s="229"/>
      <c r="AX105" s="229"/>
      <c r="AY105" s="229"/>
      <c r="AZ105" s="229"/>
      <c r="BA105" s="229"/>
      <c r="BB105" s="229"/>
      <c r="BC105" s="229"/>
      <c r="BD105" s="229"/>
      <c r="BE105" s="229"/>
      <c r="BF105" s="229"/>
      <c r="BG105" s="229"/>
      <c r="BH105" s="229"/>
      <c r="BI105" s="229"/>
      <c r="BJ105" s="229"/>
      <c r="BK105" s="229"/>
      <c r="BL105" s="229"/>
      <c r="BM105" s="229"/>
      <c r="BN105" s="229"/>
      <c r="BO105" s="229"/>
      <c r="BP105" s="229"/>
      <c r="BQ105" s="232"/>
      <c r="BR105" s="232"/>
      <c r="BS105" s="232"/>
      <c r="BT105" s="232"/>
      <c r="BU105" s="232"/>
      <c r="BV105" s="232"/>
      <c r="BW105" s="232"/>
      <c r="BX105" s="232"/>
      <c r="BY105" s="232"/>
      <c r="BZ105" s="232"/>
      <c r="CA105" s="232"/>
      <c r="CB105" s="232"/>
      <c r="CC105" s="232"/>
      <c r="CD105" s="232"/>
      <c r="CE105" s="232"/>
      <c r="CF105" s="232"/>
      <c r="CG105" s="232"/>
      <c r="CH105" s="232"/>
      <c r="CI105" s="232"/>
      <c r="CJ105" s="232"/>
      <c r="CK105" s="232"/>
      <c r="CL105" s="232"/>
      <c r="CM105" s="232"/>
      <c r="CN105" s="232"/>
      <c r="CO105" s="232"/>
      <c r="CP105" s="232"/>
      <c r="CQ105" s="232"/>
      <c r="CR105" s="232"/>
      <c r="CS105" s="232"/>
      <c r="CT105" s="232"/>
      <c r="CU105" s="232"/>
      <c r="CV105" s="232"/>
      <c r="CW105" s="232"/>
      <c r="CX105" s="232"/>
      <c r="CY105" s="232"/>
      <c r="CZ105" s="232"/>
      <c r="DA105" s="232"/>
      <c r="DB105" s="232"/>
      <c r="DC105" s="232"/>
      <c r="DD105" s="232"/>
      <c r="DE105" s="232"/>
      <c r="DF105" s="232"/>
      <c r="DG105" s="232"/>
      <c r="DH105" s="232"/>
      <c r="DI105" s="232"/>
      <c r="DJ105" s="232"/>
      <c r="DK105" s="232"/>
      <c r="DL105" s="232"/>
      <c r="DM105" s="232"/>
      <c r="DN105" s="232"/>
      <c r="DO105" s="232"/>
      <c r="DP105" s="232"/>
      <c r="DQ105" s="232"/>
      <c r="DR105" s="232"/>
      <c r="DS105" s="232"/>
      <c r="DT105" s="232"/>
      <c r="DU105" s="232"/>
      <c r="DV105" s="232"/>
      <c r="DW105" s="232"/>
      <c r="DX105" s="232"/>
      <c r="DY105" s="232"/>
      <c r="DZ105" s="232"/>
      <c r="EA105" s="212"/>
    </row>
    <row r="106" spans="1:131" s="213" customFormat="1" ht="11.25" customHeight="1" x14ac:dyDescent="0.15">
      <c r="A106" s="238"/>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c r="AN106" s="238"/>
      <c r="AO106" s="238"/>
      <c r="AP106" s="238"/>
      <c r="AQ106" s="238"/>
      <c r="AR106" s="238"/>
      <c r="AS106" s="238"/>
      <c r="AT106" s="238"/>
      <c r="AU106" s="238"/>
      <c r="AV106" s="238"/>
      <c r="AW106" s="238"/>
      <c r="AX106" s="238"/>
      <c r="AY106" s="238"/>
      <c r="AZ106" s="238"/>
      <c r="BA106" s="238"/>
      <c r="BB106" s="238"/>
      <c r="BC106" s="238"/>
      <c r="BD106" s="238"/>
      <c r="BE106" s="238"/>
      <c r="BF106" s="238"/>
      <c r="BG106" s="238"/>
      <c r="BH106" s="238"/>
      <c r="BI106" s="238"/>
      <c r="BJ106" s="238"/>
      <c r="BK106" s="238"/>
      <c r="BL106" s="238"/>
      <c r="BM106" s="238"/>
      <c r="BN106" s="238"/>
      <c r="BO106" s="238"/>
      <c r="BP106" s="238"/>
      <c r="BQ106" s="232"/>
      <c r="BR106" s="232"/>
      <c r="BS106" s="232"/>
      <c r="BT106" s="232"/>
      <c r="BU106" s="232"/>
      <c r="BV106" s="232"/>
      <c r="BW106" s="232"/>
      <c r="BX106" s="232"/>
      <c r="BY106" s="232"/>
      <c r="BZ106" s="232"/>
      <c r="CA106" s="232"/>
      <c r="CB106" s="232"/>
      <c r="CC106" s="232"/>
      <c r="CD106" s="232"/>
      <c r="CE106" s="232"/>
      <c r="CF106" s="232"/>
      <c r="CG106" s="232"/>
      <c r="CH106" s="232"/>
      <c r="CI106" s="232"/>
      <c r="CJ106" s="232"/>
      <c r="CK106" s="232"/>
      <c r="CL106" s="232"/>
      <c r="CM106" s="232"/>
      <c r="CN106" s="232"/>
      <c r="CO106" s="232"/>
      <c r="CP106" s="232"/>
      <c r="CQ106" s="232"/>
      <c r="CR106" s="232"/>
      <c r="CS106" s="232"/>
      <c r="CT106" s="232"/>
      <c r="CU106" s="232"/>
      <c r="CV106" s="232"/>
      <c r="CW106" s="232"/>
      <c r="CX106" s="232"/>
      <c r="CY106" s="232"/>
      <c r="CZ106" s="232"/>
      <c r="DA106" s="232"/>
      <c r="DB106" s="232"/>
      <c r="DC106" s="232"/>
      <c r="DD106" s="232"/>
      <c r="DE106" s="232"/>
      <c r="DF106" s="232"/>
      <c r="DG106" s="232"/>
      <c r="DH106" s="232"/>
      <c r="DI106" s="232"/>
      <c r="DJ106" s="232"/>
      <c r="DK106" s="232"/>
      <c r="DL106" s="232"/>
      <c r="DM106" s="232"/>
      <c r="DN106" s="232"/>
      <c r="DO106" s="232"/>
      <c r="DP106" s="232"/>
      <c r="DQ106" s="232"/>
      <c r="DR106" s="232"/>
      <c r="DS106" s="232"/>
      <c r="DT106" s="232"/>
      <c r="DU106" s="232"/>
      <c r="DV106" s="232"/>
      <c r="DW106" s="232"/>
      <c r="DX106" s="232"/>
      <c r="DY106" s="232"/>
      <c r="DZ106" s="232"/>
      <c r="EA106" s="212"/>
    </row>
    <row r="107" spans="1:131" s="212" customFormat="1" ht="26.25" customHeight="1" thickBot="1" x14ac:dyDescent="0.2">
      <c r="A107" s="239" t="s">
        <v>251</v>
      </c>
      <c r="B107" s="360"/>
      <c r="C107" s="360"/>
      <c r="D107" s="360"/>
      <c r="E107" s="360"/>
      <c r="F107" s="360"/>
      <c r="G107" s="360"/>
      <c r="H107" s="360"/>
      <c r="I107" s="360"/>
      <c r="J107" s="360"/>
      <c r="K107" s="360"/>
      <c r="L107" s="360"/>
      <c r="M107" s="360"/>
      <c r="N107" s="360"/>
      <c r="O107" s="360"/>
      <c r="P107" s="360"/>
      <c r="Q107" s="360"/>
      <c r="R107" s="360"/>
      <c r="S107" s="360"/>
      <c r="T107" s="360"/>
      <c r="U107" s="360"/>
      <c r="V107" s="360"/>
      <c r="W107" s="360"/>
      <c r="X107" s="360"/>
      <c r="Y107" s="360"/>
      <c r="Z107" s="360"/>
      <c r="AA107" s="360"/>
      <c r="AB107" s="360"/>
      <c r="AC107" s="360"/>
      <c r="AD107" s="360"/>
      <c r="AE107" s="360"/>
      <c r="AF107" s="360"/>
      <c r="AG107" s="360"/>
      <c r="AH107" s="360"/>
      <c r="AI107" s="360"/>
      <c r="AJ107" s="360"/>
      <c r="AK107" s="360"/>
      <c r="AL107" s="360"/>
      <c r="AM107" s="360"/>
      <c r="AN107" s="360"/>
      <c r="AO107" s="360"/>
      <c r="AP107" s="360"/>
      <c r="AQ107" s="360"/>
      <c r="AR107" s="360"/>
      <c r="AS107" s="360"/>
      <c r="AT107" s="360"/>
      <c r="AU107" s="239" t="s">
        <v>549</v>
      </c>
      <c r="AV107" s="360"/>
      <c r="AW107" s="360"/>
      <c r="AX107" s="360"/>
      <c r="AY107" s="360"/>
      <c r="AZ107" s="360"/>
      <c r="BA107" s="360"/>
      <c r="BB107" s="360"/>
      <c r="BC107" s="360"/>
      <c r="BD107" s="360"/>
      <c r="BE107" s="360"/>
      <c r="BF107" s="360"/>
      <c r="BG107" s="360"/>
      <c r="BH107" s="360"/>
      <c r="BI107" s="360"/>
      <c r="BJ107" s="360"/>
      <c r="BK107" s="360"/>
      <c r="BL107" s="360"/>
      <c r="BM107" s="360"/>
      <c r="BN107" s="360"/>
      <c r="BO107" s="360"/>
      <c r="BP107" s="360"/>
      <c r="BQ107" s="360"/>
      <c r="BR107" s="360"/>
      <c r="BS107" s="360"/>
      <c r="BT107" s="360"/>
      <c r="BU107" s="360"/>
      <c r="BV107" s="360"/>
      <c r="BW107" s="360"/>
      <c r="BX107" s="360"/>
      <c r="BY107" s="360"/>
      <c r="BZ107" s="360"/>
      <c r="CA107" s="360"/>
      <c r="CB107" s="360"/>
      <c r="CC107" s="360"/>
      <c r="CD107" s="360"/>
      <c r="CE107" s="360"/>
      <c r="CF107" s="360"/>
      <c r="CG107" s="360"/>
      <c r="CH107" s="360"/>
      <c r="CI107" s="360"/>
      <c r="CJ107" s="360"/>
      <c r="CK107" s="360"/>
      <c r="CL107" s="360"/>
      <c r="CM107" s="360"/>
      <c r="CN107" s="360"/>
      <c r="CO107" s="360"/>
      <c r="CP107" s="360"/>
      <c r="CQ107" s="360"/>
      <c r="CR107" s="360"/>
      <c r="CS107" s="360"/>
      <c r="CT107" s="360"/>
      <c r="CU107" s="360"/>
      <c r="CV107" s="360"/>
      <c r="CW107" s="360"/>
      <c r="CX107" s="360"/>
      <c r="CY107" s="360"/>
      <c r="CZ107" s="360"/>
      <c r="DA107" s="360"/>
      <c r="DB107" s="360"/>
      <c r="DC107" s="360"/>
      <c r="DD107" s="360"/>
      <c r="DE107" s="360"/>
      <c r="DF107" s="360"/>
      <c r="DG107" s="360"/>
      <c r="DH107" s="360"/>
      <c r="DI107" s="360"/>
      <c r="DJ107" s="360"/>
      <c r="DK107" s="360"/>
      <c r="DL107" s="360"/>
      <c r="DM107" s="360"/>
      <c r="DN107" s="360"/>
      <c r="DO107" s="360"/>
      <c r="DP107" s="360"/>
      <c r="DQ107" s="360"/>
      <c r="DR107" s="360"/>
      <c r="DS107" s="360"/>
      <c r="DT107" s="360"/>
      <c r="DU107" s="360"/>
      <c r="DV107" s="360"/>
      <c r="DW107" s="360"/>
      <c r="DX107" s="360"/>
      <c r="DY107" s="360"/>
      <c r="DZ107" s="360"/>
    </row>
    <row r="108" spans="1:131" s="212" customFormat="1" ht="26.25" customHeight="1" x14ac:dyDescent="0.15">
      <c r="A108" s="1007" t="s">
        <v>252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253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12" customFormat="1" ht="26.25" customHeight="1" x14ac:dyDescent="0.15">
      <c r="A109" s="962" t="s">
        <v>254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255</v>
      </c>
      <c r="AB109" s="963"/>
      <c r="AC109" s="963"/>
      <c r="AD109" s="963"/>
      <c r="AE109" s="964"/>
      <c r="AF109" s="965" t="s">
        <v>204</v>
      </c>
      <c r="AG109" s="963"/>
      <c r="AH109" s="963"/>
      <c r="AI109" s="963"/>
      <c r="AJ109" s="964"/>
      <c r="AK109" s="965" t="s">
        <v>203</v>
      </c>
      <c r="AL109" s="963"/>
      <c r="AM109" s="963"/>
      <c r="AN109" s="963"/>
      <c r="AO109" s="964"/>
      <c r="AP109" s="965" t="s">
        <v>256</v>
      </c>
      <c r="AQ109" s="963"/>
      <c r="AR109" s="963"/>
      <c r="AS109" s="963"/>
      <c r="AT109" s="994"/>
      <c r="AU109" s="962" t="s">
        <v>254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255</v>
      </c>
      <c r="BR109" s="963"/>
      <c r="BS109" s="963"/>
      <c r="BT109" s="963"/>
      <c r="BU109" s="964"/>
      <c r="BV109" s="965" t="s">
        <v>204</v>
      </c>
      <c r="BW109" s="963"/>
      <c r="BX109" s="963"/>
      <c r="BY109" s="963"/>
      <c r="BZ109" s="964"/>
      <c r="CA109" s="965" t="s">
        <v>203</v>
      </c>
      <c r="CB109" s="963"/>
      <c r="CC109" s="963"/>
      <c r="CD109" s="963"/>
      <c r="CE109" s="964"/>
      <c r="CF109" s="1001" t="s">
        <v>256</v>
      </c>
      <c r="CG109" s="1001"/>
      <c r="CH109" s="1001"/>
      <c r="CI109" s="1001"/>
      <c r="CJ109" s="1001"/>
      <c r="CK109" s="965" t="s">
        <v>257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255</v>
      </c>
      <c r="DH109" s="963"/>
      <c r="DI109" s="963"/>
      <c r="DJ109" s="963"/>
      <c r="DK109" s="964"/>
      <c r="DL109" s="965" t="s">
        <v>204</v>
      </c>
      <c r="DM109" s="963"/>
      <c r="DN109" s="963"/>
      <c r="DO109" s="963"/>
      <c r="DP109" s="964"/>
      <c r="DQ109" s="965" t="s">
        <v>203</v>
      </c>
      <c r="DR109" s="963"/>
      <c r="DS109" s="963"/>
      <c r="DT109" s="963"/>
      <c r="DU109" s="964"/>
      <c r="DV109" s="965" t="s">
        <v>256</v>
      </c>
      <c r="DW109" s="963"/>
      <c r="DX109" s="963"/>
      <c r="DY109" s="963"/>
      <c r="DZ109" s="994"/>
    </row>
    <row r="110" spans="1:131" s="212" customFormat="1" ht="26.25" customHeight="1" x14ac:dyDescent="0.15">
      <c r="A110" s="865" t="s">
        <v>258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577401</v>
      </c>
      <c r="AB110" s="956"/>
      <c r="AC110" s="956"/>
      <c r="AD110" s="956"/>
      <c r="AE110" s="957"/>
      <c r="AF110" s="958">
        <v>584229</v>
      </c>
      <c r="AG110" s="956"/>
      <c r="AH110" s="956"/>
      <c r="AI110" s="956"/>
      <c r="AJ110" s="957"/>
      <c r="AK110" s="958">
        <v>645869</v>
      </c>
      <c r="AL110" s="956"/>
      <c r="AM110" s="956"/>
      <c r="AN110" s="956"/>
      <c r="AO110" s="957"/>
      <c r="AP110" s="959">
        <v>16.899999999999999</v>
      </c>
      <c r="AQ110" s="960"/>
      <c r="AR110" s="960"/>
      <c r="AS110" s="960"/>
      <c r="AT110" s="961"/>
      <c r="AU110" s="995" t="s">
        <v>57</v>
      </c>
      <c r="AV110" s="996"/>
      <c r="AW110" s="996"/>
      <c r="AX110" s="996"/>
      <c r="AY110" s="996"/>
      <c r="AZ110" s="901" t="s">
        <v>259</v>
      </c>
      <c r="BA110" s="866"/>
      <c r="BB110" s="866"/>
      <c r="BC110" s="866"/>
      <c r="BD110" s="866"/>
      <c r="BE110" s="866"/>
      <c r="BF110" s="866"/>
      <c r="BG110" s="866"/>
      <c r="BH110" s="866"/>
      <c r="BI110" s="866"/>
      <c r="BJ110" s="866"/>
      <c r="BK110" s="866"/>
      <c r="BL110" s="866"/>
      <c r="BM110" s="866"/>
      <c r="BN110" s="866"/>
      <c r="BO110" s="866"/>
      <c r="BP110" s="867"/>
      <c r="BQ110" s="902">
        <v>8289938</v>
      </c>
      <c r="BR110" s="883"/>
      <c r="BS110" s="883"/>
      <c r="BT110" s="883"/>
      <c r="BU110" s="883"/>
      <c r="BV110" s="883">
        <v>8803219</v>
      </c>
      <c r="BW110" s="883"/>
      <c r="BX110" s="883"/>
      <c r="BY110" s="883"/>
      <c r="BZ110" s="883"/>
      <c r="CA110" s="883">
        <v>9439913</v>
      </c>
      <c r="CB110" s="883"/>
      <c r="CC110" s="883"/>
      <c r="CD110" s="883"/>
      <c r="CE110" s="883"/>
      <c r="CF110" s="927">
        <v>246.7</v>
      </c>
      <c r="CG110" s="928"/>
      <c r="CH110" s="928"/>
      <c r="CI110" s="928"/>
      <c r="CJ110" s="928"/>
      <c r="CK110" s="991" t="s">
        <v>260</v>
      </c>
      <c r="CL110" s="947"/>
      <c r="CM110" s="952" t="s">
        <v>261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02" t="s">
        <v>513</v>
      </c>
      <c r="DH110" s="883"/>
      <c r="DI110" s="883"/>
      <c r="DJ110" s="883"/>
      <c r="DK110" s="883"/>
      <c r="DL110" s="883" t="s">
        <v>513</v>
      </c>
      <c r="DM110" s="883"/>
      <c r="DN110" s="883"/>
      <c r="DO110" s="883"/>
      <c r="DP110" s="883"/>
      <c r="DQ110" s="883" t="s">
        <v>513</v>
      </c>
      <c r="DR110" s="883"/>
      <c r="DS110" s="883"/>
      <c r="DT110" s="883"/>
      <c r="DU110" s="883"/>
      <c r="DV110" s="884" t="s">
        <v>513</v>
      </c>
      <c r="DW110" s="884"/>
      <c r="DX110" s="884"/>
      <c r="DY110" s="884"/>
      <c r="DZ110" s="885"/>
    </row>
    <row r="111" spans="1:131" s="212" customFormat="1" ht="26.25" customHeight="1" x14ac:dyDescent="0.15">
      <c r="A111" s="832" t="s">
        <v>262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77" t="s">
        <v>513</v>
      </c>
      <c r="AB111" s="978"/>
      <c r="AC111" s="978"/>
      <c r="AD111" s="978"/>
      <c r="AE111" s="979"/>
      <c r="AF111" s="980" t="s">
        <v>513</v>
      </c>
      <c r="AG111" s="978"/>
      <c r="AH111" s="978"/>
      <c r="AI111" s="978"/>
      <c r="AJ111" s="979"/>
      <c r="AK111" s="980" t="s">
        <v>513</v>
      </c>
      <c r="AL111" s="978"/>
      <c r="AM111" s="978"/>
      <c r="AN111" s="978"/>
      <c r="AO111" s="979"/>
      <c r="AP111" s="981" t="s">
        <v>513</v>
      </c>
      <c r="AQ111" s="982"/>
      <c r="AR111" s="982"/>
      <c r="AS111" s="982"/>
      <c r="AT111" s="983"/>
      <c r="AU111" s="997"/>
      <c r="AV111" s="998"/>
      <c r="AW111" s="998"/>
      <c r="AX111" s="998"/>
      <c r="AY111" s="998"/>
      <c r="AZ111" s="873" t="s">
        <v>263</v>
      </c>
      <c r="BA111" s="808"/>
      <c r="BB111" s="808"/>
      <c r="BC111" s="808"/>
      <c r="BD111" s="808"/>
      <c r="BE111" s="808"/>
      <c r="BF111" s="808"/>
      <c r="BG111" s="808"/>
      <c r="BH111" s="808"/>
      <c r="BI111" s="808"/>
      <c r="BJ111" s="808"/>
      <c r="BK111" s="808"/>
      <c r="BL111" s="808"/>
      <c r="BM111" s="808"/>
      <c r="BN111" s="808"/>
      <c r="BO111" s="808"/>
      <c r="BP111" s="809"/>
      <c r="BQ111" s="874">
        <v>183913</v>
      </c>
      <c r="BR111" s="875"/>
      <c r="BS111" s="875"/>
      <c r="BT111" s="875"/>
      <c r="BU111" s="875"/>
      <c r="BV111" s="875">
        <v>195802</v>
      </c>
      <c r="BW111" s="875"/>
      <c r="BX111" s="875"/>
      <c r="BY111" s="875"/>
      <c r="BZ111" s="875"/>
      <c r="CA111" s="875">
        <v>278054</v>
      </c>
      <c r="CB111" s="875"/>
      <c r="CC111" s="875"/>
      <c r="CD111" s="875"/>
      <c r="CE111" s="875"/>
      <c r="CF111" s="936">
        <v>7.3</v>
      </c>
      <c r="CG111" s="937"/>
      <c r="CH111" s="937"/>
      <c r="CI111" s="937"/>
      <c r="CJ111" s="937"/>
      <c r="CK111" s="992"/>
      <c r="CL111" s="949"/>
      <c r="CM111" s="886" t="s">
        <v>264</v>
      </c>
      <c r="CN111" s="887"/>
      <c r="CO111" s="887"/>
      <c r="CP111" s="887"/>
      <c r="CQ111" s="887"/>
      <c r="CR111" s="887"/>
      <c r="CS111" s="887"/>
      <c r="CT111" s="887"/>
      <c r="CU111" s="887"/>
      <c r="CV111" s="887"/>
      <c r="CW111" s="887"/>
      <c r="CX111" s="887"/>
      <c r="CY111" s="887"/>
      <c r="CZ111" s="887"/>
      <c r="DA111" s="887"/>
      <c r="DB111" s="887"/>
      <c r="DC111" s="887"/>
      <c r="DD111" s="887"/>
      <c r="DE111" s="887"/>
      <c r="DF111" s="888"/>
      <c r="DG111" s="874" t="s">
        <v>513</v>
      </c>
      <c r="DH111" s="875"/>
      <c r="DI111" s="875"/>
      <c r="DJ111" s="875"/>
      <c r="DK111" s="875"/>
      <c r="DL111" s="875" t="s">
        <v>513</v>
      </c>
      <c r="DM111" s="875"/>
      <c r="DN111" s="875"/>
      <c r="DO111" s="875"/>
      <c r="DP111" s="875"/>
      <c r="DQ111" s="875" t="s">
        <v>513</v>
      </c>
      <c r="DR111" s="875"/>
      <c r="DS111" s="875"/>
      <c r="DT111" s="875"/>
      <c r="DU111" s="875"/>
      <c r="DV111" s="852" t="s">
        <v>513</v>
      </c>
      <c r="DW111" s="852"/>
      <c r="DX111" s="852"/>
      <c r="DY111" s="852"/>
      <c r="DZ111" s="853"/>
    </row>
    <row r="112" spans="1:131" s="212" customFormat="1" ht="26.25" customHeight="1" x14ac:dyDescent="0.15">
      <c r="A112" s="984" t="s">
        <v>265</v>
      </c>
      <c r="B112" s="985"/>
      <c r="C112" s="808" t="s">
        <v>266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513</v>
      </c>
      <c r="AB112" s="838"/>
      <c r="AC112" s="838"/>
      <c r="AD112" s="838"/>
      <c r="AE112" s="839"/>
      <c r="AF112" s="840" t="s">
        <v>513</v>
      </c>
      <c r="AG112" s="838"/>
      <c r="AH112" s="838"/>
      <c r="AI112" s="838"/>
      <c r="AJ112" s="839"/>
      <c r="AK112" s="840" t="s">
        <v>513</v>
      </c>
      <c r="AL112" s="838"/>
      <c r="AM112" s="838"/>
      <c r="AN112" s="838"/>
      <c r="AO112" s="839"/>
      <c r="AP112" s="879" t="s">
        <v>513</v>
      </c>
      <c r="AQ112" s="880"/>
      <c r="AR112" s="880"/>
      <c r="AS112" s="880"/>
      <c r="AT112" s="881"/>
      <c r="AU112" s="997"/>
      <c r="AV112" s="998"/>
      <c r="AW112" s="998"/>
      <c r="AX112" s="998"/>
      <c r="AY112" s="998"/>
      <c r="AZ112" s="873" t="s">
        <v>267</v>
      </c>
      <c r="BA112" s="808"/>
      <c r="BB112" s="808"/>
      <c r="BC112" s="808"/>
      <c r="BD112" s="808"/>
      <c r="BE112" s="808"/>
      <c r="BF112" s="808"/>
      <c r="BG112" s="808"/>
      <c r="BH112" s="808"/>
      <c r="BI112" s="808"/>
      <c r="BJ112" s="808"/>
      <c r="BK112" s="808"/>
      <c r="BL112" s="808"/>
      <c r="BM112" s="808"/>
      <c r="BN112" s="808"/>
      <c r="BO112" s="808"/>
      <c r="BP112" s="809"/>
      <c r="BQ112" s="874">
        <v>9377139</v>
      </c>
      <c r="BR112" s="875"/>
      <c r="BS112" s="875"/>
      <c r="BT112" s="875"/>
      <c r="BU112" s="875"/>
      <c r="BV112" s="875">
        <v>8898954</v>
      </c>
      <c r="BW112" s="875"/>
      <c r="BX112" s="875"/>
      <c r="BY112" s="875"/>
      <c r="BZ112" s="875"/>
      <c r="CA112" s="875">
        <v>9135320</v>
      </c>
      <c r="CB112" s="875"/>
      <c r="CC112" s="875"/>
      <c r="CD112" s="875"/>
      <c r="CE112" s="875"/>
      <c r="CF112" s="936">
        <v>238.7</v>
      </c>
      <c r="CG112" s="937"/>
      <c r="CH112" s="937"/>
      <c r="CI112" s="937"/>
      <c r="CJ112" s="937"/>
      <c r="CK112" s="992"/>
      <c r="CL112" s="949"/>
      <c r="CM112" s="886" t="s">
        <v>268</v>
      </c>
      <c r="CN112" s="887"/>
      <c r="CO112" s="887"/>
      <c r="CP112" s="887"/>
      <c r="CQ112" s="887"/>
      <c r="CR112" s="887"/>
      <c r="CS112" s="887"/>
      <c r="CT112" s="887"/>
      <c r="CU112" s="887"/>
      <c r="CV112" s="887"/>
      <c r="CW112" s="887"/>
      <c r="CX112" s="887"/>
      <c r="CY112" s="887"/>
      <c r="CZ112" s="887"/>
      <c r="DA112" s="887"/>
      <c r="DB112" s="887"/>
      <c r="DC112" s="887"/>
      <c r="DD112" s="887"/>
      <c r="DE112" s="887"/>
      <c r="DF112" s="888"/>
      <c r="DG112" s="874" t="s">
        <v>513</v>
      </c>
      <c r="DH112" s="875"/>
      <c r="DI112" s="875"/>
      <c r="DJ112" s="875"/>
      <c r="DK112" s="875"/>
      <c r="DL112" s="875" t="s">
        <v>513</v>
      </c>
      <c r="DM112" s="875"/>
      <c r="DN112" s="875"/>
      <c r="DO112" s="875"/>
      <c r="DP112" s="875"/>
      <c r="DQ112" s="875" t="s">
        <v>513</v>
      </c>
      <c r="DR112" s="875"/>
      <c r="DS112" s="875"/>
      <c r="DT112" s="875"/>
      <c r="DU112" s="875"/>
      <c r="DV112" s="852" t="s">
        <v>513</v>
      </c>
      <c r="DW112" s="852"/>
      <c r="DX112" s="852"/>
      <c r="DY112" s="852"/>
      <c r="DZ112" s="853"/>
    </row>
    <row r="113" spans="1:130" s="212" customFormat="1" ht="26.25" customHeight="1" x14ac:dyDescent="0.15">
      <c r="A113" s="986"/>
      <c r="B113" s="987"/>
      <c r="C113" s="808" t="s">
        <v>269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77">
        <v>538199</v>
      </c>
      <c r="AB113" s="978"/>
      <c r="AC113" s="978"/>
      <c r="AD113" s="978"/>
      <c r="AE113" s="979"/>
      <c r="AF113" s="980">
        <v>570860</v>
      </c>
      <c r="AG113" s="978"/>
      <c r="AH113" s="978"/>
      <c r="AI113" s="978"/>
      <c r="AJ113" s="979"/>
      <c r="AK113" s="980">
        <v>580481</v>
      </c>
      <c r="AL113" s="978"/>
      <c r="AM113" s="978"/>
      <c r="AN113" s="978"/>
      <c r="AO113" s="979"/>
      <c r="AP113" s="981">
        <v>15.2</v>
      </c>
      <c r="AQ113" s="982"/>
      <c r="AR113" s="982"/>
      <c r="AS113" s="982"/>
      <c r="AT113" s="983"/>
      <c r="AU113" s="997"/>
      <c r="AV113" s="998"/>
      <c r="AW113" s="998"/>
      <c r="AX113" s="998"/>
      <c r="AY113" s="998"/>
      <c r="AZ113" s="873" t="s">
        <v>270</v>
      </c>
      <c r="BA113" s="808"/>
      <c r="BB113" s="808"/>
      <c r="BC113" s="808"/>
      <c r="BD113" s="808"/>
      <c r="BE113" s="808"/>
      <c r="BF113" s="808"/>
      <c r="BG113" s="808"/>
      <c r="BH113" s="808"/>
      <c r="BI113" s="808"/>
      <c r="BJ113" s="808"/>
      <c r="BK113" s="808"/>
      <c r="BL113" s="808"/>
      <c r="BM113" s="808"/>
      <c r="BN113" s="808"/>
      <c r="BO113" s="808"/>
      <c r="BP113" s="809"/>
      <c r="BQ113" s="874">
        <v>66747</v>
      </c>
      <c r="BR113" s="875"/>
      <c r="BS113" s="875"/>
      <c r="BT113" s="875"/>
      <c r="BU113" s="875"/>
      <c r="BV113" s="875">
        <v>66565</v>
      </c>
      <c r="BW113" s="875"/>
      <c r="BX113" s="875"/>
      <c r="BY113" s="875"/>
      <c r="BZ113" s="875"/>
      <c r="CA113" s="875">
        <v>64780</v>
      </c>
      <c r="CB113" s="875"/>
      <c r="CC113" s="875"/>
      <c r="CD113" s="875"/>
      <c r="CE113" s="875"/>
      <c r="CF113" s="936">
        <v>1.7</v>
      </c>
      <c r="CG113" s="937"/>
      <c r="CH113" s="937"/>
      <c r="CI113" s="937"/>
      <c r="CJ113" s="937"/>
      <c r="CK113" s="992"/>
      <c r="CL113" s="949"/>
      <c r="CM113" s="886" t="s">
        <v>550</v>
      </c>
      <c r="CN113" s="887"/>
      <c r="CO113" s="887"/>
      <c r="CP113" s="887"/>
      <c r="CQ113" s="887"/>
      <c r="CR113" s="887"/>
      <c r="CS113" s="887"/>
      <c r="CT113" s="887"/>
      <c r="CU113" s="887"/>
      <c r="CV113" s="887"/>
      <c r="CW113" s="887"/>
      <c r="CX113" s="887"/>
      <c r="CY113" s="887"/>
      <c r="CZ113" s="887"/>
      <c r="DA113" s="887"/>
      <c r="DB113" s="887"/>
      <c r="DC113" s="887"/>
      <c r="DD113" s="887"/>
      <c r="DE113" s="887"/>
      <c r="DF113" s="888"/>
      <c r="DG113" s="837" t="s">
        <v>513</v>
      </c>
      <c r="DH113" s="838"/>
      <c r="DI113" s="838"/>
      <c r="DJ113" s="838"/>
      <c r="DK113" s="839"/>
      <c r="DL113" s="840" t="s">
        <v>513</v>
      </c>
      <c r="DM113" s="838"/>
      <c r="DN113" s="838"/>
      <c r="DO113" s="838"/>
      <c r="DP113" s="839"/>
      <c r="DQ113" s="840" t="s">
        <v>513</v>
      </c>
      <c r="DR113" s="838"/>
      <c r="DS113" s="838"/>
      <c r="DT113" s="838"/>
      <c r="DU113" s="839"/>
      <c r="DV113" s="879" t="s">
        <v>513</v>
      </c>
      <c r="DW113" s="880"/>
      <c r="DX113" s="880"/>
      <c r="DY113" s="880"/>
      <c r="DZ113" s="881"/>
    </row>
    <row r="114" spans="1:130" s="212" customFormat="1" ht="26.25" customHeight="1" x14ac:dyDescent="0.15">
      <c r="A114" s="986"/>
      <c r="B114" s="987"/>
      <c r="C114" s="808" t="s">
        <v>271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8815</v>
      </c>
      <c r="AB114" s="838"/>
      <c r="AC114" s="838"/>
      <c r="AD114" s="838"/>
      <c r="AE114" s="839"/>
      <c r="AF114" s="840">
        <v>7482</v>
      </c>
      <c r="AG114" s="838"/>
      <c r="AH114" s="838"/>
      <c r="AI114" s="838"/>
      <c r="AJ114" s="839"/>
      <c r="AK114" s="840">
        <v>2410</v>
      </c>
      <c r="AL114" s="838"/>
      <c r="AM114" s="838"/>
      <c r="AN114" s="838"/>
      <c r="AO114" s="839"/>
      <c r="AP114" s="879">
        <v>0.1</v>
      </c>
      <c r="AQ114" s="880"/>
      <c r="AR114" s="880"/>
      <c r="AS114" s="880"/>
      <c r="AT114" s="881"/>
      <c r="AU114" s="997"/>
      <c r="AV114" s="998"/>
      <c r="AW114" s="998"/>
      <c r="AX114" s="998"/>
      <c r="AY114" s="998"/>
      <c r="AZ114" s="873" t="s">
        <v>272</v>
      </c>
      <c r="BA114" s="808"/>
      <c r="BB114" s="808"/>
      <c r="BC114" s="808"/>
      <c r="BD114" s="808"/>
      <c r="BE114" s="808"/>
      <c r="BF114" s="808"/>
      <c r="BG114" s="808"/>
      <c r="BH114" s="808"/>
      <c r="BI114" s="808"/>
      <c r="BJ114" s="808"/>
      <c r="BK114" s="808"/>
      <c r="BL114" s="808"/>
      <c r="BM114" s="808"/>
      <c r="BN114" s="808"/>
      <c r="BO114" s="808"/>
      <c r="BP114" s="809"/>
      <c r="BQ114" s="874">
        <v>842894</v>
      </c>
      <c r="BR114" s="875"/>
      <c r="BS114" s="875"/>
      <c r="BT114" s="875"/>
      <c r="BU114" s="875"/>
      <c r="BV114" s="875">
        <v>933794</v>
      </c>
      <c r="BW114" s="875"/>
      <c r="BX114" s="875"/>
      <c r="BY114" s="875"/>
      <c r="BZ114" s="875"/>
      <c r="CA114" s="875">
        <v>766239</v>
      </c>
      <c r="CB114" s="875"/>
      <c r="CC114" s="875"/>
      <c r="CD114" s="875"/>
      <c r="CE114" s="875"/>
      <c r="CF114" s="936">
        <v>20</v>
      </c>
      <c r="CG114" s="937"/>
      <c r="CH114" s="937"/>
      <c r="CI114" s="937"/>
      <c r="CJ114" s="937"/>
      <c r="CK114" s="992"/>
      <c r="CL114" s="949"/>
      <c r="CM114" s="886" t="s">
        <v>273</v>
      </c>
      <c r="CN114" s="887"/>
      <c r="CO114" s="887"/>
      <c r="CP114" s="887"/>
      <c r="CQ114" s="887"/>
      <c r="CR114" s="887"/>
      <c r="CS114" s="887"/>
      <c r="CT114" s="887"/>
      <c r="CU114" s="887"/>
      <c r="CV114" s="887"/>
      <c r="CW114" s="887"/>
      <c r="CX114" s="887"/>
      <c r="CY114" s="887"/>
      <c r="CZ114" s="887"/>
      <c r="DA114" s="887"/>
      <c r="DB114" s="887"/>
      <c r="DC114" s="887"/>
      <c r="DD114" s="887"/>
      <c r="DE114" s="887"/>
      <c r="DF114" s="888"/>
      <c r="DG114" s="837" t="s">
        <v>513</v>
      </c>
      <c r="DH114" s="838"/>
      <c r="DI114" s="838"/>
      <c r="DJ114" s="838"/>
      <c r="DK114" s="839"/>
      <c r="DL114" s="840" t="s">
        <v>513</v>
      </c>
      <c r="DM114" s="838"/>
      <c r="DN114" s="838"/>
      <c r="DO114" s="838"/>
      <c r="DP114" s="839"/>
      <c r="DQ114" s="840" t="s">
        <v>513</v>
      </c>
      <c r="DR114" s="838"/>
      <c r="DS114" s="838"/>
      <c r="DT114" s="838"/>
      <c r="DU114" s="839"/>
      <c r="DV114" s="879" t="s">
        <v>513</v>
      </c>
      <c r="DW114" s="880"/>
      <c r="DX114" s="880"/>
      <c r="DY114" s="880"/>
      <c r="DZ114" s="881"/>
    </row>
    <row r="115" spans="1:130" s="212" customFormat="1" ht="26.25" customHeight="1" x14ac:dyDescent="0.15">
      <c r="A115" s="986"/>
      <c r="B115" s="987"/>
      <c r="C115" s="808" t="s">
        <v>274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77">
        <v>4422</v>
      </c>
      <c r="AB115" s="978"/>
      <c r="AC115" s="978"/>
      <c r="AD115" s="978"/>
      <c r="AE115" s="979"/>
      <c r="AF115" s="980">
        <v>4393</v>
      </c>
      <c r="AG115" s="978"/>
      <c r="AH115" s="978"/>
      <c r="AI115" s="978"/>
      <c r="AJ115" s="979"/>
      <c r="AK115" s="980">
        <v>3544</v>
      </c>
      <c r="AL115" s="978"/>
      <c r="AM115" s="978"/>
      <c r="AN115" s="978"/>
      <c r="AO115" s="979"/>
      <c r="AP115" s="981">
        <v>0.1</v>
      </c>
      <c r="AQ115" s="982"/>
      <c r="AR115" s="982"/>
      <c r="AS115" s="982"/>
      <c r="AT115" s="983"/>
      <c r="AU115" s="997"/>
      <c r="AV115" s="998"/>
      <c r="AW115" s="998"/>
      <c r="AX115" s="998"/>
      <c r="AY115" s="998"/>
      <c r="AZ115" s="873" t="s">
        <v>275</v>
      </c>
      <c r="BA115" s="808"/>
      <c r="BB115" s="808"/>
      <c r="BC115" s="808"/>
      <c r="BD115" s="808"/>
      <c r="BE115" s="808"/>
      <c r="BF115" s="808"/>
      <c r="BG115" s="808"/>
      <c r="BH115" s="808"/>
      <c r="BI115" s="808"/>
      <c r="BJ115" s="808"/>
      <c r="BK115" s="808"/>
      <c r="BL115" s="808"/>
      <c r="BM115" s="808"/>
      <c r="BN115" s="808"/>
      <c r="BO115" s="808"/>
      <c r="BP115" s="809"/>
      <c r="BQ115" s="874" t="s">
        <v>513</v>
      </c>
      <c r="BR115" s="875"/>
      <c r="BS115" s="875"/>
      <c r="BT115" s="875"/>
      <c r="BU115" s="875"/>
      <c r="BV115" s="875" t="s">
        <v>513</v>
      </c>
      <c r="BW115" s="875"/>
      <c r="BX115" s="875"/>
      <c r="BY115" s="875"/>
      <c r="BZ115" s="875"/>
      <c r="CA115" s="875" t="s">
        <v>513</v>
      </c>
      <c r="CB115" s="875"/>
      <c r="CC115" s="875"/>
      <c r="CD115" s="875"/>
      <c r="CE115" s="875"/>
      <c r="CF115" s="936" t="s">
        <v>513</v>
      </c>
      <c r="CG115" s="937"/>
      <c r="CH115" s="937"/>
      <c r="CI115" s="937"/>
      <c r="CJ115" s="937"/>
      <c r="CK115" s="992"/>
      <c r="CL115" s="949"/>
      <c r="CM115" s="873" t="s">
        <v>276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513</v>
      </c>
      <c r="DH115" s="838"/>
      <c r="DI115" s="838"/>
      <c r="DJ115" s="838"/>
      <c r="DK115" s="839"/>
      <c r="DL115" s="840" t="s">
        <v>513</v>
      </c>
      <c r="DM115" s="838"/>
      <c r="DN115" s="838"/>
      <c r="DO115" s="838"/>
      <c r="DP115" s="839"/>
      <c r="DQ115" s="840" t="s">
        <v>513</v>
      </c>
      <c r="DR115" s="838"/>
      <c r="DS115" s="838"/>
      <c r="DT115" s="838"/>
      <c r="DU115" s="839"/>
      <c r="DV115" s="879" t="s">
        <v>513</v>
      </c>
      <c r="DW115" s="880"/>
      <c r="DX115" s="880"/>
      <c r="DY115" s="880"/>
      <c r="DZ115" s="881"/>
    </row>
    <row r="116" spans="1:130" s="212" customFormat="1" ht="26.25" customHeight="1" x14ac:dyDescent="0.15">
      <c r="A116" s="988"/>
      <c r="B116" s="989"/>
      <c r="C116" s="918" t="s">
        <v>277</v>
      </c>
      <c r="D116" s="918"/>
      <c r="E116" s="918"/>
      <c r="F116" s="918"/>
      <c r="G116" s="918"/>
      <c r="H116" s="918"/>
      <c r="I116" s="918"/>
      <c r="J116" s="918"/>
      <c r="K116" s="918"/>
      <c r="L116" s="918"/>
      <c r="M116" s="918"/>
      <c r="N116" s="918"/>
      <c r="O116" s="918"/>
      <c r="P116" s="918"/>
      <c r="Q116" s="918"/>
      <c r="R116" s="918"/>
      <c r="S116" s="918"/>
      <c r="T116" s="918"/>
      <c r="U116" s="918"/>
      <c r="V116" s="918"/>
      <c r="W116" s="918"/>
      <c r="X116" s="918"/>
      <c r="Y116" s="918"/>
      <c r="Z116" s="919"/>
      <c r="AA116" s="837" t="s">
        <v>513</v>
      </c>
      <c r="AB116" s="838"/>
      <c r="AC116" s="838"/>
      <c r="AD116" s="838"/>
      <c r="AE116" s="839"/>
      <c r="AF116" s="840" t="s">
        <v>513</v>
      </c>
      <c r="AG116" s="838"/>
      <c r="AH116" s="838"/>
      <c r="AI116" s="838"/>
      <c r="AJ116" s="839"/>
      <c r="AK116" s="840" t="s">
        <v>513</v>
      </c>
      <c r="AL116" s="838"/>
      <c r="AM116" s="838"/>
      <c r="AN116" s="838"/>
      <c r="AO116" s="839"/>
      <c r="AP116" s="879" t="s">
        <v>513</v>
      </c>
      <c r="AQ116" s="880"/>
      <c r="AR116" s="880"/>
      <c r="AS116" s="880"/>
      <c r="AT116" s="881"/>
      <c r="AU116" s="997"/>
      <c r="AV116" s="998"/>
      <c r="AW116" s="998"/>
      <c r="AX116" s="998"/>
      <c r="AY116" s="998"/>
      <c r="AZ116" s="924" t="s">
        <v>551</v>
      </c>
      <c r="BA116" s="925"/>
      <c r="BB116" s="925"/>
      <c r="BC116" s="925"/>
      <c r="BD116" s="925"/>
      <c r="BE116" s="925"/>
      <c r="BF116" s="925"/>
      <c r="BG116" s="925"/>
      <c r="BH116" s="925"/>
      <c r="BI116" s="925"/>
      <c r="BJ116" s="925"/>
      <c r="BK116" s="925"/>
      <c r="BL116" s="925"/>
      <c r="BM116" s="925"/>
      <c r="BN116" s="925"/>
      <c r="BO116" s="925"/>
      <c r="BP116" s="926"/>
      <c r="BQ116" s="874" t="s">
        <v>513</v>
      </c>
      <c r="BR116" s="875"/>
      <c r="BS116" s="875"/>
      <c r="BT116" s="875"/>
      <c r="BU116" s="875"/>
      <c r="BV116" s="875" t="s">
        <v>513</v>
      </c>
      <c r="BW116" s="875"/>
      <c r="BX116" s="875"/>
      <c r="BY116" s="875"/>
      <c r="BZ116" s="875"/>
      <c r="CA116" s="875" t="s">
        <v>513</v>
      </c>
      <c r="CB116" s="875"/>
      <c r="CC116" s="875"/>
      <c r="CD116" s="875"/>
      <c r="CE116" s="875"/>
      <c r="CF116" s="936" t="s">
        <v>513</v>
      </c>
      <c r="CG116" s="937"/>
      <c r="CH116" s="937"/>
      <c r="CI116" s="937"/>
      <c r="CJ116" s="937"/>
      <c r="CK116" s="992"/>
      <c r="CL116" s="949"/>
      <c r="CM116" s="886" t="s">
        <v>278</v>
      </c>
      <c r="CN116" s="887"/>
      <c r="CO116" s="887"/>
      <c r="CP116" s="887"/>
      <c r="CQ116" s="887"/>
      <c r="CR116" s="887"/>
      <c r="CS116" s="887"/>
      <c r="CT116" s="887"/>
      <c r="CU116" s="887"/>
      <c r="CV116" s="887"/>
      <c r="CW116" s="887"/>
      <c r="CX116" s="887"/>
      <c r="CY116" s="887"/>
      <c r="CZ116" s="887"/>
      <c r="DA116" s="887"/>
      <c r="DB116" s="887"/>
      <c r="DC116" s="887"/>
      <c r="DD116" s="887"/>
      <c r="DE116" s="887"/>
      <c r="DF116" s="888"/>
      <c r="DG116" s="837" t="s">
        <v>513</v>
      </c>
      <c r="DH116" s="838"/>
      <c r="DI116" s="838"/>
      <c r="DJ116" s="838"/>
      <c r="DK116" s="839"/>
      <c r="DL116" s="840" t="s">
        <v>513</v>
      </c>
      <c r="DM116" s="838"/>
      <c r="DN116" s="838"/>
      <c r="DO116" s="838"/>
      <c r="DP116" s="839"/>
      <c r="DQ116" s="840" t="s">
        <v>513</v>
      </c>
      <c r="DR116" s="838"/>
      <c r="DS116" s="838"/>
      <c r="DT116" s="838"/>
      <c r="DU116" s="839"/>
      <c r="DV116" s="879" t="s">
        <v>513</v>
      </c>
      <c r="DW116" s="880"/>
      <c r="DX116" s="880"/>
      <c r="DY116" s="880"/>
      <c r="DZ116" s="881"/>
    </row>
    <row r="117" spans="1:130" s="212" customFormat="1" ht="26.25" customHeight="1" x14ac:dyDescent="0.15">
      <c r="A117" s="962" t="s">
        <v>133</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15" t="s">
        <v>552</v>
      </c>
      <c r="Z117" s="964"/>
      <c r="AA117" s="969">
        <v>1128837</v>
      </c>
      <c r="AB117" s="970"/>
      <c r="AC117" s="970"/>
      <c r="AD117" s="970"/>
      <c r="AE117" s="971"/>
      <c r="AF117" s="972">
        <v>1166964</v>
      </c>
      <c r="AG117" s="970"/>
      <c r="AH117" s="970"/>
      <c r="AI117" s="970"/>
      <c r="AJ117" s="971"/>
      <c r="AK117" s="972">
        <v>1232304</v>
      </c>
      <c r="AL117" s="970"/>
      <c r="AM117" s="970"/>
      <c r="AN117" s="970"/>
      <c r="AO117" s="971"/>
      <c r="AP117" s="973"/>
      <c r="AQ117" s="974"/>
      <c r="AR117" s="974"/>
      <c r="AS117" s="974"/>
      <c r="AT117" s="975"/>
      <c r="AU117" s="997"/>
      <c r="AV117" s="998"/>
      <c r="AW117" s="998"/>
      <c r="AX117" s="998"/>
      <c r="AY117" s="998"/>
      <c r="AZ117" s="924" t="s">
        <v>553</v>
      </c>
      <c r="BA117" s="925"/>
      <c r="BB117" s="925"/>
      <c r="BC117" s="925"/>
      <c r="BD117" s="925"/>
      <c r="BE117" s="925"/>
      <c r="BF117" s="925"/>
      <c r="BG117" s="925"/>
      <c r="BH117" s="925"/>
      <c r="BI117" s="925"/>
      <c r="BJ117" s="925"/>
      <c r="BK117" s="925"/>
      <c r="BL117" s="925"/>
      <c r="BM117" s="925"/>
      <c r="BN117" s="925"/>
      <c r="BO117" s="925"/>
      <c r="BP117" s="926"/>
      <c r="BQ117" s="874" t="s">
        <v>513</v>
      </c>
      <c r="BR117" s="875"/>
      <c r="BS117" s="875"/>
      <c r="BT117" s="875"/>
      <c r="BU117" s="875"/>
      <c r="BV117" s="875" t="s">
        <v>513</v>
      </c>
      <c r="BW117" s="875"/>
      <c r="BX117" s="875"/>
      <c r="BY117" s="875"/>
      <c r="BZ117" s="875"/>
      <c r="CA117" s="875" t="s">
        <v>513</v>
      </c>
      <c r="CB117" s="875"/>
      <c r="CC117" s="875"/>
      <c r="CD117" s="875"/>
      <c r="CE117" s="875"/>
      <c r="CF117" s="936" t="s">
        <v>513</v>
      </c>
      <c r="CG117" s="937"/>
      <c r="CH117" s="937"/>
      <c r="CI117" s="937"/>
      <c r="CJ117" s="937"/>
      <c r="CK117" s="992"/>
      <c r="CL117" s="949"/>
      <c r="CM117" s="886" t="s">
        <v>279</v>
      </c>
      <c r="CN117" s="887"/>
      <c r="CO117" s="887"/>
      <c r="CP117" s="887"/>
      <c r="CQ117" s="887"/>
      <c r="CR117" s="887"/>
      <c r="CS117" s="887"/>
      <c r="CT117" s="887"/>
      <c r="CU117" s="887"/>
      <c r="CV117" s="887"/>
      <c r="CW117" s="887"/>
      <c r="CX117" s="887"/>
      <c r="CY117" s="887"/>
      <c r="CZ117" s="887"/>
      <c r="DA117" s="887"/>
      <c r="DB117" s="887"/>
      <c r="DC117" s="887"/>
      <c r="DD117" s="887"/>
      <c r="DE117" s="887"/>
      <c r="DF117" s="888"/>
      <c r="DG117" s="837" t="s">
        <v>513</v>
      </c>
      <c r="DH117" s="838"/>
      <c r="DI117" s="838"/>
      <c r="DJ117" s="838"/>
      <c r="DK117" s="839"/>
      <c r="DL117" s="840" t="s">
        <v>513</v>
      </c>
      <c r="DM117" s="838"/>
      <c r="DN117" s="838"/>
      <c r="DO117" s="838"/>
      <c r="DP117" s="839"/>
      <c r="DQ117" s="840" t="s">
        <v>513</v>
      </c>
      <c r="DR117" s="838"/>
      <c r="DS117" s="838"/>
      <c r="DT117" s="838"/>
      <c r="DU117" s="839"/>
      <c r="DV117" s="879" t="s">
        <v>513</v>
      </c>
      <c r="DW117" s="880"/>
      <c r="DX117" s="880"/>
      <c r="DY117" s="880"/>
      <c r="DZ117" s="881"/>
    </row>
    <row r="118" spans="1:130" s="212" customFormat="1" ht="26.25" customHeight="1" x14ac:dyDescent="0.15">
      <c r="A118" s="962" t="s">
        <v>257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255</v>
      </c>
      <c r="AB118" s="963"/>
      <c r="AC118" s="963"/>
      <c r="AD118" s="963"/>
      <c r="AE118" s="964"/>
      <c r="AF118" s="965" t="s">
        <v>204</v>
      </c>
      <c r="AG118" s="963"/>
      <c r="AH118" s="963"/>
      <c r="AI118" s="963"/>
      <c r="AJ118" s="964"/>
      <c r="AK118" s="965" t="s">
        <v>203</v>
      </c>
      <c r="AL118" s="963"/>
      <c r="AM118" s="963"/>
      <c r="AN118" s="963"/>
      <c r="AO118" s="964"/>
      <c r="AP118" s="966" t="s">
        <v>256</v>
      </c>
      <c r="AQ118" s="967"/>
      <c r="AR118" s="967"/>
      <c r="AS118" s="967"/>
      <c r="AT118" s="968"/>
      <c r="AU118" s="997"/>
      <c r="AV118" s="998"/>
      <c r="AW118" s="998"/>
      <c r="AX118" s="998"/>
      <c r="AY118" s="998"/>
      <c r="AZ118" s="917" t="s">
        <v>280</v>
      </c>
      <c r="BA118" s="918"/>
      <c r="BB118" s="918"/>
      <c r="BC118" s="918"/>
      <c r="BD118" s="918"/>
      <c r="BE118" s="918"/>
      <c r="BF118" s="918"/>
      <c r="BG118" s="918"/>
      <c r="BH118" s="918"/>
      <c r="BI118" s="918"/>
      <c r="BJ118" s="918"/>
      <c r="BK118" s="918"/>
      <c r="BL118" s="918"/>
      <c r="BM118" s="918"/>
      <c r="BN118" s="918"/>
      <c r="BO118" s="918"/>
      <c r="BP118" s="919"/>
      <c r="BQ118" s="920" t="s">
        <v>513</v>
      </c>
      <c r="BR118" s="921"/>
      <c r="BS118" s="921"/>
      <c r="BT118" s="921"/>
      <c r="BU118" s="921"/>
      <c r="BV118" s="921" t="s">
        <v>513</v>
      </c>
      <c r="BW118" s="921"/>
      <c r="BX118" s="921"/>
      <c r="BY118" s="921"/>
      <c r="BZ118" s="921"/>
      <c r="CA118" s="921" t="s">
        <v>513</v>
      </c>
      <c r="CB118" s="921"/>
      <c r="CC118" s="921"/>
      <c r="CD118" s="921"/>
      <c r="CE118" s="921"/>
      <c r="CF118" s="936" t="s">
        <v>513</v>
      </c>
      <c r="CG118" s="937"/>
      <c r="CH118" s="937"/>
      <c r="CI118" s="937"/>
      <c r="CJ118" s="937"/>
      <c r="CK118" s="992"/>
      <c r="CL118" s="949"/>
      <c r="CM118" s="886" t="s">
        <v>281</v>
      </c>
      <c r="CN118" s="887"/>
      <c r="CO118" s="887"/>
      <c r="CP118" s="887"/>
      <c r="CQ118" s="887"/>
      <c r="CR118" s="887"/>
      <c r="CS118" s="887"/>
      <c r="CT118" s="887"/>
      <c r="CU118" s="887"/>
      <c r="CV118" s="887"/>
      <c r="CW118" s="887"/>
      <c r="CX118" s="887"/>
      <c r="CY118" s="887"/>
      <c r="CZ118" s="887"/>
      <c r="DA118" s="887"/>
      <c r="DB118" s="887"/>
      <c r="DC118" s="887"/>
      <c r="DD118" s="887"/>
      <c r="DE118" s="887"/>
      <c r="DF118" s="888"/>
      <c r="DG118" s="837" t="s">
        <v>513</v>
      </c>
      <c r="DH118" s="838"/>
      <c r="DI118" s="838"/>
      <c r="DJ118" s="838"/>
      <c r="DK118" s="839"/>
      <c r="DL118" s="840" t="s">
        <v>513</v>
      </c>
      <c r="DM118" s="838"/>
      <c r="DN118" s="838"/>
      <c r="DO118" s="838"/>
      <c r="DP118" s="839"/>
      <c r="DQ118" s="840" t="s">
        <v>513</v>
      </c>
      <c r="DR118" s="838"/>
      <c r="DS118" s="838"/>
      <c r="DT118" s="838"/>
      <c r="DU118" s="839"/>
      <c r="DV118" s="879" t="s">
        <v>513</v>
      </c>
      <c r="DW118" s="880"/>
      <c r="DX118" s="880"/>
      <c r="DY118" s="880"/>
      <c r="DZ118" s="881"/>
    </row>
    <row r="119" spans="1:130" s="212" customFormat="1" ht="26.25" customHeight="1" x14ac:dyDescent="0.15">
      <c r="A119" s="946" t="s">
        <v>260</v>
      </c>
      <c r="B119" s="947"/>
      <c r="C119" s="952" t="s">
        <v>261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513</v>
      </c>
      <c r="AB119" s="956"/>
      <c r="AC119" s="956"/>
      <c r="AD119" s="956"/>
      <c r="AE119" s="957"/>
      <c r="AF119" s="958" t="s">
        <v>513</v>
      </c>
      <c r="AG119" s="956"/>
      <c r="AH119" s="956"/>
      <c r="AI119" s="956"/>
      <c r="AJ119" s="957"/>
      <c r="AK119" s="958" t="s">
        <v>513</v>
      </c>
      <c r="AL119" s="956"/>
      <c r="AM119" s="956"/>
      <c r="AN119" s="956"/>
      <c r="AO119" s="957"/>
      <c r="AP119" s="959" t="s">
        <v>513</v>
      </c>
      <c r="AQ119" s="960"/>
      <c r="AR119" s="960"/>
      <c r="AS119" s="960"/>
      <c r="AT119" s="961"/>
      <c r="AU119" s="999"/>
      <c r="AV119" s="1000"/>
      <c r="AW119" s="1000"/>
      <c r="AX119" s="1000"/>
      <c r="AY119" s="1000"/>
      <c r="AZ119" s="240" t="s">
        <v>133</v>
      </c>
      <c r="BA119" s="240"/>
      <c r="BB119" s="240"/>
      <c r="BC119" s="240"/>
      <c r="BD119" s="240"/>
      <c r="BE119" s="240"/>
      <c r="BF119" s="240"/>
      <c r="BG119" s="240"/>
      <c r="BH119" s="240"/>
      <c r="BI119" s="240"/>
      <c r="BJ119" s="240"/>
      <c r="BK119" s="240"/>
      <c r="BL119" s="240"/>
      <c r="BM119" s="240"/>
      <c r="BN119" s="240"/>
      <c r="BO119" s="915" t="s">
        <v>554</v>
      </c>
      <c r="BP119" s="916"/>
      <c r="BQ119" s="920">
        <v>18760631</v>
      </c>
      <c r="BR119" s="921"/>
      <c r="BS119" s="921"/>
      <c r="BT119" s="921"/>
      <c r="BU119" s="921"/>
      <c r="BV119" s="921">
        <v>18898334</v>
      </c>
      <c r="BW119" s="921"/>
      <c r="BX119" s="921"/>
      <c r="BY119" s="921"/>
      <c r="BZ119" s="921"/>
      <c r="CA119" s="921">
        <v>19684306</v>
      </c>
      <c r="CB119" s="921"/>
      <c r="CC119" s="921"/>
      <c r="CD119" s="921"/>
      <c r="CE119" s="921"/>
      <c r="CF119" s="804"/>
      <c r="CG119" s="805"/>
      <c r="CH119" s="805"/>
      <c r="CI119" s="805"/>
      <c r="CJ119" s="914"/>
      <c r="CK119" s="993"/>
      <c r="CL119" s="951"/>
      <c r="CM119" s="876" t="s">
        <v>282</v>
      </c>
      <c r="CN119" s="877"/>
      <c r="CO119" s="877"/>
      <c r="CP119" s="877"/>
      <c r="CQ119" s="877"/>
      <c r="CR119" s="877"/>
      <c r="CS119" s="877"/>
      <c r="CT119" s="877"/>
      <c r="CU119" s="877"/>
      <c r="CV119" s="877"/>
      <c r="CW119" s="877"/>
      <c r="CX119" s="877"/>
      <c r="CY119" s="877"/>
      <c r="CZ119" s="877"/>
      <c r="DA119" s="877"/>
      <c r="DB119" s="877"/>
      <c r="DC119" s="877"/>
      <c r="DD119" s="877"/>
      <c r="DE119" s="877"/>
      <c r="DF119" s="878"/>
      <c r="DG119" s="820">
        <v>183913</v>
      </c>
      <c r="DH119" s="821"/>
      <c r="DI119" s="821"/>
      <c r="DJ119" s="821"/>
      <c r="DK119" s="822"/>
      <c r="DL119" s="823">
        <v>195802</v>
      </c>
      <c r="DM119" s="821"/>
      <c r="DN119" s="821"/>
      <c r="DO119" s="821"/>
      <c r="DP119" s="822"/>
      <c r="DQ119" s="823">
        <v>278054</v>
      </c>
      <c r="DR119" s="821"/>
      <c r="DS119" s="821"/>
      <c r="DT119" s="821"/>
      <c r="DU119" s="822"/>
      <c r="DV119" s="889">
        <v>7.3</v>
      </c>
      <c r="DW119" s="890"/>
      <c r="DX119" s="890"/>
      <c r="DY119" s="890"/>
      <c r="DZ119" s="891"/>
    </row>
    <row r="120" spans="1:130" s="212" customFormat="1" ht="26.25" customHeight="1" x14ac:dyDescent="0.15">
      <c r="A120" s="948"/>
      <c r="B120" s="949"/>
      <c r="C120" s="886" t="s">
        <v>264</v>
      </c>
      <c r="D120" s="887"/>
      <c r="E120" s="887"/>
      <c r="F120" s="887"/>
      <c r="G120" s="887"/>
      <c r="H120" s="887"/>
      <c r="I120" s="887"/>
      <c r="J120" s="887"/>
      <c r="K120" s="887"/>
      <c r="L120" s="887"/>
      <c r="M120" s="887"/>
      <c r="N120" s="887"/>
      <c r="O120" s="887"/>
      <c r="P120" s="887"/>
      <c r="Q120" s="887"/>
      <c r="R120" s="887"/>
      <c r="S120" s="887"/>
      <c r="T120" s="887"/>
      <c r="U120" s="887"/>
      <c r="V120" s="887"/>
      <c r="W120" s="887"/>
      <c r="X120" s="887"/>
      <c r="Y120" s="887"/>
      <c r="Z120" s="888"/>
      <c r="AA120" s="837" t="s">
        <v>513</v>
      </c>
      <c r="AB120" s="838"/>
      <c r="AC120" s="838"/>
      <c r="AD120" s="838"/>
      <c r="AE120" s="839"/>
      <c r="AF120" s="840" t="s">
        <v>513</v>
      </c>
      <c r="AG120" s="838"/>
      <c r="AH120" s="838"/>
      <c r="AI120" s="838"/>
      <c r="AJ120" s="839"/>
      <c r="AK120" s="840" t="s">
        <v>513</v>
      </c>
      <c r="AL120" s="838"/>
      <c r="AM120" s="838"/>
      <c r="AN120" s="838"/>
      <c r="AO120" s="839"/>
      <c r="AP120" s="879" t="s">
        <v>513</v>
      </c>
      <c r="AQ120" s="880"/>
      <c r="AR120" s="880"/>
      <c r="AS120" s="880"/>
      <c r="AT120" s="881"/>
      <c r="AU120" s="938" t="s">
        <v>283</v>
      </c>
      <c r="AV120" s="939"/>
      <c r="AW120" s="939"/>
      <c r="AX120" s="939"/>
      <c r="AY120" s="940"/>
      <c r="AZ120" s="901" t="s">
        <v>284</v>
      </c>
      <c r="BA120" s="866"/>
      <c r="BB120" s="866"/>
      <c r="BC120" s="866"/>
      <c r="BD120" s="866"/>
      <c r="BE120" s="866"/>
      <c r="BF120" s="866"/>
      <c r="BG120" s="866"/>
      <c r="BH120" s="866"/>
      <c r="BI120" s="866"/>
      <c r="BJ120" s="866"/>
      <c r="BK120" s="866"/>
      <c r="BL120" s="866"/>
      <c r="BM120" s="866"/>
      <c r="BN120" s="866"/>
      <c r="BO120" s="866"/>
      <c r="BP120" s="867"/>
      <c r="BQ120" s="902">
        <v>8072462</v>
      </c>
      <c r="BR120" s="883"/>
      <c r="BS120" s="883"/>
      <c r="BT120" s="883"/>
      <c r="BU120" s="883"/>
      <c r="BV120" s="883">
        <v>8762017</v>
      </c>
      <c r="BW120" s="883"/>
      <c r="BX120" s="883"/>
      <c r="BY120" s="883"/>
      <c r="BZ120" s="883"/>
      <c r="CA120" s="883">
        <v>9321952</v>
      </c>
      <c r="CB120" s="883"/>
      <c r="CC120" s="883"/>
      <c r="CD120" s="883"/>
      <c r="CE120" s="883"/>
      <c r="CF120" s="927">
        <v>243.6</v>
      </c>
      <c r="CG120" s="928"/>
      <c r="CH120" s="928"/>
      <c r="CI120" s="928"/>
      <c r="CJ120" s="928"/>
      <c r="CK120" s="929" t="s">
        <v>285</v>
      </c>
      <c r="CL120" s="893"/>
      <c r="CM120" s="893"/>
      <c r="CN120" s="893"/>
      <c r="CO120" s="894"/>
      <c r="CP120" s="933" t="s">
        <v>555</v>
      </c>
      <c r="CQ120" s="934"/>
      <c r="CR120" s="934"/>
      <c r="CS120" s="934"/>
      <c r="CT120" s="934"/>
      <c r="CU120" s="934"/>
      <c r="CV120" s="934"/>
      <c r="CW120" s="934"/>
      <c r="CX120" s="934"/>
      <c r="CY120" s="934"/>
      <c r="CZ120" s="934"/>
      <c r="DA120" s="934"/>
      <c r="DB120" s="934"/>
      <c r="DC120" s="934"/>
      <c r="DD120" s="934"/>
      <c r="DE120" s="934"/>
      <c r="DF120" s="935"/>
      <c r="DG120" s="902">
        <v>5522648</v>
      </c>
      <c r="DH120" s="883"/>
      <c r="DI120" s="883"/>
      <c r="DJ120" s="883"/>
      <c r="DK120" s="883"/>
      <c r="DL120" s="883">
        <v>5526561</v>
      </c>
      <c r="DM120" s="883"/>
      <c r="DN120" s="883"/>
      <c r="DO120" s="883"/>
      <c r="DP120" s="883"/>
      <c r="DQ120" s="883">
        <v>5955324</v>
      </c>
      <c r="DR120" s="883"/>
      <c r="DS120" s="883"/>
      <c r="DT120" s="883"/>
      <c r="DU120" s="883"/>
      <c r="DV120" s="884">
        <v>155.6</v>
      </c>
      <c r="DW120" s="884"/>
      <c r="DX120" s="884"/>
      <c r="DY120" s="884"/>
      <c r="DZ120" s="885"/>
    </row>
    <row r="121" spans="1:130" s="212" customFormat="1" ht="26.25" customHeight="1" x14ac:dyDescent="0.15">
      <c r="A121" s="948"/>
      <c r="B121" s="949"/>
      <c r="C121" s="924" t="s">
        <v>286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513</v>
      </c>
      <c r="AB121" s="838"/>
      <c r="AC121" s="838"/>
      <c r="AD121" s="838"/>
      <c r="AE121" s="839"/>
      <c r="AF121" s="840" t="s">
        <v>513</v>
      </c>
      <c r="AG121" s="838"/>
      <c r="AH121" s="838"/>
      <c r="AI121" s="838"/>
      <c r="AJ121" s="839"/>
      <c r="AK121" s="840" t="s">
        <v>513</v>
      </c>
      <c r="AL121" s="838"/>
      <c r="AM121" s="838"/>
      <c r="AN121" s="838"/>
      <c r="AO121" s="839"/>
      <c r="AP121" s="879" t="s">
        <v>513</v>
      </c>
      <c r="AQ121" s="880"/>
      <c r="AR121" s="880"/>
      <c r="AS121" s="880"/>
      <c r="AT121" s="881"/>
      <c r="AU121" s="941"/>
      <c r="AV121" s="942"/>
      <c r="AW121" s="942"/>
      <c r="AX121" s="942"/>
      <c r="AY121" s="943"/>
      <c r="AZ121" s="873" t="s">
        <v>287</v>
      </c>
      <c r="BA121" s="808"/>
      <c r="BB121" s="808"/>
      <c r="BC121" s="808"/>
      <c r="BD121" s="808"/>
      <c r="BE121" s="808"/>
      <c r="BF121" s="808"/>
      <c r="BG121" s="808"/>
      <c r="BH121" s="808"/>
      <c r="BI121" s="808"/>
      <c r="BJ121" s="808"/>
      <c r="BK121" s="808"/>
      <c r="BL121" s="808"/>
      <c r="BM121" s="808"/>
      <c r="BN121" s="808"/>
      <c r="BO121" s="808"/>
      <c r="BP121" s="809"/>
      <c r="BQ121" s="874">
        <v>54829</v>
      </c>
      <c r="BR121" s="875"/>
      <c r="BS121" s="875"/>
      <c r="BT121" s="875"/>
      <c r="BU121" s="875"/>
      <c r="BV121" s="875">
        <v>2366</v>
      </c>
      <c r="BW121" s="875"/>
      <c r="BX121" s="875"/>
      <c r="BY121" s="875"/>
      <c r="BZ121" s="875"/>
      <c r="CA121" s="875">
        <v>57051</v>
      </c>
      <c r="CB121" s="875"/>
      <c r="CC121" s="875"/>
      <c r="CD121" s="875"/>
      <c r="CE121" s="875"/>
      <c r="CF121" s="936">
        <v>1.5</v>
      </c>
      <c r="CG121" s="937"/>
      <c r="CH121" s="937"/>
      <c r="CI121" s="937"/>
      <c r="CJ121" s="937"/>
      <c r="CK121" s="930"/>
      <c r="CL121" s="896"/>
      <c r="CM121" s="896"/>
      <c r="CN121" s="896"/>
      <c r="CO121" s="897"/>
      <c r="CP121" s="905" t="s">
        <v>556</v>
      </c>
      <c r="CQ121" s="906"/>
      <c r="CR121" s="906"/>
      <c r="CS121" s="906"/>
      <c r="CT121" s="906"/>
      <c r="CU121" s="906"/>
      <c r="CV121" s="906"/>
      <c r="CW121" s="906"/>
      <c r="CX121" s="906"/>
      <c r="CY121" s="906"/>
      <c r="CZ121" s="906"/>
      <c r="DA121" s="906"/>
      <c r="DB121" s="906"/>
      <c r="DC121" s="906"/>
      <c r="DD121" s="906"/>
      <c r="DE121" s="906"/>
      <c r="DF121" s="907"/>
      <c r="DG121" s="874">
        <v>2016967</v>
      </c>
      <c r="DH121" s="875"/>
      <c r="DI121" s="875"/>
      <c r="DJ121" s="875"/>
      <c r="DK121" s="875"/>
      <c r="DL121" s="875">
        <v>1815584</v>
      </c>
      <c r="DM121" s="875"/>
      <c r="DN121" s="875"/>
      <c r="DO121" s="875"/>
      <c r="DP121" s="875"/>
      <c r="DQ121" s="875">
        <v>1718827</v>
      </c>
      <c r="DR121" s="875"/>
      <c r="DS121" s="875"/>
      <c r="DT121" s="875"/>
      <c r="DU121" s="875"/>
      <c r="DV121" s="852">
        <v>44.9</v>
      </c>
      <c r="DW121" s="852"/>
      <c r="DX121" s="852"/>
      <c r="DY121" s="852"/>
      <c r="DZ121" s="853"/>
    </row>
    <row r="122" spans="1:130" s="212" customFormat="1" ht="26.25" customHeight="1" x14ac:dyDescent="0.15">
      <c r="A122" s="948"/>
      <c r="B122" s="949"/>
      <c r="C122" s="886" t="s">
        <v>273</v>
      </c>
      <c r="D122" s="887"/>
      <c r="E122" s="887"/>
      <c r="F122" s="887"/>
      <c r="G122" s="887"/>
      <c r="H122" s="887"/>
      <c r="I122" s="887"/>
      <c r="J122" s="887"/>
      <c r="K122" s="887"/>
      <c r="L122" s="887"/>
      <c r="M122" s="887"/>
      <c r="N122" s="887"/>
      <c r="O122" s="887"/>
      <c r="P122" s="887"/>
      <c r="Q122" s="887"/>
      <c r="R122" s="887"/>
      <c r="S122" s="887"/>
      <c r="T122" s="887"/>
      <c r="U122" s="887"/>
      <c r="V122" s="887"/>
      <c r="W122" s="887"/>
      <c r="X122" s="887"/>
      <c r="Y122" s="887"/>
      <c r="Z122" s="888"/>
      <c r="AA122" s="837" t="s">
        <v>513</v>
      </c>
      <c r="AB122" s="838"/>
      <c r="AC122" s="838"/>
      <c r="AD122" s="838"/>
      <c r="AE122" s="839"/>
      <c r="AF122" s="840" t="s">
        <v>513</v>
      </c>
      <c r="AG122" s="838"/>
      <c r="AH122" s="838"/>
      <c r="AI122" s="838"/>
      <c r="AJ122" s="839"/>
      <c r="AK122" s="840" t="s">
        <v>513</v>
      </c>
      <c r="AL122" s="838"/>
      <c r="AM122" s="838"/>
      <c r="AN122" s="838"/>
      <c r="AO122" s="839"/>
      <c r="AP122" s="879" t="s">
        <v>513</v>
      </c>
      <c r="AQ122" s="880"/>
      <c r="AR122" s="880"/>
      <c r="AS122" s="880"/>
      <c r="AT122" s="881"/>
      <c r="AU122" s="941"/>
      <c r="AV122" s="942"/>
      <c r="AW122" s="942"/>
      <c r="AX122" s="942"/>
      <c r="AY122" s="943"/>
      <c r="AZ122" s="917" t="s">
        <v>288</v>
      </c>
      <c r="BA122" s="918"/>
      <c r="BB122" s="918"/>
      <c r="BC122" s="918"/>
      <c r="BD122" s="918"/>
      <c r="BE122" s="918"/>
      <c r="BF122" s="918"/>
      <c r="BG122" s="918"/>
      <c r="BH122" s="918"/>
      <c r="BI122" s="918"/>
      <c r="BJ122" s="918"/>
      <c r="BK122" s="918"/>
      <c r="BL122" s="918"/>
      <c r="BM122" s="918"/>
      <c r="BN122" s="918"/>
      <c r="BO122" s="918"/>
      <c r="BP122" s="919"/>
      <c r="BQ122" s="920">
        <v>11735752</v>
      </c>
      <c r="BR122" s="921"/>
      <c r="BS122" s="921"/>
      <c r="BT122" s="921"/>
      <c r="BU122" s="921"/>
      <c r="BV122" s="921">
        <v>11713347</v>
      </c>
      <c r="BW122" s="921"/>
      <c r="BX122" s="921"/>
      <c r="BY122" s="921"/>
      <c r="BZ122" s="921"/>
      <c r="CA122" s="921">
        <v>12297317</v>
      </c>
      <c r="CB122" s="921"/>
      <c r="CC122" s="921"/>
      <c r="CD122" s="921"/>
      <c r="CE122" s="921"/>
      <c r="CF122" s="922">
        <v>321.39999999999998</v>
      </c>
      <c r="CG122" s="923"/>
      <c r="CH122" s="923"/>
      <c r="CI122" s="923"/>
      <c r="CJ122" s="923"/>
      <c r="CK122" s="930"/>
      <c r="CL122" s="896"/>
      <c r="CM122" s="896"/>
      <c r="CN122" s="896"/>
      <c r="CO122" s="897"/>
      <c r="CP122" s="905" t="s">
        <v>557</v>
      </c>
      <c r="CQ122" s="906"/>
      <c r="CR122" s="906"/>
      <c r="CS122" s="906"/>
      <c r="CT122" s="906"/>
      <c r="CU122" s="906"/>
      <c r="CV122" s="906"/>
      <c r="CW122" s="906"/>
      <c r="CX122" s="906"/>
      <c r="CY122" s="906"/>
      <c r="CZ122" s="906"/>
      <c r="DA122" s="906"/>
      <c r="DB122" s="906"/>
      <c r="DC122" s="906"/>
      <c r="DD122" s="906"/>
      <c r="DE122" s="906"/>
      <c r="DF122" s="907"/>
      <c r="DG122" s="874">
        <v>1173127</v>
      </c>
      <c r="DH122" s="875"/>
      <c r="DI122" s="875"/>
      <c r="DJ122" s="875"/>
      <c r="DK122" s="875"/>
      <c r="DL122" s="875">
        <v>1099272</v>
      </c>
      <c r="DM122" s="875"/>
      <c r="DN122" s="875"/>
      <c r="DO122" s="875"/>
      <c r="DP122" s="875"/>
      <c r="DQ122" s="875">
        <v>1045098</v>
      </c>
      <c r="DR122" s="875"/>
      <c r="DS122" s="875"/>
      <c r="DT122" s="875"/>
      <c r="DU122" s="875"/>
      <c r="DV122" s="852">
        <v>27.3</v>
      </c>
      <c r="DW122" s="852"/>
      <c r="DX122" s="852"/>
      <c r="DY122" s="852"/>
      <c r="DZ122" s="853"/>
    </row>
    <row r="123" spans="1:130" s="212" customFormat="1" ht="26.25" customHeight="1" x14ac:dyDescent="0.15">
      <c r="A123" s="948"/>
      <c r="B123" s="949"/>
      <c r="C123" s="886" t="s">
        <v>278</v>
      </c>
      <c r="D123" s="887"/>
      <c r="E123" s="887"/>
      <c r="F123" s="887"/>
      <c r="G123" s="887"/>
      <c r="H123" s="887"/>
      <c r="I123" s="887"/>
      <c r="J123" s="887"/>
      <c r="K123" s="887"/>
      <c r="L123" s="887"/>
      <c r="M123" s="887"/>
      <c r="N123" s="887"/>
      <c r="O123" s="887"/>
      <c r="P123" s="887"/>
      <c r="Q123" s="887"/>
      <c r="R123" s="887"/>
      <c r="S123" s="887"/>
      <c r="T123" s="887"/>
      <c r="U123" s="887"/>
      <c r="V123" s="887"/>
      <c r="W123" s="887"/>
      <c r="X123" s="887"/>
      <c r="Y123" s="887"/>
      <c r="Z123" s="888"/>
      <c r="AA123" s="837" t="s">
        <v>513</v>
      </c>
      <c r="AB123" s="838"/>
      <c r="AC123" s="838"/>
      <c r="AD123" s="838"/>
      <c r="AE123" s="839"/>
      <c r="AF123" s="840" t="s">
        <v>513</v>
      </c>
      <c r="AG123" s="838"/>
      <c r="AH123" s="838"/>
      <c r="AI123" s="838"/>
      <c r="AJ123" s="839"/>
      <c r="AK123" s="840" t="s">
        <v>513</v>
      </c>
      <c r="AL123" s="838"/>
      <c r="AM123" s="838"/>
      <c r="AN123" s="838"/>
      <c r="AO123" s="839"/>
      <c r="AP123" s="879" t="s">
        <v>513</v>
      </c>
      <c r="AQ123" s="880"/>
      <c r="AR123" s="880"/>
      <c r="AS123" s="880"/>
      <c r="AT123" s="881"/>
      <c r="AU123" s="944"/>
      <c r="AV123" s="945"/>
      <c r="AW123" s="945"/>
      <c r="AX123" s="945"/>
      <c r="AY123" s="945"/>
      <c r="AZ123" s="240" t="s">
        <v>133</v>
      </c>
      <c r="BA123" s="240"/>
      <c r="BB123" s="240"/>
      <c r="BC123" s="240"/>
      <c r="BD123" s="240"/>
      <c r="BE123" s="240"/>
      <c r="BF123" s="240"/>
      <c r="BG123" s="240"/>
      <c r="BH123" s="240"/>
      <c r="BI123" s="240"/>
      <c r="BJ123" s="240"/>
      <c r="BK123" s="240"/>
      <c r="BL123" s="240"/>
      <c r="BM123" s="240"/>
      <c r="BN123" s="240"/>
      <c r="BO123" s="915" t="s">
        <v>558</v>
      </c>
      <c r="BP123" s="916"/>
      <c r="BQ123" s="912">
        <v>19863043</v>
      </c>
      <c r="BR123" s="913"/>
      <c r="BS123" s="913"/>
      <c r="BT123" s="913"/>
      <c r="BU123" s="913"/>
      <c r="BV123" s="913">
        <v>20477730</v>
      </c>
      <c r="BW123" s="913"/>
      <c r="BX123" s="913"/>
      <c r="BY123" s="913"/>
      <c r="BZ123" s="913"/>
      <c r="CA123" s="913">
        <v>21676320</v>
      </c>
      <c r="CB123" s="913"/>
      <c r="CC123" s="913"/>
      <c r="CD123" s="913"/>
      <c r="CE123" s="913"/>
      <c r="CF123" s="804"/>
      <c r="CG123" s="805"/>
      <c r="CH123" s="805"/>
      <c r="CI123" s="805"/>
      <c r="CJ123" s="914"/>
      <c r="CK123" s="930"/>
      <c r="CL123" s="896"/>
      <c r="CM123" s="896"/>
      <c r="CN123" s="896"/>
      <c r="CO123" s="897"/>
      <c r="CP123" s="905" t="s">
        <v>559</v>
      </c>
      <c r="CQ123" s="906"/>
      <c r="CR123" s="906"/>
      <c r="CS123" s="906"/>
      <c r="CT123" s="906"/>
      <c r="CU123" s="906"/>
      <c r="CV123" s="906"/>
      <c r="CW123" s="906"/>
      <c r="CX123" s="906"/>
      <c r="CY123" s="906"/>
      <c r="CZ123" s="906"/>
      <c r="DA123" s="906"/>
      <c r="DB123" s="906"/>
      <c r="DC123" s="906"/>
      <c r="DD123" s="906"/>
      <c r="DE123" s="906"/>
      <c r="DF123" s="907"/>
      <c r="DG123" s="837">
        <v>504095</v>
      </c>
      <c r="DH123" s="838"/>
      <c r="DI123" s="838"/>
      <c r="DJ123" s="838"/>
      <c r="DK123" s="839"/>
      <c r="DL123" s="840">
        <v>307356</v>
      </c>
      <c r="DM123" s="838"/>
      <c r="DN123" s="838"/>
      <c r="DO123" s="838"/>
      <c r="DP123" s="839"/>
      <c r="DQ123" s="840">
        <v>276536</v>
      </c>
      <c r="DR123" s="838"/>
      <c r="DS123" s="838"/>
      <c r="DT123" s="838"/>
      <c r="DU123" s="839"/>
      <c r="DV123" s="879">
        <v>7.2</v>
      </c>
      <c r="DW123" s="880"/>
      <c r="DX123" s="880"/>
      <c r="DY123" s="880"/>
      <c r="DZ123" s="881"/>
    </row>
    <row r="124" spans="1:130" s="212" customFormat="1" ht="26.25" customHeight="1" thickBot="1" x14ac:dyDescent="0.2">
      <c r="A124" s="948"/>
      <c r="B124" s="949"/>
      <c r="C124" s="886" t="s">
        <v>279</v>
      </c>
      <c r="D124" s="887"/>
      <c r="E124" s="887"/>
      <c r="F124" s="887"/>
      <c r="G124" s="887"/>
      <c r="H124" s="887"/>
      <c r="I124" s="887"/>
      <c r="J124" s="887"/>
      <c r="K124" s="887"/>
      <c r="L124" s="887"/>
      <c r="M124" s="887"/>
      <c r="N124" s="887"/>
      <c r="O124" s="887"/>
      <c r="P124" s="887"/>
      <c r="Q124" s="887"/>
      <c r="R124" s="887"/>
      <c r="S124" s="887"/>
      <c r="T124" s="887"/>
      <c r="U124" s="887"/>
      <c r="V124" s="887"/>
      <c r="W124" s="887"/>
      <c r="X124" s="887"/>
      <c r="Y124" s="887"/>
      <c r="Z124" s="888"/>
      <c r="AA124" s="837" t="s">
        <v>513</v>
      </c>
      <c r="AB124" s="838"/>
      <c r="AC124" s="838"/>
      <c r="AD124" s="838"/>
      <c r="AE124" s="839"/>
      <c r="AF124" s="840" t="s">
        <v>513</v>
      </c>
      <c r="AG124" s="838"/>
      <c r="AH124" s="838"/>
      <c r="AI124" s="838"/>
      <c r="AJ124" s="839"/>
      <c r="AK124" s="840" t="s">
        <v>513</v>
      </c>
      <c r="AL124" s="838"/>
      <c r="AM124" s="838"/>
      <c r="AN124" s="838"/>
      <c r="AO124" s="839"/>
      <c r="AP124" s="879" t="s">
        <v>513</v>
      </c>
      <c r="AQ124" s="880"/>
      <c r="AR124" s="880"/>
      <c r="AS124" s="880"/>
      <c r="AT124" s="881"/>
      <c r="AU124" s="908" t="s">
        <v>289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513</v>
      </c>
      <c r="BR124" s="903"/>
      <c r="BS124" s="903"/>
      <c r="BT124" s="903"/>
      <c r="BU124" s="903"/>
      <c r="BV124" s="903" t="s">
        <v>513</v>
      </c>
      <c r="BW124" s="903"/>
      <c r="BX124" s="903"/>
      <c r="BY124" s="903"/>
      <c r="BZ124" s="903"/>
      <c r="CA124" s="903" t="s">
        <v>513</v>
      </c>
      <c r="CB124" s="903"/>
      <c r="CC124" s="903"/>
      <c r="CD124" s="903"/>
      <c r="CE124" s="903"/>
      <c r="CF124" s="782"/>
      <c r="CG124" s="783"/>
      <c r="CH124" s="783"/>
      <c r="CI124" s="783"/>
      <c r="CJ124" s="904"/>
      <c r="CK124" s="931"/>
      <c r="CL124" s="931"/>
      <c r="CM124" s="931"/>
      <c r="CN124" s="931"/>
      <c r="CO124" s="932"/>
      <c r="CP124" s="905" t="s">
        <v>560</v>
      </c>
      <c r="CQ124" s="906"/>
      <c r="CR124" s="906"/>
      <c r="CS124" s="906"/>
      <c r="CT124" s="906"/>
      <c r="CU124" s="906"/>
      <c r="CV124" s="906"/>
      <c r="CW124" s="906"/>
      <c r="CX124" s="906"/>
      <c r="CY124" s="906"/>
      <c r="CZ124" s="906"/>
      <c r="DA124" s="906"/>
      <c r="DB124" s="906"/>
      <c r="DC124" s="906"/>
      <c r="DD124" s="906"/>
      <c r="DE124" s="906"/>
      <c r="DF124" s="907"/>
      <c r="DG124" s="820">
        <v>160302</v>
      </c>
      <c r="DH124" s="821"/>
      <c r="DI124" s="821"/>
      <c r="DJ124" s="821"/>
      <c r="DK124" s="822"/>
      <c r="DL124" s="823">
        <v>150181</v>
      </c>
      <c r="DM124" s="821"/>
      <c r="DN124" s="821"/>
      <c r="DO124" s="821"/>
      <c r="DP124" s="822"/>
      <c r="DQ124" s="823">
        <v>139535</v>
      </c>
      <c r="DR124" s="821"/>
      <c r="DS124" s="821"/>
      <c r="DT124" s="821"/>
      <c r="DU124" s="822"/>
      <c r="DV124" s="889">
        <v>3.6</v>
      </c>
      <c r="DW124" s="890"/>
      <c r="DX124" s="890"/>
      <c r="DY124" s="890"/>
      <c r="DZ124" s="891"/>
    </row>
    <row r="125" spans="1:130" s="212" customFormat="1" ht="26.25" customHeight="1" x14ac:dyDescent="0.15">
      <c r="A125" s="948"/>
      <c r="B125" s="949"/>
      <c r="C125" s="886" t="s">
        <v>281</v>
      </c>
      <c r="D125" s="887"/>
      <c r="E125" s="887"/>
      <c r="F125" s="887"/>
      <c r="G125" s="887"/>
      <c r="H125" s="887"/>
      <c r="I125" s="887"/>
      <c r="J125" s="887"/>
      <c r="K125" s="887"/>
      <c r="L125" s="887"/>
      <c r="M125" s="887"/>
      <c r="N125" s="887"/>
      <c r="O125" s="887"/>
      <c r="P125" s="887"/>
      <c r="Q125" s="887"/>
      <c r="R125" s="887"/>
      <c r="S125" s="887"/>
      <c r="T125" s="887"/>
      <c r="U125" s="887"/>
      <c r="V125" s="887"/>
      <c r="W125" s="887"/>
      <c r="X125" s="887"/>
      <c r="Y125" s="887"/>
      <c r="Z125" s="888"/>
      <c r="AA125" s="837" t="s">
        <v>513</v>
      </c>
      <c r="AB125" s="838"/>
      <c r="AC125" s="838"/>
      <c r="AD125" s="838"/>
      <c r="AE125" s="839"/>
      <c r="AF125" s="840" t="s">
        <v>513</v>
      </c>
      <c r="AG125" s="838"/>
      <c r="AH125" s="838"/>
      <c r="AI125" s="838"/>
      <c r="AJ125" s="839"/>
      <c r="AK125" s="840" t="s">
        <v>513</v>
      </c>
      <c r="AL125" s="838"/>
      <c r="AM125" s="838"/>
      <c r="AN125" s="838"/>
      <c r="AO125" s="839"/>
      <c r="AP125" s="879" t="s">
        <v>513</v>
      </c>
      <c r="AQ125" s="880"/>
      <c r="AR125" s="880"/>
      <c r="AS125" s="880"/>
      <c r="AT125" s="881"/>
      <c r="AU125" s="241"/>
      <c r="AV125" s="363"/>
      <c r="AW125" s="363"/>
      <c r="AX125" s="363"/>
      <c r="AY125" s="363"/>
      <c r="AZ125" s="363"/>
      <c r="BA125" s="363"/>
      <c r="BB125" s="363"/>
      <c r="BC125" s="363"/>
      <c r="BD125" s="363"/>
      <c r="BE125" s="363"/>
      <c r="BF125" s="363"/>
      <c r="BG125" s="363"/>
      <c r="BH125" s="363"/>
      <c r="BI125" s="363"/>
      <c r="BJ125" s="363"/>
      <c r="BK125" s="363"/>
      <c r="BL125" s="363"/>
      <c r="BM125" s="363"/>
      <c r="BN125" s="363"/>
      <c r="BO125" s="363"/>
      <c r="BP125" s="363"/>
      <c r="BQ125" s="362"/>
      <c r="BR125" s="362"/>
      <c r="BS125" s="362"/>
      <c r="BT125" s="362"/>
      <c r="BU125" s="362"/>
      <c r="BV125" s="362"/>
      <c r="BW125" s="362"/>
      <c r="BX125" s="362"/>
      <c r="BY125" s="362"/>
      <c r="BZ125" s="362"/>
      <c r="CA125" s="362"/>
      <c r="CB125" s="362"/>
      <c r="CC125" s="362"/>
      <c r="CD125" s="362"/>
      <c r="CE125" s="362"/>
      <c r="CF125" s="362"/>
      <c r="CG125" s="362"/>
      <c r="CH125" s="362"/>
      <c r="CI125" s="362"/>
      <c r="CJ125" s="242"/>
      <c r="CK125" s="892" t="s">
        <v>290</v>
      </c>
      <c r="CL125" s="893"/>
      <c r="CM125" s="893"/>
      <c r="CN125" s="893"/>
      <c r="CO125" s="894"/>
      <c r="CP125" s="901" t="s">
        <v>291</v>
      </c>
      <c r="CQ125" s="866"/>
      <c r="CR125" s="866"/>
      <c r="CS125" s="866"/>
      <c r="CT125" s="866"/>
      <c r="CU125" s="866"/>
      <c r="CV125" s="866"/>
      <c r="CW125" s="866"/>
      <c r="CX125" s="866"/>
      <c r="CY125" s="866"/>
      <c r="CZ125" s="866"/>
      <c r="DA125" s="866"/>
      <c r="DB125" s="866"/>
      <c r="DC125" s="866"/>
      <c r="DD125" s="866"/>
      <c r="DE125" s="866"/>
      <c r="DF125" s="867"/>
      <c r="DG125" s="902" t="s">
        <v>513</v>
      </c>
      <c r="DH125" s="883"/>
      <c r="DI125" s="883"/>
      <c r="DJ125" s="883"/>
      <c r="DK125" s="883"/>
      <c r="DL125" s="883" t="s">
        <v>513</v>
      </c>
      <c r="DM125" s="883"/>
      <c r="DN125" s="883"/>
      <c r="DO125" s="883"/>
      <c r="DP125" s="883"/>
      <c r="DQ125" s="883" t="s">
        <v>513</v>
      </c>
      <c r="DR125" s="883"/>
      <c r="DS125" s="883"/>
      <c r="DT125" s="883"/>
      <c r="DU125" s="883"/>
      <c r="DV125" s="884" t="s">
        <v>513</v>
      </c>
      <c r="DW125" s="884"/>
      <c r="DX125" s="884"/>
      <c r="DY125" s="884"/>
      <c r="DZ125" s="885"/>
    </row>
    <row r="126" spans="1:130" s="212" customFormat="1" ht="26.25" customHeight="1" thickBot="1" x14ac:dyDescent="0.2">
      <c r="A126" s="948"/>
      <c r="B126" s="949"/>
      <c r="C126" s="886" t="s">
        <v>282</v>
      </c>
      <c r="D126" s="887"/>
      <c r="E126" s="887"/>
      <c r="F126" s="887"/>
      <c r="G126" s="887"/>
      <c r="H126" s="887"/>
      <c r="I126" s="887"/>
      <c r="J126" s="887"/>
      <c r="K126" s="887"/>
      <c r="L126" s="887"/>
      <c r="M126" s="887"/>
      <c r="N126" s="887"/>
      <c r="O126" s="887"/>
      <c r="P126" s="887"/>
      <c r="Q126" s="887"/>
      <c r="R126" s="887"/>
      <c r="S126" s="887"/>
      <c r="T126" s="887"/>
      <c r="U126" s="887"/>
      <c r="V126" s="887"/>
      <c r="W126" s="887"/>
      <c r="X126" s="887"/>
      <c r="Y126" s="887"/>
      <c r="Z126" s="888"/>
      <c r="AA126" s="837">
        <v>3864</v>
      </c>
      <c r="AB126" s="838"/>
      <c r="AC126" s="838"/>
      <c r="AD126" s="838"/>
      <c r="AE126" s="839"/>
      <c r="AF126" s="840">
        <v>3939</v>
      </c>
      <c r="AG126" s="838"/>
      <c r="AH126" s="838"/>
      <c r="AI126" s="838"/>
      <c r="AJ126" s="839"/>
      <c r="AK126" s="840">
        <v>3146</v>
      </c>
      <c r="AL126" s="838"/>
      <c r="AM126" s="838"/>
      <c r="AN126" s="838"/>
      <c r="AO126" s="839"/>
      <c r="AP126" s="879">
        <v>0.1</v>
      </c>
      <c r="AQ126" s="880"/>
      <c r="AR126" s="880"/>
      <c r="AS126" s="880"/>
      <c r="AT126" s="881"/>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c r="BZ126" s="243"/>
      <c r="CA126" s="243"/>
      <c r="CB126" s="243"/>
      <c r="CC126" s="243"/>
      <c r="CD126" s="244"/>
      <c r="CE126" s="244"/>
      <c r="CF126" s="244"/>
      <c r="CG126" s="362"/>
      <c r="CH126" s="362"/>
      <c r="CI126" s="362"/>
      <c r="CJ126" s="242"/>
      <c r="CK126" s="895"/>
      <c r="CL126" s="896"/>
      <c r="CM126" s="896"/>
      <c r="CN126" s="896"/>
      <c r="CO126" s="897"/>
      <c r="CP126" s="873" t="s">
        <v>292</v>
      </c>
      <c r="CQ126" s="808"/>
      <c r="CR126" s="808"/>
      <c r="CS126" s="808"/>
      <c r="CT126" s="808"/>
      <c r="CU126" s="808"/>
      <c r="CV126" s="808"/>
      <c r="CW126" s="808"/>
      <c r="CX126" s="808"/>
      <c r="CY126" s="808"/>
      <c r="CZ126" s="808"/>
      <c r="DA126" s="808"/>
      <c r="DB126" s="808"/>
      <c r="DC126" s="808"/>
      <c r="DD126" s="808"/>
      <c r="DE126" s="808"/>
      <c r="DF126" s="809"/>
      <c r="DG126" s="874" t="s">
        <v>513</v>
      </c>
      <c r="DH126" s="875"/>
      <c r="DI126" s="875"/>
      <c r="DJ126" s="875"/>
      <c r="DK126" s="875"/>
      <c r="DL126" s="875" t="s">
        <v>513</v>
      </c>
      <c r="DM126" s="875"/>
      <c r="DN126" s="875"/>
      <c r="DO126" s="875"/>
      <c r="DP126" s="875"/>
      <c r="DQ126" s="875" t="s">
        <v>513</v>
      </c>
      <c r="DR126" s="875"/>
      <c r="DS126" s="875"/>
      <c r="DT126" s="875"/>
      <c r="DU126" s="875"/>
      <c r="DV126" s="852" t="s">
        <v>513</v>
      </c>
      <c r="DW126" s="852"/>
      <c r="DX126" s="852"/>
      <c r="DY126" s="852"/>
      <c r="DZ126" s="853"/>
    </row>
    <row r="127" spans="1:130" s="212" customFormat="1" ht="26.25" customHeight="1" x14ac:dyDescent="0.15">
      <c r="A127" s="950"/>
      <c r="B127" s="951"/>
      <c r="C127" s="876" t="s">
        <v>293</v>
      </c>
      <c r="D127" s="877"/>
      <c r="E127" s="877"/>
      <c r="F127" s="877"/>
      <c r="G127" s="877"/>
      <c r="H127" s="877"/>
      <c r="I127" s="877"/>
      <c r="J127" s="877"/>
      <c r="K127" s="877"/>
      <c r="L127" s="877"/>
      <c r="M127" s="877"/>
      <c r="N127" s="877"/>
      <c r="O127" s="877"/>
      <c r="P127" s="877"/>
      <c r="Q127" s="877"/>
      <c r="R127" s="877"/>
      <c r="S127" s="877"/>
      <c r="T127" s="877"/>
      <c r="U127" s="877"/>
      <c r="V127" s="877"/>
      <c r="W127" s="877"/>
      <c r="X127" s="877"/>
      <c r="Y127" s="877"/>
      <c r="Z127" s="878"/>
      <c r="AA127" s="837">
        <v>558</v>
      </c>
      <c r="AB127" s="838"/>
      <c r="AC127" s="838"/>
      <c r="AD127" s="838"/>
      <c r="AE127" s="839"/>
      <c r="AF127" s="840">
        <v>454</v>
      </c>
      <c r="AG127" s="838"/>
      <c r="AH127" s="838"/>
      <c r="AI127" s="838"/>
      <c r="AJ127" s="839"/>
      <c r="AK127" s="840">
        <v>398</v>
      </c>
      <c r="AL127" s="838"/>
      <c r="AM127" s="838"/>
      <c r="AN127" s="838"/>
      <c r="AO127" s="839"/>
      <c r="AP127" s="879">
        <v>0</v>
      </c>
      <c r="AQ127" s="880"/>
      <c r="AR127" s="880"/>
      <c r="AS127" s="880"/>
      <c r="AT127" s="881"/>
      <c r="AU127" s="243"/>
      <c r="AV127" s="243"/>
      <c r="AW127" s="243"/>
      <c r="AX127" s="882" t="s">
        <v>294</v>
      </c>
      <c r="AY127" s="870"/>
      <c r="AZ127" s="870"/>
      <c r="BA127" s="870"/>
      <c r="BB127" s="870"/>
      <c r="BC127" s="870"/>
      <c r="BD127" s="870"/>
      <c r="BE127" s="871"/>
      <c r="BF127" s="869" t="s">
        <v>295</v>
      </c>
      <c r="BG127" s="870"/>
      <c r="BH127" s="870"/>
      <c r="BI127" s="870"/>
      <c r="BJ127" s="870"/>
      <c r="BK127" s="870"/>
      <c r="BL127" s="871"/>
      <c r="BM127" s="869" t="s">
        <v>561</v>
      </c>
      <c r="BN127" s="870"/>
      <c r="BO127" s="870"/>
      <c r="BP127" s="870"/>
      <c r="BQ127" s="870"/>
      <c r="BR127" s="870"/>
      <c r="BS127" s="871"/>
      <c r="BT127" s="869" t="s">
        <v>562</v>
      </c>
      <c r="BU127" s="870"/>
      <c r="BV127" s="870"/>
      <c r="BW127" s="870"/>
      <c r="BX127" s="870"/>
      <c r="BY127" s="870"/>
      <c r="BZ127" s="872"/>
      <c r="CA127" s="243"/>
      <c r="CB127" s="243"/>
      <c r="CC127" s="243"/>
      <c r="CD127" s="244"/>
      <c r="CE127" s="244"/>
      <c r="CF127" s="244"/>
      <c r="CG127" s="362"/>
      <c r="CH127" s="362"/>
      <c r="CI127" s="362"/>
      <c r="CJ127" s="242"/>
      <c r="CK127" s="895"/>
      <c r="CL127" s="896"/>
      <c r="CM127" s="896"/>
      <c r="CN127" s="896"/>
      <c r="CO127" s="897"/>
      <c r="CP127" s="873" t="s">
        <v>563</v>
      </c>
      <c r="CQ127" s="808"/>
      <c r="CR127" s="808"/>
      <c r="CS127" s="808"/>
      <c r="CT127" s="808"/>
      <c r="CU127" s="808"/>
      <c r="CV127" s="808"/>
      <c r="CW127" s="808"/>
      <c r="CX127" s="808"/>
      <c r="CY127" s="808"/>
      <c r="CZ127" s="808"/>
      <c r="DA127" s="808"/>
      <c r="DB127" s="808"/>
      <c r="DC127" s="808"/>
      <c r="DD127" s="808"/>
      <c r="DE127" s="808"/>
      <c r="DF127" s="809"/>
      <c r="DG127" s="874" t="s">
        <v>513</v>
      </c>
      <c r="DH127" s="875"/>
      <c r="DI127" s="875"/>
      <c r="DJ127" s="875"/>
      <c r="DK127" s="875"/>
      <c r="DL127" s="875" t="s">
        <v>513</v>
      </c>
      <c r="DM127" s="875"/>
      <c r="DN127" s="875"/>
      <c r="DO127" s="875"/>
      <c r="DP127" s="875"/>
      <c r="DQ127" s="875" t="s">
        <v>513</v>
      </c>
      <c r="DR127" s="875"/>
      <c r="DS127" s="875"/>
      <c r="DT127" s="875"/>
      <c r="DU127" s="875"/>
      <c r="DV127" s="852" t="s">
        <v>513</v>
      </c>
      <c r="DW127" s="852"/>
      <c r="DX127" s="852"/>
      <c r="DY127" s="852"/>
      <c r="DZ127" s="853"/>
    </row>
    <row r="128" spans="1:130" s="212" customFormat="1" ht="26.25" customHeight="1" thickBot="1" x14ac:dyDescent="0.2">
      <c r="A128" s="854" t="s">
        <v>296</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564</v>
      </c>
      <c r="X128" s="856"/>
      <c r="Y128" s="856"/>
      <c r="Z128" s="857"/>
      <c r="AA128" s="858">
        <v>9766</v>
      </c>
      <c r="AB128" s="859"/>
      <c r="AC128" s="859"/>
      <c r="AD128" s="859"/>
      <c r="AE128" s="860"/>
      <c r="AF128" s="861">
        <v>9556</v>
      </c>
      <c r="AG128" s="859"/>
      <c r="AH128" s="859"/>
      <c r="AI128" s="859"/>
      <c r="AJ128" s="860"/>
      <c r="AK128" s="861">
        <v>8413</v>
      </c>
      <c r="AL128" s="859"/>
      <c r="AM128" s="859"/>
      <c r="AN128" s="859"/>
      <c r="AO128" s="860"/>
      <c r="AP128" s="862"/>
      <c r="AQ128" s="863"/>
      <c r="AR128" s="863"/>
      <c r="AS128" s="863"/>
      <c r="AT128" s="864"/>
      <c r="AU128" s="243"/>
      <c r="AV128" s="243"/>
      <c r="AW128" s="243"/>
      <c r="AX128" s="865" t="s">
        <v>297</v>
      </c>
      <c r="AY128" s="866"/>
      <c r="AZ128" s="866"/>
      <c r="BA128" s="866"/>
      <c r="BB128" s="866"/>
      <c r="BC128" s="866"/>
      <c r="BD128" s="866"/>
      <c r="BE128" s="867"/>
      <c r="BF128" s="844" t="s">
        <v>513</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44"/>
      <c r="CB128" s="244"/>
      <c r="CC128" s="244"/>
      <c r="CD128" s="244"/>
      <c r="CE128" s="244"/>
      <c r="CF128" s="244"/>
      <c r="CG128" s="362"/>
      <c r="CH128" s="362"/>
      <c r="CI128" s="362"/>
      <c r="CJ128" s="242"/>
      <c r="CK128" s="898"/>
      <c r="CL128" s="899"/>
      <c r="CM128" s="899"/>
      <c r="CN128" s="899"/>
      <c r="CO128" s="900"/>
      <c r="CP128" s="847" t="s">
        <v>298</v>
      </c>
      <c r="CQ128" s="786"/>
      <c r="CR128" s="786"/>
      <c r="CS128" s="786"/>
      <c r="CT128" s="786"/>
      <c r="CU128" s="786"/>
      <c r="CV128" s="786"/>
      <c r="CW128" s="786"/>
      <c r="CX128" s="786"/>
      <c r="CY128" s="786"/>
      <c r="CZ128" s="786"/>
      <c r="DA128" s="786"/>
      <c r="DB128" s="786"/>
      <c r="DC128" s="786"/>
      <c r="DD128" s="786"/>
      <c r="DE128" s="786"/>
      <c r="DF128" s="787"/>
      <c r="DG128" s="848" t="s">
        <v>513</v>
      </c>
      <c r="DH128" s="849"/>
      <c r="DI128" s="849"/>
      <c r="DJ128" s="849"/>
      <c r="DK128" s="849"/>
      <c r="DL128" s="849" t="s">
        <v>513</v>
      </c>
      <c r="DM128" s="849"/>
      <c r="DN128" s="849"/>
      <c r="DO128" s="849"/>
      <c r="DP128" s="849"/>
      <c r="DQ128" s="849" t="s">
        <v>513</v>
      </c>
      <c r="DR128" s="849"/>
      <c r="DS128" s="849"/>
      <c r="DT128" s="849"/>
      <c r="DU128" s="849"/>
      <c r="DV128" s="850" t="s">
        <v>513</v>
      </c>
      <c r="DW128" s="850"/>
      <c r="DX128" s="850"/>
      <c r="DY128" s="850"/>
      <c r="DZ128" s="851"/>
    </row>
    <row r="129" spans="1:131" s="212" customFormat="1" ht="26.25" customHeight="1" x14ac:dyDescent="0.15">
      <c r="A129" s="832" t="s">
        <v>80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565</v>
      </c>
      <c r="X129" s="835"/>
      <c r="Y129" s="835"/>
      <c r="Z129" s="836"/>
      <c r="AA129" s="837">
        <v>4769353</v>
      </c>
      <c r="AB129" s="838"/>
      <c r="AC129" s="838"/>
      <c r="AD129" s="838"/>
      <c r="AE129" s="839"/>
      <c r="AF129" s="840">
        <v>4675000</v>
      </c>
      <c r="AG129" s="838"/>
      <c r="AH129" s="838"/>
      <c r="AI129" s="838"/>
      <c r="AJ129" s="839"/>
      <c r="AK129" s="840">
        <v>4720698</v>
      </c>
      <c r="AL129" s="838"/>
      <c r="AM129" s="838"/>
      <c r="AN129" s="838"/>
      <c r="AO129" s="839"/>
      <c r="AP129" s="841"/>
      <c r="AQ129" s="842"/>
      <c r="AR129" s="842"/>
      <c r="AS129" s="842"/>
      <c r="AT129" s="843"/>
      <c r="AU129" s="245"/>
      <c r="AV129" s="245"/>
      <c r="AW129" s="245"/>
      <c r="AX129" s="807" t="s">
        <v>299</v>
      </c>
      <c r="AY129" s="808"/>
      <c r="AZ129" s="808"/>
      <c r="BA129" s="808"/>
      <c r="BB129" s="808"/>
      <c r="BC129" s="808"/>
      <c r="BD129" s="808"/>
      <c r="BE129" s="809"/>
      <c r="BF129" s="827" t="s">
        <v>513</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46"/>
      <c r="CB129" s="246"/>
      <c r="CC129" s="246"/>
      <c r="CD129" s="246"/>
      <c r="CE129" s="246"/>
      <c r="CF129" s="246"/>
      <c r="CG129" s="246"/>
      <c r="CH129" s="246"/>
      <c r="CI129" s="246"/>
      <c r="CJ129" s="246"/>
      <c r="CK129" s="246"/>
      <c r="CL129" s="246"/>
      <c r="CM129" s="246"/>
      <c r="CN129" s="246"/>
      <c r="CO129" s="246"/>
      <c r="CP129" s="246"/>
      <c r="CQ129" s="246"/>
      <c r="CR129" s="246"/>
      <c r="CS129" s="246"/>
      <c r="CT129" s="246"/>
      <c r="CU129" s="246"/>
      <c r="CV129" s="246"/>
      <c r="CW129" s="246"/>
      <c r="CX129" s="246"/>
      <c r="CY129" s="246"/>
      <c r="CZ129" s="246"/>
      <c r="DA129" s="246"/>
      <c r="DB129" s="246"/>
      <c r="DC129" s="246"/>
      <c r="DD129" s="246"/>
      <c r="DE129" s="246"/>
      <c r="DF129" s="246"/>
      <c r="DG129" s="246"/>
      <c r="DH129" s="246"/>
      <c r="DI129" s="246"/>
      <c r="DJ129" s="246"/>
      <c r="DK129" s="246"/>
      <c r="DL129" s="246"/>
      <c r="DM129" s="246"/>
      <c r="DN129" s="246"/>
      <c r="DO129" s="246"/>
      <c r="DP129" s="218"/>
      <c r="DQ129" s="218"/>
      <c r="DR129" s="218"/>
      <c r="DS129" s="218"/>
      <c r="DT129" s="218"/>
      <c r="DU129" s="218"/>
      <c r="DV129" s="218"/>
      <c r="DW129" s="218"/>
      <c r="DX129" s="218"/>
      <c r="DY129" s="218"/>
      <c r="DZ129" s="221"/>
    </row>
    <row r="130" spans="1:131" s="212" customFormat="1" ht="26.25" customHeight="1" x14ac:dyDescent="0.15">
      <c r="A130" s="832" t="s">
        <v>300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566</v>
      </c>
      <c r="X130" s="835"/>
      <c r="Y130" s="835"/>
      <c r="Z130" s="836"/>
      <c r="AA130" s="837">
        <v>813507</v>
      </c>
      <c r="AB130" s="838"/>
      <c r="AC130" s="838"/>
      <c r="AD130" s="838"/>
      <c r="AE130" s="839"/>
      <c r="AF130" s="840">
        <v>838804</v>
      </c>
      <c r="AG130" s="838"/>
      <c r="AH130" s="838"/>
      <c r="AI130" s="838"/>
      <c r="AJ130" s="839"/>
      <c r="AK130" s="840">
        <v>894303</v>
      </c>
      <c r="AL130" s="838"/>
      <c r="AM130" s="838"/>
      <c r="AN130" s="838"/>
      <c r="AO130" s="839"/>
      <c r="AP130" s="841"/>
      <c r="AQ130" s="842"/>
      <c r="AR130" s="842"/>
      <c r="AS130" s="842"/>
      <c r="AT130" s="843"/>
      <c r="AU130" s="245"/>
      <c r="AV130" s="245"/>
      <c r="AW130" s="245"/>
      <c r="AX130" s="807" t="s">
        <v>301</v>
      </c>
      <c r="AY130" s="808"/>
      <c r="AZ130" s="808"/>
      <c r="BA130" s="808"/>
      <c r="BB130" s="808"/>
      <c r="BC130" s="808"/>
      <c r="BD130" s="808"/>
      <c r="BE130" s="809"/>
      <c r="BF130" s="810">
        <v>8.1999999999999993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46"/>
      <c r="CB130" s="246"/>
      <c r="CC130" s="246"/>
      <c r="CD130" s="246"/>
      <c r="CE130" s="246"/>
      <c r="CF130" s="246"/>
      <c r="CG130" s="246"/>
      <c r="CH130" s="246"/>
      <c r="CI130" s="246"/>
      <c r="CJ130" s="246"/>
      <c r="CK130" s="246"/>
      <c r="CL130" s="246"/>
      <c r="CM130" s="246"/>
      <c r="CN130" s="246"/>
      <c r="CO130" s="246"/>
      <c r="CP130" s="246"/>
      <c r="CQ130" s="246"/>
      <c r="CR130" s="246"/>
      <c r="CS130" s="246"/>
      <c r="CT130" s="246"/>
      <c r="CU130" s="246"/>
      <c r="CV130" s="246"/>
      <c r="CW130" s="246"/>
      <c r="CX130" s="246"/>
      <c r="CY130" s="246"/>
      <c r="CZ130" s="246"/>
      <c r="DA130" s="246"/>
      <c r="DB130" s="246"/>
      <c r="DC130" s="246"/>
      <c r="DD130" s="246"/>
      <c r="DE130" s="246"/>
      <c r="DF130" s="246"/>
      <c r="DG130" s="246"/>
      <c r="DH130" s="246"/>
      <c r="DI130" s="246"/>
      <c r="DJ130" s="246"/>
      <c r="DK130" s="246"/>
      <c r="DL130" s="246"/>
      <c r="DM130" s="246"/>
      <c r="DN130" s="246"/>
      <c r="DO130" s="246"/>
      <c r="DP130" s="218"/>
      <c r="DQ130" s="218"/>
      <c r="DR130" s="218"/>
      <c r="DS130" s="218"/>
      <c r="DT130" s="218"/>
      <c r="DU130" s="218"/>
      <c r="DV130" s="218"/>
      <c r="DW130" s="218"/>
      <c r="DX130" s="218"/>
      <c r="DY130" s="218"/>
      <c r="DZ130" s="221"/>
    </row>
    <row r="131" spans="1:131" s="212"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567</v>
      </c>
      <c r="X131" s="818"/>
      <c r="Y131" s="818"/>
      <c r="Z131" s="819"/>
      <c r="AA131" s="820">
        <v>3955846</v>
      </c>
      <c r="AB131" s="821"/>
      <c r="AC131" s="821"/>
      <c r="AD131" s="821"/>
      <c r="AE131" s="822"/>
      <c r="AF131" s="823">
        <v>3836196</v>
      </c>
      <c r="AG131" s="821"/>
      <c r="AH131" s="821"/>
      <c r="AI131" s="821"/>
      <c r="AJ131" s="822"/>
      <c r="AK131" s="823">
        <v>3826395</v>
      </c>
      <c r="AL131" s="821"/>
      <c r="AM131" s="821"/>
      <c r="AN131" s="821"/>
      <c r="AO131" s="822"/>
      <c r="AP131" s="824"/>
      <c r="AQ131" s="825"/>
      <c r="AR131" s="825"/>
      <c r="AS131" s="825"/>
      <c r="AT131" s="826"/>
      <c r="AU131" s="245"/>
      <c r="AV131" s="245"/>
      <c r="AW131" s="245"/>
      <c r="AX131" s="785" t="s">
        <v>302</v>
      </c>
      <c r="AY131" s="786"/>
      <c r="AZ131" s="786"/>
      <c r="BA131" s="786"/>
      <c r="BB131" s="786"/>
      <c r="BC131" s="786"/>
      <c r="BD131" s="786"/>
      <c r="BE131" s="787"/>
      <c r="BF131" s="788" t="s">
        <v>513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46"/>
      <c r="CB131" s="246"/>
      <c r="CC131" s="246"/>
      <c r="CD131" s="246"/>
      <c r="CE131" s="246"/>
      <c r="CF131" s="246"/>
      <c r="CG131" s="246"/>
      <c r="CH131" s="246"/>
      <c r="CI131" s="246"/>
      <c r="CJ131" s="246"/>
      <c r="CK131" s="246"/>
      <c r="CL131" s="246"/>
      <c r="CM131" s="246"/>
      <c r="CN131" s="246"/>
      <c r="CO131" s="246"/>
      <c r="CP131" s="246"/>
      <c r="CQ131" s="246"/>
      <c r="CR131" s="246"/>
      <c r="CS131" s="246"/>
      <c r="CT131" s="246"/>
      <c r="CU131" s="246"/>
      <c r="CV131" s="246"/>
      <c r="CW131" s="246"/>
      <c r="CX131" s="246"/>
      <c r="CY131" s="246"/>
      <c r="CZ131" s="246"/>
      <c r="DA131" s="246"/>
      <c r="DB131" s="246"/>
      <c r="DC131" s="246"/>
      <c r="DD131" s="246"/>
      <c r="DE131" s="246"/>
      <c r="DF131" s="246"/>
      <c r="DG131" s="246"/>
      <c r="DH131" s="246"/>
      <c r="DI131" s="246"/>
      <c r="DJ131" s="246"/>
      <c r="DK131" s="246"/>
      <c r="DL131" s="246"/>
      <c r="DM131" s="246"/>
      <c r="DN131" s="246"/>
      <c r="DO131" s="246"/>
      <c r="DP131" s="218"/>
      <c r="DQ131" s="218"/>
      <c r="DR131" s="218"/>
      <c r="DS131" s="218"/>
      <c r="DT131" s="218"/>
      <c r="DU131" s="218"/>
      <c r="DV131" s="218"/>
      <c r="DW131" s="218"/>
      <c r="DX131" s="218"/>
      <c r="DY131" s="218"/>
      <c r="DZ131" s="221"/>
    </row>
    <row r="132" spans="1:131" s="212" customFormat="1" ht="26.25" customHeight="1" x14ac:dyDescent="0.15">
      <c r="A132" s="794" t="s">
        <v>303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304</v>
      </c>
      <c r="W132" s="798"/>
      <c r="X132" s="798"/>
      <c r="Y132" s="798"/>
      <c r="Z132" s="799"/>
      <c r="AA132" s="800">
        <v>7.7243654079999997</v>
      </c>
      <c r="AB132" s="801"/>
      <c r="AC132" s="801"/>
      <c r="AD132" s="801"/>
      <c r="AE132" s="802"/>
      <c r="AF132" s="803">
        <v>8.3052065119999998</v>
      </c>
      <c r="AG132" s="801"/>
      <c r="AH132" s="801"/>
      <c r="AI132" s="801"/>
      <c r="AJ132" s="802"/>
      <c r="AK132" s="803">
        <v>8.6135383300000008</v>
      </c>
      <c r="AL132" s="801"/>
      <c r="AM132" s="801"/>
      <c r="AN132" s="801"/>
      <c r="AO132" s="802"/>
      <c r="AP132" s="804"/>
      <c r="AQ132" s="805"/>
      <c r="AR132" s="805"/>
      <c r="AS132" s="805"/>
      <c r="AT132" s="806"/>
      <c r="AU132" s="247"/>
      <c r="AV132" s="248"/>
      <c r="AW132" s="24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6"/>
      <c r="CB132" s="246"/>
      <c r="CC132" s="246"/>
      <c r="CD132" s="246"/>
      <c r="CE132" s="246"/>
      <c r="CF132" s="246"/>
      <c r="CG132" s="246"/>
      <c r="CH132" s="246"/>
      <c r="CI132" s="246"/>
      <c r="CJ132" s="246"/>
      <c r="CK132" s="246"/>
      <c r="CL132" s="246"/>
      <c r="CM132" s="246"/>
      <c r="CN132" s="246"/>
      <c r="CO132" s="246"/>
      <c r="CP132" s="246"/>
      <c r="CQ132" s="246"/>
      <c r="CR132" s="246"/>
      <c r="CS132" s="246"/>
      <c r="CT132" s="246"/>
      <c r="CU132" s="246"/>
      <c r="CV132" s="246"/>
      <c r="CW132" s="246"/>
      <c r="CX132" s="246"/>
      <c r="CY132" s="246"/>
      <c r="CZ132" s="246"/>
      <c r="DA132" s="246"/>
      <c r="DB132" s="246"/>
      <c r="DC132" s="246"/>
      <c r="DD132" s="246"/>
      <c r="DE132" s="246"/>
      <c r="DF132" s="246"/>
      <c r="DG132" s="246"/>
      <c r="DH132" s="246"/>
      <c r="DI132" s="246"/>
      <c r="DJ132" s="246"/>
      <c r="DK132" s="246"/>
      <c r="DL132" s="246"/>
      <c r="DM132" s="246"/>
      <c r="DN132" s="246"/>
      <c r="DO132" s="246"/>
      <c r="DP132" s="221"/>
      <c r="DQ132" s="221"/>
      <c r="DR132" s="221"/>
      <c r="DS132" s="221"/>
      <c r="DT132" s="221"/>
      <c r="DU132" s="221"/>
      <c r="DV132" s="221"/>
      <c r="DW132" s="221"/>
      <c r="DX132" s="221"/>
      <c r="DY132" s="221"/>
      <c r="DZ132" s="221"/>
    </row>
    <row r="133" spans="1:131" s="212"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305</v>
      </c>
      <c r="W133" s="777"/>
      <c r="X133" s="777"/>
      <c r="Y133" s="777"/>
      <c r="Z133" s="778"/>
      <c r="AA133" s="779">
        <v>8.4</v>
      </c>
      <c r="AB133" s="780"/>
      <c r="AC133" s="780"/>
      <c r="AD133" s="780"/>
      <c r="AE133" s="781"/>
      <c r="AF133" s="779">
        <v>7.9</v>
      </c>
      <c r="AG133" s="780"/>
      <c r="AH133" s="780"/>
      <c r="AI133" s="780"/>
      <c r="AJ133" s="781"/>
      <c r="AK133" s="779">
        <v>8.1999999999999993</v>
      </c>
      <c r="AL133" s="780"/>
      <c r="AM133" s="780"/>
      <c r="AN133" s="780"/>
      <c r="AO133" s="781"/>
      <c r="AP133" s="782"/>
      <c r="AQ133" s="783"/>
      <c r="AR133" s="783"/>
      <c r="AS133" s="783"/>
      <c r="AT133" s="784"/>
      <c r="AU133" s="248"/>
      <c r="AV133" s="248"/>
      <c r="AW133" s="248"/>
      <c r="AX133" s="248"/>
      <c r="AY133" s="248"/>
      <c r="AZ133" s="248"/>
      <c r="BA133" s="248"/>
      <c r="BB133" s="248"/>
      <c r="BC133" s="248"/>
      <c r="BD133" s="248"/>
      <c r="BE133" s="248"/>
      <c r="BF133" s="248"/>
      <c r="BG133" s="248"/>
      <c r="BH133" s="248"/>
      <c r="BI133" s="248"/>
      <c r="BJ133" s="248"/>
      <c r="BK133" s="248"/>
      <c r="BL133" s="248"/>
      <c r="BM133" s="248"/>
      <c r="BN133" s="246"/>
      <c r="BO133" s="246"/>
      <c r="BP133" s="246"/>
      <c r="BQ133" s="246"/>
      <c r="BR133" s="246"/>
      <c r="BS133" s="246"/>
      <c r="BT133" s="246"/>
      <c r="BU133" s="246"/>
      <c r="BV133" s="246"/>
      <c r="BW133" s="246"/>
      <c r="BX133" s="246"/>
      <c r="BY133" s="246"/>
      <c r="BZ133" s="246"/>
      <c r="CA133" s="246"/>
      <c r="CB133" s="246"/>
      <c r="CC133" s="246"/>
      <c r="CD133" s="246"/>
      <c r="CE133" s="246"/>
      <c r="CF133" s="246"/>
      <c r="CG133" s="246"/>
      <c r="CH133" s="246"/>
      <c r="CI133" s="246"/>
      <c r="CJ133" s="246"/>
      <c r="CK133" s="246"/>
      <c r="CL133" s="246"/>
      <c r="CM133" s="246"/>
      <c r="CN133" s="246"/>
      <c r="CO133" s="246"/>
      <c r="CP133" s="246"/>
      <c r="CQ133" s="246"/>
      <c r="CR133" s="246"/>
      <c r="CS133" s="246"/>
      <c r="CT133" s="246"/>
      <c r="CU133" s="246"/>
      <c r="CV133" s="246"/>
      <c r="CW133" s="246"/>
      <c r="CX133" s="246"/>
      <c r="CY133" s="246"/>
      <c r="CZ133" s="246"/>
      <c r="DA133" s="246"/>
      <c r="DB133" s="246"/>
      <c r="DC133" s="246"/>
      <c r="DD133" s="246"/>
      <c r="DE133" s="246"/>
      <c r="DF133" s="246"/>
      <c r="DG133" s="246"/>
      <c r="DH133" s="246"/>
      <c r="DI133" s="246"/>
      <c r="DJ133" s="246"/>
      <c r="DK133" s="246"/>
      <c r="DL133" s="246"/>
      <c r="DM133" s="246"/>
      <c r="DN133" s="246"/>
      <c r="DO133" s="246"/>
      <c r="DP133" s="221"/>
      <c r="DQ133" s="221"/>
      <c r="DR133" s="221"/>
      <c r="DS133" s="221"/>
      <c r="DT133" s="221"/>
      <c r="DU133" s="221"/>
      <c r="DV133" s="221"/>
      <c r="DW133" s="221"/>
      <c r="DX133" s="221"/>
      <c r="DY133" s="221"/>
      <c r="DZ133" s="221"/>
    </row>
    <row r="134" spans="1:131" s="213" customFormat="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48"/>
      <c r="AV134" s="248"/>
      <c r="AW134" s="248"/>
      <c r="AX134" s="248"/>
      <c r="AY134" s="248"/>
      <c r="AZ134" s="248"/>
      <c r="BA134" s="248"/>
      <c r="BB134" s="248"/>
      <c r="BC134" s="248"/>
      <c r="BD134" s="248"/>
      <c r="BE134" s="248"/>
      <c r="BF134" s="248"/>
      <c r="BG134" s="248"/>
      <c r="BH134" s="248"/>
      <c r="BI134" s="248"/>
      <c r="BJ134" s="248"/>
      <c r="BK134" s="248"/>
      <c r="BL134" s="248"/>
      <c r="BM134" s="248"/>
      <c r="BN134" s="246"/>
      <c r="BO134" s="246"/>
      <c r="BP134" s="246"/>
      <c r="BQ134" s="246"/>
      <c r="BR134" s="246"/>
      <c r="BS134" s="246"/>
      <c r="BT134" s="246"/>
      <c r="BU134" s="246"/>
      <c r="BV134" s="246"/>
      <c r="BW134" s="246"/>
      <c r="BX134" s="246"/>
      <c r="BY134" s="246"/>
      <c r="BZ134" s="246"/>
      <c r="CA134" s="246"/>
      <c r="CB134" s="246"/>
      <c r="CC134" s="246"/>
      <c r="CD134" s="246"/>
      <c r="CE134" s="246"/>
      <c r="CF134" s="246"/>
      <c r="CG134" s="246"/>
      <c r="CH134" s="246"/>
      <c r="CI134" s="246"/>
      <c r="CJ134" s="246"/>
      <c r="CK134" s="246"/>
      <c r="CL134" s="246"/>
      <c r="CM134" s="246"/>
      <c r="CN134" s="246"/>
      <c r="CO134" s="246"/>
      <c r="CP134" s="246"/>
      <c r="CQ134" s="246"/>
      <c r="CR134" s="246"/>
      <c r="CS134" s="246"/>
      <c r="CT134" s="246"/>
      <c r="CU134" s="246"/>
      <c r="CV134" s="246"/>
      <c r="CW134" s="246"/>
      <c r="CX134" s="246"/>
      <c r="CY134" s="246"/>
      <c r="CZ134" s="246"/>
      <c r="DA134" s="246"/>
      <c r="DB134" s="246"/>
      <c r="DC134" s="246"/>
      <c r="DD134" s="246"/>
      <c r="DE134" s="246"/>
      <c r="DF134" s="246"/>
      <c r="DG134" s="246"/>
      <c r="DH134" s="246"/>
      <c r="DI134" s="246"/>
      <c r="DJ134" s="246"/>
      <c r="DK134" s="246"/>
      <c r="DL134" s="246"/>
      <c r="DM134" s="246"/>
      <c r="DN134" s="246"/>
      <c r="DO134" s="246"/>
      <c r="DP134" s="221"/>
      <c r="DQ134" s="221"/>
      <c r="DR134" s="221"/>
      <c r="DS134" s="221"/>
      <c r="DT134" s="221"/>
      <c r="DU134" s="221"/>
      <c r="DV134" s="221"/>
      <c r="DW134" s="221"/>
      <c r="DX134" s="221"/>
      <c r="DY134" s="221"/>
      <c r="DZ134" s="221"/>
      <c r="EA134" s="212"/>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row r="136" spans="1:131" hidden="1" x14ac:dyDescent="0.15"/>
  </sheetData>
  <sheetProtection algorithmName="SHA-512" hashValue="YE8ue0MyIbFhGvepQuU+4HlTGJh1MFTtrhFPnLxMlVCMnzCsRK+linwzUxYotPLgNiXFtdTvJCRpmPNzyCmaFQ==" saltValue="RRxHLTR5/H7HsJDjOXXZU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52" customWidth="1"/>
    <col min="121" max="121" width="0" style="251" hidden="1" customWidth="1"/>
    <col min="122" max="16384" width="9" style="251" hidden="1"/>
  </cols>
  <sheetData>
    <row r="1" spans="1:120" x14ac:dyDescent="0.15">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1"/>
    </row>
    <row r="17" spans="119:120" x14ac:dyDescent="0.15">
      <c r="DP17" s="251"/>
    </row>
    <row r="18" spans="119:120" x14ac:dyDescent="0.15"/>
    <row r="19" spans="119:120" x14ac:dyDescent="0.15"/>
    <row r="20" spans="119:120" x14ac:dyDescent="0.15">
      <c r="DO20" s="251"/>
      <c r="DP20" s="251"/>
    </row>
    <row r="21" spans="119:120" x14ac:dyDescent="0.15">
      <c r="DP21" s="251"/>
    </row>
    <row r="22" spans="119:120" x14ac:dyDescent="0.15"/>
    <row r="23" spans="119:120" x14ac:dyDescent="0.15">
      <c r="DO23" s="251"/>
      <c r="DP23" s="251"/>
    </row>
    <row r="24" spans="119:120" x14ac:dyDescent="0.15">
      <c r="DP24" s="251"/>
    </row>
    <row r="25" spans="119:120" x14ac:dyDescent="0.15">
      <c r="DP25" s="251"/>
    </row>
    <row r="26" spans="119:120" x14ac:dyDescent="0.15">
      <c r="DO26" s="251"/>
      <c r="DP26" s="251"/>
    </row>
    <row r="27" spans="119:120" x14ac:dyDescent="0.15"/>
    <row r="28" spans="119:120" x14ac:dyDescent="0.15">
      <c r="DO28" s="251"/>
      <c r="DP28" s="251"/>
    </row>
    <row r="29" spans="119:120" x14ac:dyDescent="0.15">
      <c r="DP29" s="251"/>
    </row>
    <row r="30" spans="119:120" x14ac:dyDescent="0.15"/>
    <row r="31" spans="119:120" x14ac:dyDescent="0.15">
      <c r="DO31" s="251"/>
      <c r="DP31" s="251"/>
    </row>
    <row r="32" spans="119:120" x14ac:dyDescent="0.15"/>
    <row r="33" spans="98:120" x14ac:dyDescent="0.15">
      <c r="DO33" s="251"/>
      <c r="DP33" s="251"/>
    </row>
    <row r="34" spans="98:120" x14ac:dyDescent="0.15">
      <c r="DM34" s="251"/>
    </row>
    <row r="35" spans="98:120" x14ac:dyDescent="0.15">
      <c r="CT35" s="251"/>
      <c r="CU35" s="251"/>
      <c r="CV35" s="251"/>
      <c r="CY35" s="251"/>
      <c r="CZ35" s="251"/>
      <c r="DA35" s="251"/>
      <c r="DD35" s="251"/>
      <c r="DE35" s="251"/>
      <c r="DF35" s="251"/>
      <c r="DI35" s="251"/>
      <c r="DJ35" s="251"/>
      <c r="DK35" s="251"/>
      <c r="DM35" s="251"/>
      <c r="DN35" s="251"/>
      <c r="DO35" s="251"/>
      <c r="DP35" s="251"/>
    </row>
    <row r="36" spans="98:120" x14ac:dyDescent="0.15"/>
    <row r="37" spans="98:120" x14ac:dyDescent="0.15">
      <c r="CW37" s="251"/>
      <c r="DB37" s="251"/>
      <c r="DG37" s="251"/>
      <c r="DL37" s="251"/>
      <c r="DP37" s="251"/>
    </row>
    <row r="38" spans="98:120" x14ac:dyDescent="0.15">
      <c r="CT38" s="251"/>
      <c r="CU38" s="251"/>
      <c r="CV38" s="251"/>
      <c r="CW38" s="251"/>
      <c r="CY38" s="251"/>
      <c r="CZ38" s="251"/>
      <c r="DA38" s="251"/>
      <c r="DB38" s="251"/>
      <c r="DD38" s="251"/>
      <c r="DE38" s="251"/>
      <c r="DF38" s="251"/>
      <c r="DG38" s="251"/>
      <c r="DI38" s="251"/>
      <c r="DJ38" s="251"/>
      <c r="DK38" s="251"/>
      <c r="DL38" s="251"/>
      <c r="DN38" s="251"/>
      <c r="DO38" s="251"/>
      <c r="DP38" s="25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1"/>
      <c r="DO49" s="251"/>
      <c r="DP49" s="25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1"/>
      <c r="CS63" s="251"/>
      <c r="CX63" s="251"/>
      <c r="DC63" s="251"/>
      <c r="DH63" s="251"/>
    </row>
    <row r="64" spans="22:120" x14ac:dyDescent="0.15">
      <c r="V64" s="251"/>
    </row>
    <row r="65" spans="15:120" x14ac:dyDescent="0.15">
      <c r="X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251"/>
      <c r="BX65" s="251"/>
      <c r="BY65" s="251"/>
      <c r="BZ65" s="251"/>
      <c r="CA65" s="251"/>
      <c r="CB65" s="251"/>
      <c r="CC65" s="251"/>
      <c r="CD65" s="251"/>
      <c r="CE65" s="251"/>
      <c r="CF65" s="251"/>
      <c r="CG65" s="251"/>
      <c r="CH65" s="251"/>
      <c r="CI65" s="251"/>
      <c r="CJ65" s="251"/>
      <c r="CK65" s="251"/>
      <c r="CL65" s="251"/>
      <c r="CM65" s="251"/>
      <c r="CN65" s="251"/>
      <c r="CO65" s="251"/>
      <c r="CP65" s="251"/>
      <c r="CQ65" s="251"/>
      <c r="CR65" s="251"/>
      <c r="CU65" s="251"/>
      <c r="CZ65" s="251"/>
      <c r="DE65" s="251"/>
      <c r="DJ65" s="251"/>
    </row>
    <row r="66" spans="15:120" x14ac:dyDescent="0.15">
      <c r="Q66" s="251"/>
      <c r="S66" s="251"/>
      <c r="U66" s="251"/>
      <c r="DM66" s="251"/>
    </row>
    <row r="67" spans="15:120" x14ac:dyDescent="0.15">
      <c r="O67" s="251"/>
      <c r="P67" s="251"/>
      <c r="R67" s="251"/>
      <c r="T67" s="251"/>
      <c r="Y67" s="251"/>
      <c r="CT67" s="251"/>
      <c r="CV67" s="251"/>
      <c r="CW67" s="251"/>
      <c r="CY67" s="251"/>
      <c r="DA67" s="251"/>
      <c r="DB67" s="251"/>
      <c r="DD67" s="251"/>
      <c r="DF67" s="251"/>
      <c r="DG67" s="251"/>
      <c r="DI67" s="251"/>
      <c r="DK67" s="251"/>
      <c r="DL67" s="251"/>
      <c r="DN67" s="251"/>
      <c r="DO67" s="251"/>
      <c r="DP67" s="251"/>
    </row>
    <row r="68" spans="15:120" x14ac:dyDescent="0.15"/>
    <row r="69" spans="15:120" x14ac:dyDescent="0.15"/>
    <row r="70" spans="15:120" x14ac:dyDescent="0.15"/>
    <row r="71" spans="15:120" x14ac:dyDescent="0.15"/>
    <row r="72" spans="15:120" x14ac:dyDescent="0.15">
      <c r="DP72" s="251"/>
    </row>
    <row r="73" spans="15:120" x14ac:dyDescent="0.15">
      <c r="DP73" s="25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1"/>
      <c r="CX96" s="251"/>
      <c r="DC96" s="251"/>
      <c r="DH96" s="251"/>
    </row>
    <row r="97" spans="24:120" x14ac:dyDescent="0.15">
      <c r="CS97" s="251"/>
      <c r="CX97" s="251"/>
      <c r="DC97" s="251"/>
      <c r="DH97" s="251"/>
      <c r="DP97" s="252" t="s">
        <v>568</v>
      </c>
    </row>
    <row r="98" spans="24:120" hidden="1" x14ac:dyDescent="0.15">
      <c r="CS98" s="251"/>
      <c r="CX98" s="251"/>
      <c r="DC98" s="251"/>
      <c r="DH98" s="251"/>
    </row>
    <row r="99" spans="24:120" hidden="1" x14ac:dyDescent="0.15">
      <c r="CS99" s="251"/>
      <c r="CX99" s="251"/>
      <c r="DC99" s="251"/>
      <c r="DH99" s="251"/>
    </row>
    <row r="100" spans="24:120" hidden="1" x14ac:dyDescent="0.15"/>
    <row r="101" spans="24:120" ht="12" hidden="1" customHeight="1" x14ac:dyDescent="0.15">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1"/>
      <c r="BA101" s="251"/>
      <c r="BB101" s="251"/>
      <c r="BC101" s="251"/>
      <c r="BD101" s="251"/>
      <c r="BE101" s="251"/>
      <c r="BF101" s="251"/>
      <c r="BG101" s="251"/>
      <c r="BH101" s="251"/>
      <c r="BI101" s="251"/>
      <c r="BJ101" s="251"/>
      <c r="BK101" s="251"/>
      <c r="BL101" s="251"/>
      <c r="BM101" s="251"/>
      <c r="BN101" s="251"/>
      <c r="BO101" s="251"/>
      <c r="BP101" s="251"/>
      <c r="BQ101" s="251"/>
      <c r="BR101" s="251"/>
      <c r="BS101" s="251"/>
      <c r="BT101" s="251"/>
      <c r="BU101" s="251"/>
      <c r="BV101" s="251"/>
      <c r="BW101" s="251"/>
      <c r="BX101" s="251"/>
      <c r="BY101" s="251"/>
      <c r="BZ101" s="251"/>
      <c r="CA101" s="251"/>
      <c r="CB101" s="251"/>
      <c r="CC101" s="251"/>
      <c r="CD101" s="251"/>
      <c r="CE101" s="251"/>
      <c r="CF101" s="251"/>
      <c r="CG101" s="251"/>
      <c r="CH101" s="251"/>
      <c r="CI101" s="251"/>
      <c r="CJ101" s="251"/>
      <c r="CK101" s="251"/>
      <c r="CL101" s="251"/>
      <c r="CM101" s="251"/>
      <c r="CN101" s="251"/>
      <c r="CO101" s="251"/>
      <c r="CP101" s="251"/>
      <c r="CQ101" s="251"/>
      <c r="CR101" s="251"/>
      <c r="CU101" s="251"/>
      <c r="CZ101" s="251"/>
      <c r="DE101" s="251"/>
      <c r="DJ101" s="251"/>
    </row>
    <row r="102" spans="24:120" ht="1.5" hidden="1" customHeight="1" x14ac:dyDescent="0.15">
      <c r="CU102" s="251"/>
      <c r="CZ102" s="251"/>
      <c r="DE102" s="251"/>
      <c r="DJ102" s="251"/>
      <c r="DM102" s="251"/>
    </row>
    <row r="103" spans="24:120" hidden="1" x14ac:dyDescent="0.15">
      <c r="CT103" s="251"/>
      <c r="CV103" s="251"/>
      <c r="CW103" s="251"/>
      <c r="CY103" s="251"/>
      <c r="DA103" s="251"/>
      <c r="DB103" s="251"/>
      <c r="DD103" s="251"/>
      <c r="DF103" s="251"/>
      <c r="DG103" s="251"/>
      <c r="DI103" s="251"/>
      <c r="DK103" s="251"/>
      <c r="DL103" s="251"/>
      <c r="DM103" s="251"/>
      <c r="DN103" s="251"/>
      <c r="DO103" s="251"/>
      <c r="DP103" s="251"/>
    </row>
    <row r="104" spans="24:120" hidden="1" x14ac:dyDescent="0.15">
      <c r="CV104" s="251"/>
      <c r="CW104" s="251"/>
      <c r="DA104" s="251"/>
      <c r="DB104" s="251"/>
      <c r="DF104" s="251"/>
      <c r="DG104" s="251"/>
      <c r="DK104" s="251"/>
      <c r="DL104" s="251"/>
      <c r="DN104" s="251"/>
      <c r="DO104" s="251"/>
      <c r="DP104" s="251"/>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EucJyubBSyDldcV/HEipoa2tFgYvGIqFkvAvEYtpqD9ceCHXEvWzKaAB5zaSxeK/EWZfDkQGfkjJG/TKaI7pw==" saltValue="ECsYJlhBQMlo8IrM2fNW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52" customWidth="1"/>
    <col min="117" max="16384" width="9" style="251" hidden="1"/>
  </cols>
  <sheetData>
    <row r="1" spans="2:116"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row>
    <row r="2" spans="2:116" x14ac:dyDescent="0.15"/>
    <row r="3" spans="2:116" x14ac:dyDescent="0.15"/>
    <row r="4" spans="2:116" x14ac:dyDescent="0.15">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row>
    <row r="5" spans="2:116" x14ac:dyDescent="0.15">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251"/>
      <c r="BK18" s="251"/>
      <c r="BL18" s="251"/>
      <c r="BM18" s="251"/>
      <c r="BN18" s="251"/>
      <c r="BO18" s="251"/>
      <c r="BP18" s="251"/>
      <c r="BQ18" s="251"/>
      <c r="BR18" s="251"/>
      <c r="BS18" s="251"/>
      <c r="BT18" s="251"/>
      <c r="BU18" s="251"/>
      <c r="BV18" s="251"/>
      <c r="BW18" s="251"/>
      <c r="BX18" s="251"/>
      <c r="BY18" s="251"/>
      <c r="BZ18" s="251"/>
      <c r="CA18" s="251"/>
      <c r="CB18" s="251"/>
      <c r="CC18" s="251"/>
      <c r="CD18" s="251"/>
      <c r="CE18" s="251"/>
      <c r="CF18" s="251"/>
      <c r="CG18" s="251"/>
      <c r="CH18" s="251"/>
      <c r="CI18" s="251"/>
      <c r="CJ18" s="251"/>
      <c r="CK18" s="251"/>
      <c r="CL18" s="251"/>
      <c r="CM18" s="251"/>
      <c r="CN18" s="251"/>
      <c r="CO18" s="251"/>
      <c r="CP18" s="251"/>
      <c r="CQ18" s="251"/>
      <c r="CR18" s="251"/>
      <c r="CS18" s="251"/>
      <c r="CT18" s="251"/>
      <c r="CU18" s="251"/>
      <c r="CV18" s="251"/>
      <c r="CW18" s="251"/>
      <c r="CX18" s="251"/>
      <c r="CY18" s="251"/>
      <c r="CZ18" s="251"/>
      <c r="DA18" s="251"/>
      <c r="DB18" s="251"/>
      <c r="DC18" s="251"/>
      <c r="DD18" s="251"/>
      <c r="DE18" s="251"/>
      <c r="DF18" s="251"/>
      <c r="DG18" s="251"/>
      <c r="DH18" s="251"/>
      <c r="DI18" s="251"/>
      <c r="DJ18" s="251"/>
      <c r="DK18" s="251"/>
      <c r="DL18" s="251"/>
    </row>
    <row r="19" spans="9:116" x14ac:dyDescent="0.15"/>
    <row r="20" spans="9:116" x14ac:dyDescent="0.15"/>
    <row r="21" spans="9:116" x14ac:dyDescent="0.15">
      <c r="DL21" s="251"/>
    </row>
    <row r="22" spans="9:116" x14ac:dyDescent="0.15">
      <c r="DI22" s="251"/>
      <c r="DJ22" s="251"/>
      <c r="DK22" s="251"/>
      <c r="DL22" s="251"/>
    </row>
    <row r="23" spans="9:116" x14ac:dyDescent="0.15">
      <c r="CY23" s="251"/>
      <c r="CZ23" s="251"/>
      <c r="DA23" s="251"/>
      <c r="DB23" s="251"/>
      <c r="DC23" s="251"/>
      <c r="DD23" s="251"/>
      <c r="DE23" s="251"/>
      <c r="DF23" s="251"/>
      <c r="DG23" s="251"/>
      <c r="DH23" s="251"/>
      <c r="DI23" s="251"/>
      <c r="DJ23" s="251"/>
      <c r="DK23" s="251"/>
      <c r="DL23" s="25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1"/>
      <c r="DA35" s="251"/>
      <c r="DB35" s="251"/>
      <c r="DC35" s="251"/>
      <c r="DD35" s="251"/>
      <c r="DE35" s="251"/>
      <c r="DF35" s="251"/>
      <c r="DG35" s="251"/>
      <c r="DH35" s="251"/>
      <c r="DI35" s="251"/>
      <c r="DJ35" s="251"/>
      <c r="DK35" s="251"/>
      <c r="DL35" s="251"/>
    </row>
    <row r="36" spans="15:116" x14ac:dyDescent="0.15"/>
    <row r="37" spans="15:116" x14ac:dyDescent="0.15">
      <c r="DL37" s="251"/>
    </row>
    <row r="38" spans="15:116" x14ac:dyDescent="0.15">
      <c r="DI38" s="251"/>
      <c r="DJ38" s="251"/>
      <c r="DK38" s="251"/>
      <c r="DL38" s="251"/>
    </row>
    <row r="39" spans="15:116" x14ac:dyDescent="0.15"/>
    <row r="40" spans="15:116" x14ac:dyDescent="0.15"/>
    <row r="41" spans="15:116" x14ac:dyDescent="0.15"/>
    <row r="42" spans="15:116" x14ac:dyDescent="0.15"/>
    <row r="43" spans="15:116" x14ac:dyDescent="0.15">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E43" s="251"/>
      <c r="DF43" s="251"/>
      <c r="DG43" s="251"/>
      <c r="DH43" s="251"/>
      <c r="DI43" s="251"/>
      <c r="DJ43" s="251"/>
      <c r="DK43" s="251"/>
      <c r="DL43" s="251"/>
    </row>
    <row r="44" spans="15:116" x14ac:dyDescent="0.15">
      <c r="DL44" s="251"/>
    </row>
    <row r="45" spans="15:116" x14ac:dyDescent="0.15"/>
    <row r="46" spans="15:116" x14ac:dyDescent="0.15">
      <c r="DA46" s="251"/>
      <c r="DB46" s="251"/>
      <c r="DC46" s="251"/>
      <c r="DD46" s="251"/>
      <c r="DE46" s="251"/>
      <c r="DF46" s="251"/>
      <c r="DG46" s="251"/>
      <c r="DH46" s="251"/>
      <c r="DI46" s="251"/>
      <c r="DJ46" s="251"/>
      <c r="DK46" s="251"/>
      <c r="DL46" s="251"/>
    </row>
    <row r="47" spans="15:116" x14ac:dyDescent="0.15"/>
    <row r="48" spans="15:116" x14ac:dyDescent="0.15"/>
    <row r="49" spans="104:116" x14ac:dyDescent="0.15"/>
    <row r="50" spans="104:116" x14ac:dyDescent="0.15">
      <c r="CZ50" s="251"/>
      <c r="DA50" s="251"/>
      <c r="DB50" s="251"/>
      <c r="DC50" s="251"/>
      <c r="DD50" s="251"/>
      <c r="DE50" s="251"/>
      <c r="DF50" s="251"/>
      <c r="DG50" s="251"/>
      <c r="DH50" s="251"/>
      <c r="DI50" s="251"/>
      <c r="DJ50" s="251"/>
      <c r="DK50" s="251"/>
      <c r="DL50" s="251"/>
    </row>
    <row r="51" spans="104:116" x14ac:dyDescent="0.15"/>
    <row r="52" spans="104:116" x14ac:dyDescent="0.15"/>
    <row r="53" spans="104:116" x14ac:dyDescent="0.15">
      <c r="DL53" s="25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1"/>
      <c r="DD67" s="251"/>
      <c r="DE67" s="251"/>
      <c r="DF67" s="251"/>
      <c r="DG67" s="251"/>
      <c r="DH67" s="251"/>
      <c r="DI67" s="251"/>
      <c r="DJ67" s="251"/>
      <c r="DK67" s="251"/>
      <c r="DL67" s="25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1d26PlO2PhgXMEaLcpuMO2dKG74XQqWUkZhMr4C0ONduse4vqf+LCYzJBOr2fczfEfHL4DUIPgODSueTwipwg==" saltValue="+1gbMUfiCfJDqfva7K8iu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53" customWidth="1"/>
    <col min="37" max="44" width="17" style="253" customWidth="1"/>
    <col min="45" max="45" width="6.125" style="260" customWidth="1"/>
    <col min="46" max="46" width="3" style="258" customWidth="1"/>
    <col min="47" max="47" width="19.125" style="253" hidden="1" customWidth="1"/>
    <col min="48" max="52" width="12.625" style="253" hidden="1" customWidth="1"/>
    <col min="53" max="16384" width="8.625" style="253" hidden="1"/>
  </cols>
  <sheetData>
    <row r="1" spans="1:46" x14ac:dyDescent="0.15">
      <c r="AS1" s="254"/>
      <c r="AT1" s="254"/>
    </row>
    <row r="2" spans="1:46" x14ac:dyDescent="0.15">
      <c r="AS2" s="254"/>
      <c r="AT2" s="254"/>
    </row>
    <row r="3" spans="1:46" x14ac:dyDescent="0.15">
      <c r="AS3" s="254"/>
      <c r="AT3" s="254"/>
    </row>
    <row r="4" spans="1:46" x14ac:dyDescent="0.15">
      <c r="AS4" s="254"/>
      <c r="AT4" s="254"/>
    </row>
    <row r="5" spans="1:46" ht="17.25" x14ac:dyDescent="0.15">
      <c r="A5" s="255" t="s">
        <v>306</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7"/>
    </row>
    <row r="6" spans="1:46" x14ac:dyDescent="0.15">
      <c r="A6" s="258"/>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9" t="s">
        <v>307</v>
      </c>
      <c r="AL6" s="259"/>
      <c r="AM6" s="259"/>
      <c r="AN6" s="259"/>
      <c r="AO6" s="254"/>
      <c r="AP6" s="254"/>
      <c r="AQ6" s="254"/>
      <c r="AR6" s="254"/>
    </row>
    <row r="7" spans="1:46" x14ac:dyDescent="0.15">
      <c r="A7" s="258"/>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61"/>
      <c r="AL7" s="262"/>
      <c r="AM7" s="262"/>
      <c r="AN7" s="263"/>
      <c r="AO7" s="1201" t="s">
        <v>308</v>
      </c>
      <c r="AP7" s="264"/>
      <c r="AQ7" s="265" t="s">
        <v>309</v>
      </c>
      <c r="AR7" s="266"/>
    </row>
    <row r="8" spans="1:46" x14ac:dyDescent="0.15">
      <c r="A8" s="258"/>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67"/>
      <c r="AL8" s="268"/>
      <c r="AM8" s="268"/>
      <c r="AN8" s="269"/>
      <c r="AO8" s="1202"/>
      <c r="AP8" s="270" t="s">
        <v>310</v>
      </c>
      <c r="AQ8" s="271" t="s">
        <v>311</v>
      </c>
      <c r="AR8" s="272" t="s">
        <v>312</v>
      </c>
    </row>
    <row r="9" spans="1:46" x14ac:dyDescent="0.15">
      <c r="A9" s="258"/>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1203" t="s">
        <v>313</v>
      </c>
      <c r="AL9" s="1204"/>
      <c r="AM9" s="1204"/>
      <c r="AN9" s="1205"/>
      <c r="AO9" s="273">
        <v>841359</v>
      </c>
      <c r="AP9" s="273">
        <v>58254</v>
      </c>
      <c r="AQ9" s="274">
        <v>86936</v>
      </c>
      <c r="AR9" s="275">
        <v>-33</v>
      </c>
    </row>
    <row r="10" spans="1:46" x14ac:dyDescent="0.15">
      <c r="A10" s="258"/>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1203" t="s">
        <v>314</v>
      </c>
      <c r="AL10" s="1204"/>
      <c r="AM10" s="1204"/>
      <c r="AN10" s="1205"/>
      <c r="AO10" s="276">
        <v>275206</v>
      </c>
      <c r="AP10" s="276">
        <v>19055</v>
      </c>
      <c r="AQ10" s="277">
        <v>8644</v>
      </c>
      <c r="AR10" s="278">
        <v>120.4</v>
      </c>
    </row>
    <row r="11" spans="1:46" ht="13.5" customHeight="1" x14ac:dyDescent="0.15">
      <c r="A11" s="258"/>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1203" t="s">
        <v>315</v>
      </c>
      <c r="AL11" s="1204"/>
      <c r="AM11" s="1204"/>
      <c r="AN11" s="1205"/>
      <c r="AO11" s="276">
        <v>101161</v>
      </c>
      <c r="AP11" s="276">
        <v>7004</v>
      </c>
      <c r="AQ11" s="277">
        <v>14102</v>
      </c>
      <c r="AR11" s="278">
        <v>-50.3</v>
      </c>
    </row>
    <row r="12" spans="1:46" ht="13.5" customHeight="1" x14ac:dyDescent="0.15">
      <c r="A12" s="258"/>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1203" t="s">
        <v>316</v>
      </c>
      <c r="AL12" s="1204"/>
      <c r="AM12" s="1204"/>
      <c r="AN12" s="1205"/>
      <c r="AO12" s="276">
        <v>23380</v>
      </c>
      <c r="AP12" s="276">
        <v>1619</v>
      </c>
      <c r="AQ12" s="277">
        <v>665</v>
      </c>
      <c r="AR12" s="278">
        <v>143.5</v>
      </c>
    </row>
    <row r="13" spans="1:46" ht="13.5" customHeight="1" x14ac:dyDescent="0.15">
      <c r="A13" s="258"/>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1203" t="s">
        <v>317</v>
      </c>
      <c r="AL13" s="1204"/>
      <c r="AM13" s="1204"/>
      <c r="AN13" s="1205"/>
      <c r="AO13" s="276" t="s">
        <v>318</v>
      </c>
      <c r="AP13" s="276" t="s">
        <v>318</v>
      </c>
      <c r="AQ13" s="277" t="s">
        <v>318</v>
      </c>
      <c r="AR13" s="278" t="s">
        <v>318</v>
      </c>
    </row>
    <row r="14" spans="1:46" ht="13.5" customHeight="1" x14ac:dyDescent="0.15">
      <c r="A14" s="258"/>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1203" t="s">
        <v>319</v>
      </c>
      <c r="AL14" s="1204"/>
      <c r="AM14" s="1204"/>
      <c r="AN14" s="1205"/>
      <c r="AO14" s="276">
        <v>87806</v>
      </c>
      <c r="AP14" s="276">
        <v>6079</v>
      </c>
      <c r="AQ14" s="277">
        <v>4315</v>
      </c>
      <c r="AR14" s="278">
        <v>40.9</v>
      </c>
    </row>
    <row r="15" spans="1:46" ht="13.5" customHeight="1" x14ac:dyDescent="0.15">
      <c r="A15" s="258"/>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1203" t="s">
        <v>320</v>
      </c>
      <c r="AL15" s="1204"/>
      <c r="AM15" s="1204"/>
      <c r="AN15" s="1205"/>
      <c r="AO15" s="276">
        <v>20637</v>
      </c>
      <c r="AP15" s="276">
        <v>1429</v>
      </c>
      <c r="AQ15" s="277">
        <v>2138</v>
      </c>
      <c r="AR15" s="278">
        <v>-33.200000000000003</v>
      </c>
    </row>
    <row r="16" spans="1:46" x14ac:dyDescent="0.15">
      <c r="A16" s="258"/>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1206" t="s">
        <v>321</v>
      </c>
      <c r="AL16" s="1207"/>
      <c r="AM16" s="1207"/>
      <c r="AN16" s="1208"/>
      <c r="AO16" s="276">
        <v>-67002</v>
      </c>
      <c r="AP16" s="276">
        <v>-4639</v>
      </c>
      <c r="AQ16" s="277">
        <v>-8691</v>
      </c>
      <c r="AR16" s="278">
        <v>-46.6</v>
      </c>
    </row>
    <row r="17" spans="1:46" x14ac:dyDescent="0.15">
      <c r="A17" s="258"/>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1206" t="s">
        <v>133</v>
      </c>
      <c r="AL17" s="1207"/>
      <c r="AM17" s="1207"/>
      <c r="AN17" s="1208"/>
      <c r="AO17" s="276">
        <v>1282547</v>
      </c>
      <c r="AP17" s="276">
        <v>88801</v>
      </c>
      <c r="AQ17" s="277">
        <v>108111</v>
      </c>
      <c r="AR17" s="278">
        <v>-17.899999999999999</v>
      </c>
    </row>
    <row r="18" spans="1:46" x14ac:dyDescent="0.15">
      <c r="A18" s="258"/>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79"/>
      <c r="AR18" s="279"/>
    </row>
    <row r="19" spans="1:46" x14ac:dyDescent="0.15">
      <c r="A19" s="258"/>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t="s">
        <v>322</v>
      </c>
      <c r="AL19" s="254"/>
      <c r="AM19" s="254"/>
      <c r="AN19" s="254"/>
      <c r="AO19" s="254"/>
      <c r="AP19" s="254"/>
      <c r="AQ19" s="254"/>
      <c r="AR19" s="254"/>
    </row>
    <row r="20" spans="1:46" x14ac:dyDescent="0.15">
      <c r="A20" s="258"/>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80"/>
      <c r="AL20" s="281"/>
      <c r="AM20" s="281"/>
      <c r="AN20" s="282"/>
      <c r="AO20" s="283" t="s">
        <v>323</v>
      </c>
      <c r="AP20" s="284" t="s">
        <v>324</v>
      </c>
      <c r="AQ20" s="285" t="s">
        <v>325</v>
      </c>
      <c r="AR20" s="286"/>
    </row>
    <row r="21" spans="1:46" s="292" customFormat="1" x14ac:dyDescent="0.15">
      <c r="A21" s="287"/>
      <c r="B21" s="259"/>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1209" t="s">
        <v>326</v>
      </c>
      <c r="AL21" s="1210"/>
      <c r="AM21" s="1210"/>
      <c r="AN21" s="1211"/>
      <c r="AO21" s="288">
        <v>7.06</v>
      </c>
      <c r="AP21" s="289">
        <v>10.32</v>
      </c>
      <c r="AQ21" s="290">
        <v>-3.26</v>
      </c>
      <c r="AR21" s="259"/>
      <c r="AS21" s="291"/>
      <c r="AT21" s="287"/>
    </row>
    <row r="22" spans="1:46" s="292" customFormat="1" x14ac:dyDescent="0.15">
      <c r="A22" s="287"/>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1209" t="s">
        <v>327</v>
      </c>
      <c r="AL22" s="1210"/>
      <c r="AM22" s="1210"/>
      <c r="AN22" s="1211"/>
      <c r="AO22" s="293">
        <v>98.6</v>
      </c>
      <c r="AP22" s="294">
        <v>96.5</v>
      </c>
      <c r="AQ22" s="295">
        <v>2.1</v>
      </c>
      <c r="AR22" s="279"/>
      <c r="AS22" s="291"/>
      <c r="AT22" s="287"/>
    </row>
    <row r="23" spans="1:46" s="292" customFormat="1" x14ac:dyDescent="0.15">
      <c r="A23" s="287"/>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79"/>
      <c r="AQ23" s="279"/>
      <c r="AR23" s="279"/>
      <c r="AS23" s="291"/>
      <c r="AT23" s="287"/>
    </row>
    <row r="24" spans="1:46" s="292" customFormat="1" x14ac:dyDescent="0.15">
      <c r="A24" s="287"/>
      <c r="B24" s="259"/>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259" t="s">
        <v>569</v>
      </c>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79"/>
      <c r="AQ26" s="279"/>
      <c r="AR26" s="279"/>
      <c r="AS26" s="259"/>
      <c r="AT26" s="259"/>
    </row>
    <row r="27" spans="1:46" x14ac:dyDescent="0.15">
      <c r="A27" s="300" t="s">
        <v>328</v>
      </c>
      <c r="AO27" s="254"/>
      <c r="AP27" s="254"/>
      <c r="AQ27" s="254"/>
      <c r="AR27" s="254"/>
      <c r="AS27" s="254"/>
      <c r="AT27" s="254"/>
    </row>
    <row r="28" spans="1:46" ht="17.25" x14ac:dyDescent="0.15">
      <c r="A28" s="255" t="s">
        <v>329</v>
      </c>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301"/>
    </row>
    <row r="29" spans="1:46" x14ac:dyDescent="0.15">
      <c r="A29" s="258"/>
      <c r="B29" s="254"/>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9" t="s">
        <v>330</v>
      </c>
      <c r="AL29" s="259"/>
      <c r="AM29" s="259"/>
      <c r="AN29" s="259"/>
      <c r="AO29" s="254"/>
      <c r="AP29" s="254"/>
      <c r="AQ29" s="254"/>
      <c r="AR29" s="254"/>
      <c r="AS29" s="302"/>
    </row>
    <row r="30" spans="1:46" x14ac:dyDescent="0.15">
      <c r="A30" s="258"/>
      <c r="B30" s="254"/>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61"/>
      <c r="AL30" s="262"/>
      <c r="AM30" s="262"/>
      <c r="AN30" s="263"/>
      <c r="AO30" s="1201" t="s">
        <v>308</v>
      </c>
      <c r="AP30" s="264"/>
      <c r="AQ30" s="265" t="s">
        <v>309</v>
      </c>
      <c r="AR30" s="266"/>
    </row>
    <row r="31" spans="1:46" x14ac:dyDescent="0.15">
      <c r="A31" s="258"/>
      <c r="B31" s="254"/>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67"/>
      <c r="AL31" s="268"/>
      <c r="AM31" s="268"/>
      <c r="AN31" s="269"/>
      <c r="AO31" s="1202"/>
      <c r="AP31" s="270" t="s">
        <v>310</v>
      </c>
      <c r="AQ31" s="271" t="s">
        <v>311</v>
      </c>
      <c r="AR31" s="272" t="s">
        <v>312</v>
      </c>
    </row>
    <row r="32" spans="1:46" ht="27" customHeight="1" x14ac:dyDescent="0.15">
      <c r="A32" s="258"/>
      <c r="B32" s="254"/>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1187" t="s">
        <v>331</v>
      </c>
      <c r="AL32" s="1188"/>
      <c r="AM32" s="1188"/>
      <c r="AN32" s="1189"/>
      <c r="AO32" s="303">
        <v>645869</v>
      </c>
      <c r="AP32" s="303">
        <v>44718</v>
      </c>
      <c r="AQ32" s="304">
        <v>56558</v>
      </c>
      <c r="AR32" s="305">
        <v>-20.9</v>
      </c>
    </row>
    <row r="33" spans="1:46" ht="13.5" customHeight="1" x14ac:dyDescent="0.15">
      <c r="A33" s="258"/>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1187" t="s">
        <v>332</v>
      </c>
      <c r="AL33" s="1188"/>
      <c r="AM33" s="1188"/>
      <c r="AN33" s="1189"/>
      <c r="AO33" s="303" t="s">
        <v>318</v>
      </c>
      <c r="AP33" s="303" t="s">
        <v>318</v>
      </c>
      <c r="AQ33" s="304" t="s">
        <v>318</v>
      </c>
      <c r="AR33" s="305" t="s">
        <v>318</v>
      </c>
    </row>
    <row r="34" spans="1:46" ht="27" customHeight="1" x14ac:dyDescent="0.15">
      <c r="A34" s="258"/>
      <c r="B34" s="254"/>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1187" t="s">
        <v>333</v>
      </c>
      <c r="AL34" s="1188"/>
      <c r="AM34" s="1188"/>
      <c r="AN34" s="1189"/>
      <c r="AO34" s="303" t="s">
        <v>318</v>
      </c>
      <c r="AP34" s="303" t="s">
        <v>318</v>
      </c>
      <c r="AQ34" s="304">
        <v>4</v>
      </c>
      <c r="AR34" s="305" t="s">
        <v>318</v>
      </c>
    </row>
    <row r="35" spans="1:46" ht="27" customHeight="1" x14ac:dyDescent="0.15">
      <c r="A35" s="258"/>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1187" t="s">
        <v>570</v>
      </c>
      <c r="AL35" s="1188"/>
      <c r="AM35" s="1188"/>
      <c r="AN35" s="1189"/>
      <c r="AO35" s="303">
        <v>580481</v>
      </c>
      <c r="AP35" s="303">
        <v>40191</v>
      </c>
      <c r="AQ35" s="304">
        <v>21321</v>
      </c>
      <c r="AR35" s="305">
        <v>88.5</v>
      </c>
    </row>
    <row r="36" spans="1:46" ht="27" customHeight="1" x14ac:dyDescent="0.15">
      <c r="A36" s="258"/>
      <c r="B36" s="254"/>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1187" t="s">
        <v>571</v>
      </c>
      <c r="AL36" s="1188"/>
      <c r="AM36" s="1188"/>
      <c r="AN36" s="1189"/>
      <c r="AO36" s="303">
        <v>2410</v>
      </c>
      <c r="AP36" s="303">
        <v>167</v>
      </c>
      <c r="AQ36" s="304">
        <v>3744</v>
      </c>
      <c r="AR36" s="305">
        <v>-95.5</v>
      </c>
    </row>
    <row r="37" spans="1:46" ht="13.5" customHeight="1" x14ac:dyDescent="0.15">
      <c r="A37" s="258"/>
      <c r="B37" s="254"/>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1187" t="s">
        <v>572</v>
      </c>
      <c r="AL37" s="1188"/>
      <c r="AM37" s="1188"/>
      <c r="AN37" s="1189"/>
      <c r="AO37" s="303">
        <v>3544</v>
      </c>
      <c r="AP37" s="303">
        <v>245</v>
      </c>
      <c r="AQ37" s="304">
        <v>1218</v>
      </c>
      <c r="AR37" s="305">
        <v>-79.900000000000006</v>
      </c>
    </row>
    <row r="38" spans="1:46" ht="27" customHeight="1" x14ac:dyDescent="0.15">
      <c r="A38" s="258"/>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1190" t="s">
        <v>334</v>
      </c>
      <c r="AL38" s="1191"/>
      <c r="AM38" s="1191"/>
      <c r="AN38" s="1192"/>
      <c r="AO38" s="306" t="s">
        <v>318</v>
      </c>
      <c r="AP38" s="306" t="s">
        <v>318</v>
      </c>
      <c r="AQ38" s="307">
        <v>4</v>
      </c>
      <c r="AR38" s="295" t="s">
        <v>318</v>
      </c>
      <c r="AS38" s="302"/>
    </row>
    <row r="39" spans="1:46" x14ac:dyDescent="0.15">
      <c r="A39" s="258"/>
      <c r="B39" s="254"/>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1190" t="s">
        <v>335</v>
      </c>
      <c r="AL39" s="1191"/>
      <c r="AM39" s="1191"/>
      <c r="AN39" s="1192"/>
      <c r="AO39" s="303">
        <v>-8413</v>
      </c>
      <c r="AP39" s="303">
        <v>-582</v>
      </c>
      <c r="AQ39" s="304">
        <v>-1519</v>
      </c>
      <c r="AR39" s="305">
        <v>-61.7</v>
      </c>
      <c r="AS39" s="302"/>
    </row>
    <row r="40" spans="1:46" ht="27" customHeight="1" x14ac:dyDescent="0.15">
      <c r="A40" s="258"/>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1187" t="s">
        <v>336</v>
      </c>
      <c r="AL40" s="1188"/>
      <c r="AM40" s="1188"/>
      <c r="AN40" s="1189"/>
      <c r="AO40" s="303">
        <v>-894303</v>
      </c>
      <c r="AP40" s="303">
        <v>-61919</v>
      </c>
      <c r="AQ40" s="304">
        <v>-54553</v>
      </c>
      <c r="AR40" s="305">
        <v>13.5</v>
      </c>
      <c r="AS40" s="302"/>
    </row>
    <row r="41" spans="1:46" x14ac:dyDescent="0.15">
      <c r="A41" s="258"/>
      <c r="B41" s="254"/>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1193" t="s">
        <v>200</v>
      </c>
      <c r="AL41" s="1194"/>
      <c r="AM41" s="1194"/>
      <c r="AN41" s="1195"/>
      <c r="AO41" s="303">
        <v>329588</v>
      </c>
      <c r="AP41" s="303">
        <v>22820</v>
      </c>
      <c r="AQ41" s="304">
        <v>26777</v>
      </c>
      <c r="AR41" s="305">
        <v>-14.8</v>
      </c>
      <c r="AS41" s="302"/>
    </row>
    <row r="42" spans="1:46" x14ac:dyDescent="0.15">
      <c r="A42" s="258"/>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308" t="s">
        <v>573</v>
      </c>
      <c r="AL42" s="254"/>
      <c r="AM42" s="254"/>
      <c r="AN42" s="254"/>
      <c r="AO42" s="254"/>
      <c r="AP42" s="254"/>
      <c r="AQ42" s="279"/>
      <c r="AR42" s="279"/>
      <c r="AS42" s="302"/>
    </row>
    <row r="43" spans="1:46" x14ac:dyDescent="0.15">
      <c r="A43" s="258"/>
      <c r="B43" s="254"/>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309"/>
      <c r="AQ43" s="279"/>
      <c r="AR43" s="254"/>
      <c r="AS43" s="302"/>
    </row>
    <row r="44" spans="1:46" x14ac:dyDescent="0.15">
      <c r="A44" s="258"/>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79"/>
      <c r="AR44" s="254"/>
    </row>
    <row r="45" spans="1:46" x14ac:dyDescent="0.15">
      <c r="A45" s="256"/>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310"/>
      <c r="AR45" s="256"/>
      <c r="AS45" s="256"/>
      <c r="AT45" s="254"/>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4"/>
    </row>
    <row r="47" spans="1:46" ht="17.25" customHeight="1" x14ac:dyDescent="0.15">
      <c r="A47" s="312" t="s">
        <v>337</v>
      </c>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row>
    <row r="48" spans="1:46" x14ac:dyDescent="0.15">
      <c r="A48" s="258"/>
      <c r="B48" s="254"/>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313" t="s">
        <v>338</v>
      </c>
      <c r="AL48" s="313"/>
      <c r="AM48" s="313"/>
      <c r="AN48" s="313"/>
      <c r="AO48" s="313"/>
      <c r="AP48" s="313"/>
      <c r="AQ48" s="314"/>
      <c r="AR48" s="313"/>
    </row>
    <row r="49" spans="1:44" ht="13.5" customHeight="1" x14ac:dyDescent="0.15">
      <c r="A49" s="258"/>
      <c r="B49" s="254"/>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315"/>
      <c r="AL49" s="316"/>
      <c r="AM49" s="1196" t="s">
        <v>308</v>
      </c>
      <c r="AN49" s="1198" t="s">
        <v>339</v>
      </c>
      <c r="AO49" s="1199"/>
      <c r="AP49" s="1199"/>
      <c r="AQ49" s="1199"/>
      <c r="AR49" s="1200"/>
    </row>
    <row r="50" spans="1:44" x14ac:dyDescent="0.15">
      <c r="A50" s="258"/>
      <c r="B50" s="254"/>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317"/>
      <c r="AL50" s="318"/>
      <c r="AM50" s="1197"/>
      <c r="AN50" s="319" t="s">
        <v>340</v>
      </c>
      <c r="AO50" s="320" t="s">
        <v>341</v>
      </c>
      <c r="AP50" s="321" t="s">
        <v>342</v>
      </c>
      <c r="AQ50" s="322" t="s">
        <v>343</v>
      </c>
      <c r="AR50" s="323" t="s">
        <v>344</v>
      </c>
    </row>
    <row r="51" spans="1:44" x14ac:dyDescent="0.15">
      <c r="A51" s="258"/>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315" t="s">
        <v>345</v>
      </c>
      <c r="AL51" s="316"/>
      <c r="AM51" s="324">
        <v>1609449</v>
      </c>
      <c r="AN51" s="325">
        <v>106311</v>
      </c>
      <c r="AO51" s="326">
        <v>52.8</v>
      </c>
      <c r="AP51" s="327">
        <v>81990</v>
      </c>
      <c r="AQ51" s="328">
        <v>16.2</v>
      </c>
      <c r="AR51" s="329">
        <v>36.6</v>
      </c>
    </row>
    <row r="52" spans="1:44" x14ac:dyDescent="0.15">
      <c r="A52" s="258"/>
      <c r="B52" s="254"/>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330"/>
      <c r="AL52" s="331" t="s">
        <v>346</v>
      </c>
      <c r="AM52" s="332">
        <v>400745</v>
      </c>
      <c r="AN52" s="333">
        <v>26471</v>
      </c>
      <c r="AO52" s="334">
        <v>8</v>
      </c>
      <c r="AP52" s="335">
        <v>34482</v>
      </c>
      <c r="AQ52" s="336">
        <v>-4.5</v>
      </c>
      <c r="AR52" s="337">
        <v>12.5</v>
      </c>
    </row>
    <row r="53" spans="1:44" x14ac:dyDescent="0.15">
      <c r="A53" s="258"/>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315" t="s">
        <v>347</v>
      </c>
      <c r="AL53" s="316"/>
      <c r="AM53" s="324">
        <v>1978596</v>
      </c>
      <c r="AN53" s="325">
        <v>132003</v>
      </c>
      <c r="AO53" s="326">
        <v>24.2</v>
      </c>
      <c r="AP53" s="327">
        <v>87551</v>
      </c>
      <c r="AQ53" s="328">
        <v>6.8</v>
      </c>
      <c r="AR53" s="329">
        <v>17.399999999999999</v>
      </c>
    </row>
    <row r="54" spans="1:44" x14ac:dyDescent="0.15">
      <c r="A54" s="258"/>
      <c r="B54" s="254"/>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330"/>
      <c r="AL54" s="331" t="s">
        <v>346</v>
      </c>
      <c r="AM54" s="332">
        <v>662236</v>
      </c>
      <c r="AN54" s="333">
        <v>44181</v>
      </c>
      <c r="AO54" s="334">
        <v>66.900000000000006</v>
      </c>
      <c r="AP54" s="335">
        <v>43994</v>
      </c>
      <c r="AQ54" s="336">
        <v>27.6</v>
      </c>
      <c r="AR54" s="337">
        <v>39.299999999999997</v>
      </c>
    </row>
    <row r="55" spans="1:44" x14ac:dyDescent="0.15">
      <c r="A55" s="258"/>
      <c r="B55" s="254"/>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315" t="s">
        <v>348</v>
      </c>
      <c r="AL55" s="316"/>
      <c r="AM55" s="324">
        <v>932272</v>
      </c>
      <c r="AN55" s="325">
        <v>63017</v>
      </c>
      <c r="AO55" s="326">
        <v>-52.3</v>
      </c>
      <c r="AP55" s="327">
        <v>106092</v>
      </c>
      <c r="AQ55" s="328">
        <v>21.2</v>
      </c>
      <c r="AR55" s="329">
        <v>-73.5</v>
      </c>
    </row>
    <row r="56" spans="1:44" x14ac:dyDescent="0.15">
      <c r="A56" s="258"/>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330"/>
      <c r="AL56" s="331" t="s">
        <v>346</v>
      </c>
      <c r="AM56" s="332">
        <v>627365</v>
      </c>
      <c r="AN56" s="333">
        <v>42407</v>
      </c>
      <c r="AO56" s="334">
        <v>-4</v>
      </c>
      <c r="AP56" s="335">
        <v>44299</v>
      </c>
      <c r="AQ56" s="336">
        <v>0.7</v>
      </c>
      <c r="AR56" s="337">
        <v>-4.7</v>
      </c>
    </row>
    <row r="57" spans="1:44" x14ac:dyDescent="0.15">
      <c r="A57" s="258"/>
      <c r="B57" s="254"/>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315" t="s">
        <v>349</v>
      </c>
      <c r="AL57" s="316"/>
      <c r="AM57" s="324">
        <v>1120147</v>
      </c>
      <c r="AN57" s="325">
        <v>76528</v>
      </c>
      <c r="AO57" s="326">
        <v>21.4</v>
      </c>
      <c r="AP57" s="327">
        <v>78903</v>
      </c>
      <c r="AQ57" s="328">
        <v>-25.6</v>
      </c>
      <c r="AR57" s="329">
        <v>47</v>
      </c>
    </row>
    <row r="58" spans="1:44" x14ac:dyDescent="0.15">
      <c r="A58" s="258"/>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330"/>
      <c r="AL58" s="331" t="s">
        <v>346</v>
      </c>
      <c r="AM58" s="332">
        <v>585789</v>
      </c>
      <c r="AN58" s="333">
        <v>40021</v>
      </c>
      <c r="AO58" s="334">
        <v>-5.6</v>
      </c>
      <c r="AP58" s="335">
        <v>49201</v>
      </c>
      <c r="AQ58" s="336">
        <v>11.1</v>
      </c>
      <c r="AR58" s="337">
        <v>-16.7</v>
      </c>
    </row>
    <row r="59" spans="1:44" x14ac:dyDescent="0.15">
      <c r="A59" s="258"/>
      <c r="B59" s="254"/>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K59" s="315" t="s">
        <v>350</v>
      </c>
      <c r="AL59" s="316"/>
      <c r="AM59" s="324">
        <v>1662260</v>
      </c>
      <c r="AN59" s="325">
        <v>115091</v>
      </c>
      <c r="AO59" s="326">
        <v>50.4</v>
      </c>
      <c r="AP59" s="327">
        <v>82993</v>
      </c>
      <c r="AQ59" s="328">
        <v>5.2</v>
      </c>
      <c r="AR59" s="329">
        <v>45.2</v>
      </c>
    </row>
    <row r="60" spans="1:44" x14ac:dyDescent="0.15">
      <c r="A60" s="258"/>
      <c r="B60" s="254"/>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330"/>
      <c r="AL60" s="331" t="s">
        <v>346</v>
      </c>
      <c r="AM60" s="332">
        <v>888791</v>
      </c>
      <c r="AN60" s="333">
        <v>61538</v>
      </c>
      <c r="AO60" s="334">
        <v>53.8</v>
      </c>
      <c r="AP60" s="335">
        <v>46787</v>
      </c>
      <c r="AQ60" s="336">
        <v>-4.9000000000000004</v>
      </c>
      <c r="AR60" s="337">
        <v>58.7</v>
      </c>
    </row>
    <row r="61" spans="1:44" x14ac:dyDescent="0.15">
      <c r="A61" s="258"/>
      <c r="B61" s="254"/>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315" t="s">
        <v>351</v>
      </c>
      <c r="AL61" s="338"/>
      <c r="AM61" s="339">
        <v>1460545</v>
      </c>
      <c r="AN61" s="340">
        <v>98590</v>
      </c>
      <c r="AO61" s="341">
        <v>19.3</v>
      </c>
      <c r="AP61" s="342">
        <v>87506</v>
      </c>
      <c r="AQ61" s="343">
        <v>4.8</v>
      </c>
      <c r="AR61" s="329">
        <v>14.5</v>
      </c>
    </row>
    <row r="62" spans="1:44" x14ac:dyDescent="0.15">
      <c r="A62" s="258"/>
      <c r="B62" s="254"/>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330"/>
      <c r="AL62" s="331" t="s">
        <v>346</v>
      </c>
      <c r="AM62" s="332">
        <v>632985</v>
      </c>
      <c r="AN62" s="333">
        <v>42924</v>
      </c>
      <c r="AO62" s="334">
        <v>23.8</v>
      </c>
      <c r="AP62" s="335">
        <v>43753</v>
      </c>
      <c r="AQ62" s="336">
        <v>6</v>
      </c>
      <c r="AR62" s="337">
        <v>17.8</v>
      </c>
    </row>
    <row r="63" spans="1:44" x14ac:dyDescent="0.15">
      <c r="A63" s="258"/>
      <c r="B63" s="254"/>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row>
    <row r="64" spans="1:44" x14ac:dyDescent="0.15">
      <c r="A64" s="258"/>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row>
    <row r="65" spans="1:46" x14ac:dyDescent="0.15">
      <c r="A65" s="258"/>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4"/>
      <c r="AL67" s="254"/>
      <c r="AM67" s="254"/>
      <c r="AN67" s="254"/>
      <c r="AO67" s="254"/>
      <c r="AP67" s="254"/>
      <c r="AQ67" s="254"/>
      <c r="AR67" s="254"/>
      <c r="AS67" s="254"/>
      <c r="AT67" s="254"/>
    </row>
    <row r="68" spans="1:46" ht="13.5" hidden="1" customHeight="1" x14ac:dyDescent="0.15">
      <c r="AK68" s="254"/>
      <c r="AL68" s="254"/>
      <c r="AM68" s="254"/>
      <c r="AN68" s="254"/>
      <c r="AO68" s="254"/>
      <c r="AP68" s="254"/>
      <c r="AQ68" s="254"/>
      <c r="AR68" s="254"/>
    </row>
    <row r="69" spans="1:46" ht="13.5" hidden="1" customHeight="1" x14ac:dyDescent="0.15">
      <c r="AK69" s="254"/>
      <c r="AL69" s="254"/>
      <c r="AM69" s="254"/>
      <c r="AN69" s="254"/>
      <c r="AO69" s="254"/>
      <c r="AP69" s="254"/>
      <c r="AQ69" s="254"/>
      <c r="AR69" s="254"/>
    </row>
    <row r="70" spans="1:46" hidden="1" x14ac:dyDescent="0.15">
      <c r="AK70" s="254"/>
      <c r="AL70" s="254"/>
      <c r="AM70" s="254"/>
      <c r="AN70" s="254"/>
      <c r="AO70" s="254"/>
      <c r="AP70" s="254"/>
      <c r="AQ70" s="254"/>
      <c r="AR70" s="254"/>
    </row>
    <row r="71" spans="1:46" hidden="1" x14ac:dyDescent="0.15">
      <c r="AK71" s="254"/>
      <c r="AL71" s="254"/>
      <c r="AM71" s="254"/>
      <c r="AN71" s="254"/>
      <c r="AO71" s="254"/>
      <c r="AP71" s="254"/>
      <c r="AQ71" s="254"/>
      <c r="AR71" s="254"/>
    </row>
    <row r="72" spans="1:46" hidden="1" x14ac:dyDescent="0.15">
      <c r="AK72" s="254"/>
      <c r="AL72" s="254"/>
      <c r="AM72" s="254"/>
      <c r="AN72" s="254"/>
      <c r="AO72" s="254"/>
      <c r="AP72" s="254"/>
      <c r="AQ72" s="254"/>
      <c r="AR72" s="254"/>
    </row>
    <row r="73" spans="1:46" hidden="1" x14ac:dyDescent="0.15">
      <c r="AK73" s="254"/>
      <c r="AL73" s="254"/>
      <c r="AM73" s="254"/>
      <c r="AN73" s="254"/>
      <c r="AO73" s="254"/>
      <c r="AP73" s="254"/>
      <c r="AQ73" s="254"/>
      <c r="AR73" s="254"/>
    </row>
    <row r="74" spans="1:46" hidden="1" x14ac:dyDescent="0.15"/>
  </sheetData>
  <sheetProtection algorithmName="SHA-512" hashValue="qhSu+w47xu+nMzMJWYM4oAT7KFLeaDNeW+GzvgmRb2o4jNnR4qyeF4R8euLPc0uMHjpvGMdjIGggTRsY6xgjDQ==" saltValue="z0aaZ7KIob3ii/JwRYBgn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52" customWidth="1"/>
    <col min="126" max="16384" width="9" style="251" hidden="1"/>
  </cols>
  <sheetData>
    <row r="1" spans="2:125" ht="13.5" customHeight="1"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2:125" x14ac:dyDescent="0.15">
      <c r="B2" s="251"/>
      <c r="DG2" s="251"/>
    </row>
    <row r="3" spans="2:125" x14ac:dyDescent="0.15">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H3" s="251"/>
      <c r="DI3" s="251"/>
      <c r="DJ3" s="251"/>
      <c r="DK3" s="251"/>
      <c r="DL3" s="251"/>
      <c r="DM3" s="251"/>
      <c r="DN3" s="251"/>
      <c r="DO3" s="251"/>
      <c r="DP3" s="251"/>
      <c r="DQ3" s="251"/>
      <c r="DR3" s="251"/>
      <c r="DS3" s="251"/>
      <c r="DT3" s="251"/>
      <c r="DU3" s="251"/>
    </row>
    <row r="4" spans="2:125" x14ac:dyDescent="0.15"/>
    <row r="5" spans="2:125" x14ac:dyDescent="0.15"/>
    <row r="6" spans="2:125" x14ac:dyDescent="0.15"/>
    <row r="7" spans="2:125" x14ac:dyDescent="0.15"/>
    <row r="8" spans="2:125" x14ac:dyDescent="0.15"/>
    <row r="9" spans="2:125" x14ac:dyDescent="0.15">
      <c r="DU9" s="25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1"/>
    </row>
    <row r="18" spans="125:125" x14ac:dyDescent="0.15"/>
    <row r="19" spans="125:125" x14ac:dyDescent="0.15"/>
    <row r="20" spans="125:125" x14ac:dyDescent="0.15">
      <c r="DU20" s="251"/>
    </row>
    <row r="21" spans="125:125" x14ac:dyDescent="0.15">
      <c r="DU21" s="25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1"/>
    </row>
    <row r="29" spans="125:125" x14ac:dyDescent="0.15"/>
    <row r="30" spans="125:125" x14ac:dyDescent="0.15"/>
    <row r="31" spans="125:125" x14ac:dyDescent="0.15"/>
    <row r="32" spans="125:125" x14ac:dyDescent="0.15"/>
    <row r="33" spans="2:125" x14ac:dyDescent="0.15">
      <c r="B33" s="251"/>
      <c r="G33" s="251"/>
      <c r="I33" s="251"/>
    </row>
    <row r="34" spans="2:125" x14ac:dyDescent="0.15">
      <c r="C34" s="251"/>
      <c r="P34" s="251"/>
      <c r="DE34" s="251"/>
      <c r="DH34" s="251"/>
    </row>
    <row r="35" spans="2:125" x14ac:dyDescent="0.15">
      <c r="D35" s="251"/>
      <c r="E35" s="251"/>
      <c r="DG35" s="251"/>
      <c r="DJ35" s="251"/>
      <c r="DP35" s="251"/>
      <c r="DQ35" s="251"/>
      <c r="DR35" s="251"/>
      <c r="DS35" s="251"/>
      <c r="DT35" s="251"/>
      <c r="DU35" s="251"/>
    </row>
    <row r="36" spans="2:125" x14ac:dyDescent="0.15">
      <c r="F36" s="251"/>
      <c r="H36" s="251"/>
      <c r="J36" s="251"/>
      <c r="K36" s="251"/>
      <c r="L36" s="251"/>
      <c r="M36" s="251"/>
      <c r="N36" s="251"/>
      <c r="O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1"/>
      <c r="BR36" s="251"/>
      <c r="BS36" s="251"/>
      <c r="BT36" s="251"/>
      <c r="BU36" s="251"/>
      <c r="BV36" s="251"/>
      <c r="BW36" s="251"/>
      <c r="BX36" s="251"/>
      <c r="BY36" s="251"/>
      <c r="BZ36" s="251"/>
      <c r="CA36" s="251"/>
      <c r="CB36" s="251"/>
      <c r="CC36" s="251"/>
      <c r="CD36" s="251"/>
      <c r="CE36" s="251"/>
      <c r="CF36" s="251"/>
      <c r="CG36" s="251"/>
      <c r="CH36" s="251"/>
      <c r="CI36" s="251"/>
      <c r="CJ36" s="251"/>
      <c r="CK36" s="251"/>
      <c r="CL36" s="251"/>
      <c r="CM36" s="251"/>
      <c r="CN36" s="251"/>
      <c r="CO36" s="251"/>
      <c r="CP36" s="251"/>
      <c r="CQ36" s="251"/>
      <c r="CR36" s="251"/>
      <c r="CS36" s="251"/>
      <c r="CT36" s="251"/>
      <c r="CU36" s="251"/>
      <c r="CV36" s="251"/>
      <c r="CW36" s="251"/>
      <c r="CX36" s="251"/>
      <c r="CY36" s="251"/>
      <c r="CZ36" s="251"/>
      <c r="DA36" s="251"/>
      <c r="DB36" s="251"/>
      <c r="DC36" s="251"/>
      <c r="DD36" s="251"/>
      <c r="DF36" s="251"/>
      <c r="DI36" s="251"/>
      <c r="DK36" s="251"/>
      <c r="DL36" s="251"/>
      <c r="DM36" s="251"/>
      <c r="DN36" s="251"/>
      <c r="DO36" s="251"/>
      <c r="DP36" s="251"/>
      <c r="DQ36" s="251"/>
      <c r="DR36" s="251"/>
      <c r="DS36" s="251"/>
      <c r="DT36" s="251"/>
      <c r="DU36" s="251"/>
    </row>
    <row r="37" spans="2:125" x14ac:dyDescent="0.15">
      <c r="DU37" s="251"/>
    </row>
    <row r="38" spans="2:125" x14ac:dyDescent="0.15">
      <c r="DT38" s="251"/>
      <c r="DU38" s="251"/>
    </row>
    <row r="39" spans="2:125" x14ac:dyDescent="0.15"/>
    <row r="40" spans="2:125" x14ac:dyDescent="0.15">
      <c r="DH40" s="251"/>
    </row>
    <row r="41" spans="2:125" x14ac:dyDescent="0.15">
      <c r="DE41" s="251"/>
    </row>
    <row r="42" spans="2:125" x14ac:dyDescent="0.15">
      <c r="DG42" s="251"/>
      <c r="DJ42" s="251"/>
    </row>
    <row r="43" spans="2:125" x14ac:dyDescent="0.15">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F43" s="251"/>
      <c r="DI43" s="251"/>
      <c r="DK43" s="251"/>
      <c r="DL43" s="251"/>
      <c r="DM43" s="251"/>
      <c r="DN43" s="251"/>
      <c r="DO43" s="251"/>
      <c r="DP43" s="251"/>
      <c r="DQ43" s="251"/>
      <c r="DR43" s="251"/>
      <c r="DS43" s="251"/>
      <c r="DT43" s="251"/>
      <c r="DU43" s="251"/>
    </row>
    <row r="44" spans="2:125" x14ac:dyDescent="0.15">
      <c r="DU44" s="251"/>
    </row>
    <row r="45" spans="2:125" x14ac:dyDescent="0.15"/>
    <row r="46" spans="2:125" x14ac:dyDescent="0.15"/>
    <row r="47" spans="2:125" x14ac:dyDescent="0.15"/>
    <row r="48" spans="2:125" x14ac:dyDescent="0.15">
      <c r="DT48" s="251"/>
      <c r="DU48" s="251"/>
    </row>
    <row r="49" spans="120:125" x14ac:dyDescent="0.15">
      <c r="DU49" s="251"/>
    </row>
    <row r="50" spans="120:125" x14ac:dyDescent="0.15">
      <c r="DU50" s="251"/>
    </row>
    <row r="51" spans="120:125" x14ac:dyDescent="0.15">
      <c r="DP51" s="251"/>
      <c r="DQ51" s="251"/>
      <c r="DR51" s="251"/>
      <c r="DS51" s="251"/>
      <c r="DT51" s="251"/>
      <c r="DU51" s="251"/>
    </row>
    <row r="52" spans="120:125" x14ac:dyDescent="0.15"/>
    <row r="53" spans="120:125" x14ac:dyDescent="0.15"/>
    <row r="54" spans="120:125" x14ac:dyDescent="0.15">
      <c r="DU54" s="251"/>
    </row>
    <row r="55" spans="120:125" x14ac:dyDescent="0.15"/>
    <row r="56" spans="120:125" x14ac:dyDescent="0.15"/>
    <row r="57" spans="120:125" x14ac:dyDescent="0.15"/>
    <row r="58" spans="120:125" x14ac:dyDescent="0.15">
      <c r="DU58" s="251"/>
    </row>
    <row r="59" spans="120:125" x14ac:dyDescent="0.15"/>
    <row r="60" spans="120:125" x14ac:dyDescent="0.15"/>
    <row r="61" spans="120:125" x14ac:dyDescent="0.15"/>
    <row r="62" spans="120:125" x14ac:dyDescent="0.15"/>
    <row r="63" spans="120:125" x14ac:dyDescent="0.15">
      <c r="DU63" s="251"/>
    </row>
    <row r="64" spans="120:125" x14ac:dyDescent="0.15">
      <c r="DT64" s="251"/>
      <c r="DU64" s="251"/>
    </row>
    <row r="65" spans="123:125" x14ac:dyDescent="0.15"/>
    <row r="66" spans="123:125" x14ac:dyDescent="0.15"/>
    <row r="67" spans="123:125" x14ac:dyDescent="0.15"/>
    <row r="68" spans="123:125" x14ac:dyDescent="0.15"/>
    <row r="69" spans="123:125" x14ac:dyDescent="0.15">
      <c r="DS69" s="251"/>
      <c r="DT69" s="251"/>
      <c r="DU69" s="25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1"/>
    </row>
    <row r="83" spans="116:125" x14ac:dyDescent="0.15">
      <c r="DM83" s="251"/>
      <c r="DN83" s="251"/>
      <c r="DO83" s="251"/>
      <c r="DP83" s="251"/>
      <c r="DQ83" s="251"/>
      <c r="DR83" s="251"/>
      <c r="DS83" s="251"/>
      <c r="DT83" s="251"/>
      <c r="DU83" s="251"/>
    </row>
    <row r="84" spans="116:125" x14ac:dyDescent="0.15"/>
    <row r="85" spans="116:125" x14ac:dyDescent="0.15"/>
    <row r="86" spans="116:125" x14ac:dyDescent="0.15"/>
    <row r="87" spans="116:125" x14ac:dyDescent="0.15"/>
    <row r="88" spans="116:125" x14ac:dyDescent="0.15">
      <c r="DU88" s="25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1"/>
      <c r="DT94" s="251"/>
      <c r="DU94" s="251"/>
    </row>
    <row r="95" spans="116:125" ht="13.5" customHeight="1" x14ac:dyDescent="0.15">
      <c r="DU95" s="25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1"/>
    </row>
    <row r="102" spans="124:125" ht="13.5" customHeight="1" x14ac:dyDescent="0.15"/>
    <row r="103" spans="124:125" ht="13.5" customHeight="1" x14ac:dyDescent="0.15"/>
    <row r="104" spans="124:125" ht="13.5" customHeight="1" x14ac:dyDescent="0.15">
      <c r="DT104" s="251"/>
      <c r="DU104" s="25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574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51"/>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ZcXe3VagjbLFraCXFODIt8H09HzqGaqNe21o9QM+H2YqZcwJZ84Nm68Zqd5fRE4CJrx90hA7hBYg9TK+e1c0Q==" saltValue="BpuEebsGd+0Vk/VDihByH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52" customWidth="1"/>
    <col min="126" max="142" width="0" style="251" hidden="1" customWidth="1"/>
    <col min="143" max="16384" width="9" style="251" hidden="1"/>
  </cols>
  <sheetData>
    <row r="1" spans="1:125" ht="13.5" customHeight="1" x14ac:dyDescent="0.15">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1:125" x14ac:dyDescent="0.15">
      <c r="B2" s="251"/>
      <c r="T2" s="251"/>
    </row>
    <row r="3" spans="1:125" x14ac:dyDescent="0.1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1"/>
      <c r="DS3" s="251"/>
      <c r="DT3" s="251"/>
      <c r="DU3" s="25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1"/>
      <c r="G33" s="251"/>
      <c r="I33" s="251"/>
    </row>
    <row r="34" spans="2:125" x14ac:dyDescent="0.15">
      <c r="C34" s="251"/>
      <c r="P34" s="251"/>
      <c r="R34" s="251"/>
      <c r="U34" s="251"/>
    </row>
    <row r="35" spans="2:125" x14ac:dyDescent="0.15">
      <c r="D35" s="251"/>
      <c r="E35" s="251"/>
      <c r="T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1"/>
      <c r="BR35" s="251"/>
      <c r="BS35" s="251"/>
      <c r="BT35" s="251"/>
      <c r="BU35" s="251"/>
      <c r="BV35" s="251"/>
      <c r="BW35" s="251"/>
      <c r="BX35" s="251"/>
      <c r="BY35" s="251"/>
      <c r="BZ35" s="251"/>
      <c r="CA35" s="251"/>
      <c r="CB35" s="251"/>
      <c r="CC35" s="251"/>
      <c r="CD35" s="251"/>
      <c r="CE35" s="251"/>
      <c r="CF35" s="251"/>
      <c r="CG35" s="251"/>
      <c r="CH35" s="251"/>
      <c r="CI35" s="251"/>
      <c r="CJ35" s="251"/>
      <c r="CK35" s="251"/>
      <c r="CL35" s="251"/>
      <c r="CM35" s="251"/>
      <c r="CN35" s="251"/>
      <c r="CO35" s="251"/>
      <c r="CP35" s="251"/>
      <c r="CQ35" s="251"/>
      <c r="CR35" s="251"/>
      <c r="CS35" s="251"/>
      <c r="CT35" s="251"/>
      <c r="CU35" s="251"/>
      <c r="CV35" s="251"/>
      <c r="CW35" s="251"/>
      <c r="CX35" s="251"/>
      <c r="CY35" s="251"/>
      <c r="CZ35" s="251"/>
      <c r="DA35" s="251"/>
      <c r="DB35" s="251"/>
      <c r="DC35" s="251"/>
      <c r="DD35" s="251"/>
      <c r="DE35" s="251"/>
      <c r="DF35" s="251"/>
      <c r="DG35" s="251"/>
      <c r="DH35" s="251"/>
      <c r="DI35" s="251"/>
      <c r="DJ35" s="251"/>
      <c r="DK35" s="251"/>
      <c r="DL35" s="251"/>
      <c r="DM35" s="251"/>
      <c r="DN35" s="251"/>
      <c r="DO35" s="251"/>
      <c r="DP35" s="251"/>
      <c r="DQ35" s="251"/>
      <c r="DR35" s="251"/>
      <c r="DS35" s="251"/>
      <c r="DT35" s="251"/>
      <c r="DU35" s="251"/>
    </row>
    <row r="36" spans="2:125" x14ac:dyDescent="0.15">
      <c r="F36" s="251"/>
      <c r="H36" s="251"/>
      <c r="J36" s="251"/>
      <c r="K36" s="251"/>
      <c r="L36" s="251"/>
      <c r="M36" s="251"/>
      <c r="N36" s="251"/>
      <c r="O36" s="251"/>
      <c r="Q36" s="251"/>
      <c r="S36" s="251"/>
      <c r="V36" s="251"/>
    </row>
    <row r="37" spans="2:125" x14ac:dyDescent="0.15"/>
    <row r="38" spans="2:125" x14ac:dyDescent="0.15"/>
    <row r="39" spans="2:125" x14ac:dyDescent="0.15"/>
    <row r="40" spans="2:125" x14ac:dyDescent="0.15">
      <c r="U40" s="251"/>
    </row>
    <row r="41" spans="2:125" x14ac:dyDescent="0.15">
      <c r="R41" s="251"/>
    </row>
    <row r="42" spans="2:125" x14ac:dyDescent="0.15">
      <c r="T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1"/>
      <c r="BR42" s="251"/>
      <c r="BS42" s="251"/>
      <c r="BT42" s="251"/>
      <c r="BU42" s="251"/>
      <c r="BV42" s="251"/>
      <c r="BW42" s="251"/>
      <c r="BX42" s="251"/>
      <c r="BY42" s="251"/>
      <c r="BZ42" s="251"/>
      <c r="CA42" s="251"/>
      <c r="CB42" s="251"/>
      <c r="CC42" s="251"/>
      <c r="CD42" s="251"/>
      <c r="CE42" s="251"/>
      <c r="CF42" s="251"/>
      <c r="CG42" s="251"/>
      <c r="CH42" s="251"/>
      <c r="CI42" s="251"/>
      <c r="CJ42" s="251"/>
      <c r="CK42" s="251"/>
      <c r="CL42" s="251"/>
      <c r="CM42" s="251"/>
      <c r="CN42" s="251"/>
      <c r="CO42" s="251"/>
      <c r="CP42" s="251"/>
      <c r="CQ42" s="251"/>
      <c r="CR42" s="251"/>
      <c r="CS42" s="251"/>
      <c r="CT42" s="251"/>
      <c r="CU42" s="251"/>
      <c r="CV42" s="251"/>
      <c r="CW42" s="251"/>
      <c r="CX42" s="251"/>
      <c r="CY42" s="251"/>
      <c r="CZ42" s="251"/>
      <c r="DA42" s="251"/>
      <c r="DB42" s="251"/>
      <c r="DC42" s="251"/>
      <c r="DD42" s="251"/>
      <c r="DE42" s="251"/>
      <c r="DF42" s="251"/>
      <c r="DG42" s="251"/>
      <c r="DH42" s="251"/>
      <c r="DI42" s="251"/>
      <c r="DJ42" s="251"/>
      <c r="DK42" s="251"/>
      <c r="DL42" s="251"/>
      <c r="DM42" s="251"/>
      <c r="DN42" s="251"/>
      <c r="DO42" s="251"/>
      <c r="DP42" s="251"/>
      <c r="DQ42" s="251"/>
      <c r="DR42" s="251"/>
      <c r="DS42" s="251"/>
      <c r="DT42" s="251"/>
      <c r="DU42" s="251"/>
    </row>
    <row r="43" spans="2:125" x14ac:dyDescent="0.15">
      <c r="Q43" s="251"/>
      <c r="S43" s="251"/>
      <c r="V43" s="25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2" t="s">
        <v>575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P56V+YsowKdky0BEEz2aWRdmXOHAlcG2kpNP7/qERYTeb+nNyQRgrLXc3Uj99XSzQp/LmutSlF7eYfDAeA74A==" saltValue="PlJorVWymyd4dHzwkV3WZ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576</v>
      </c>
    </row>
    <row r="46" spans="2:10" ht="29.25" customHeight="1" thickBot="1" x14ac:dyDescent="0.25">
      <c r="B46" s="4" t="s">
        <v>0</v>
      </c>
      <c r="C46" s="5"/>
      <c r="D46" s="5"/>
      <c r="E46" s="6" t="s">
        <v>1</v>
      </c>
      <c r="F46" s="7" t="s">
        <v>353</v>
      </c>
      <c r="G46" s="8" t="s">
        <v>354</v>
      </c>
      <c r="H46" s="8" t="s">
        <v>355</v>
      </c>
      <c r="I46" s="8" t="s">
        <v>356</v>
      </c>
      <c r="J46" s="9" t="s">
        <v>357</v>
      </c>
    </row>
    <row r="47" spans="2:10" ht="57.75" customHeight="1" x14ac:dyDescent="0.15">
      <c r="B47" s="10"/>
      <c r="C47" s="1212" t="s">
        <v>2</v>
      </c>
      <c r="D47" s="1212"/>
      <c r="E47" s="1213"/>
      <c r="F47" s="11">
        <v>78.930000000000007</v>
      </c>
      <c r="G47" s="12">
        <v>82.02</v>
      </c>
      <c r="H47" s="12">
        <v>81.489999999999995</v>
      </c>
      <c r="I47" s="12">
        <v>73.099999999999994</v>
      </c>
      <c r="J47" s="13">
        <v>92.21</v>
      </c>
    </row>
    <row r="48" spans="2:10" ht="57.75" customHeight="1" x14ac:dyDescent="0.15">
      <c r="B48" s="14"/>
      <c r="C48" s="1214" t="s">
        <v>3</v>
      </c>
      <c r="D48" s="1214"/>
      <c r="E48" s="1215"/>
      <c r="F48" s="15">
        <v>10.72</v>
      </c>
      <c r="G48" s="16">
        <v>12.32</v>
      </c>
      <c r="H48" s="16">
        <v>9.17</v>
      </c>
      <c r="I48" s="16">
        <v>8.27</v>
      </c>
      <c r="J48" s="17">
        <v>7.77</v>
      </c>
    </row>
    <row r="49" spans="2:10" ht="57.75" customHeight="1" thickBot="1" x14ac:dyDescent="0.2">
      <c r="B49" s="18"/>
      <c r="C49" s="1216" t="s">
        <v>4</v>
      </c>
      <c r="D49" s="1216"/>
      <c r="E49" s="1217"/>
      <c r="F49" s="19">
        <v>2.19</v>
      </c>
      <c r="G49" s="20" t="s">
        <v>358</v>
      </c>
      <c r="H49" s="20" t="s">
        <v>359</v>
      </c>
      <c r="I49" s="20" t="s">
        <v>360</v>
      </c>
      <c r="J49" s="21">
        <v>15.34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9Aguvzr9/aJ9k4EExNwVx1KHMQTgfQtaJeUcnUDp/1eLP3IWqxyR7C8hCzeBsWEdPUkiXQYCErw6hK8OOy2fg==" saltValue="/nE9R47yNmtyGKSzBlbI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Windows ユーザー</cp:lastModifiedBy>
  <cp:lastPrinted>2020-03-16T05:44:07Z</cp:lastPrinted>
  <dcterms:created xsi:type="dcterms:W3CDTF">2019-06-06T07:32:35Z</dcterms:created>
  <dcterms:modified xsi:type="dcterms:W3CDTF">2020-03-16T05:44:17Z</dcterms:modified>
</cp:coreProperties>
</file>