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fs.momo.pref.okayama.jp\統合共有\0130_市町村課\04財政班\200 決算統計・公共施設状況調査関係\203 財政状況資料集\H29決算分\03_10月公表分（2回目）\05_HP掲載用完全版\"/>
    </mc:Choice>
  </mc:AlternateContent>
  <bookViews>
    <workbookView xWindow="0" yWindow="0" windowWidth="15360" windowHeight="7635" tabRatio="9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AP63" i="12" l="1"/>
  <c r="AP23" i="12" l="1"/>
  <c r="BG36" i="10" l="1"/>
  <c r="BG35" i="10"/>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BW34" i="10"/>
  <c r="BE34" i="10"/>
  <c r="AM34" i="10"/>
  <c r="U34" i="10"/>
  <c r="C34" i="10"/>
  <c r="BW35" i="10" l="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alcChain>
</file>

<file path=xl/sharedStrings.xml><?xml version="1.0" encoding="utf-8"?>
<sst xmlns="http://schemas.openxmlformats.org/spreadsheetml/2006/main" count="1037" uniqueCount="613">
  <si>
    <t>標準財政規模比（％）</t>
    <phoneticPr fontId="7"/>
  </si>
  <si>
    <t>区分</t>
    <rPh sb="0" eb="2">
      <t>クブン</t>
    </rPh>
    <phoneticPr fontId="7"/>
  </si>
  <si>
    <t>年度</t>
    <rPh sb="0" eb="2">
      <t>ネンド</t>
    </rPh>
    <phoneticPr fontId="7"/>
  </si>
  <si>
    <t>財政調整基金残高</t>
    <rPh sb="0" eb="2">
      <t>ザイセイ</t>
    </rPh>
    <rPh sb="2" eb="4">
      <t>チョウセイ</t>
    </rPh>
    <rPh sb="4" eb="6">
      <t>キキン</t>
    </rPh>
    <rPh sb="6" eb="8">
      <t>ザンダカ</t>
    </rPh>
    <phoneticPr fontId="7"/>
  </si>
  <si>
    <t>実質収支額</t>
    <rPh sb="0" eb="2">
      <t>ジッシツ</t>
    </rPh>
    <rPh sb="2" eb="4">
      <t>シュウシ</t>
    </rPh>
    <rPh sb="4" eb="5">
      <t>ガク</t>
    </rPh>
    <phoneticPr fontId="7"/>
  </si>
  <si>
    <t>実質単年度収支</t>
    <rPh sb="0" eb="2">
      <t>ジッシツ</t>
    </rPh>
    <rPh sb="2" eb="5">
      <t>タンネンド</t>
    </rPh>
    <rPh sb="5" eb="7">
      <t>シュウシ</t>
    </rPh>
    <phoneticPr fontId="7"/>
  </si>
  <si>
    <t>標準財政規模比（％）</t>
    <phoneticPr fontId="7"/>
  </si>
  <si>
    <t>会計</t>
    <rPh sb="0" eb="2">
      <t>カイケイ</t>
    </rPh>
    <phoneticPr fontId="7"/>
  </si>
  <si>
    <t>※平成30年度中に市町村合併した団体で、合併前の団体ごとの決算に基づく連結実質赤字比率を算出していない団体については、グラフを表記しない。</t>
    <phoneticPr fontId="7"/>
  </si>
  <si>
    <t>（百万円）</t>
    <rPh sb="1" eb="2">
      <t>ヒャク</t>
    </rPh>
    <rPh sb="2" eb="4">
      <t>マンエン</t>
    </rPh>
    <phoneticPr fontId="7"/>
  </si>
  <si>
    <t>分子の構造</t>
    <rPh sb="0" eb="2">
      <t>ブンシ</t>
    </rPh>
    <rPh sb="3" eb="5">
      <t>コウゾウ</t>
    </rPh>
    <phoneticPr fontId="7"/>
  </si>
  <si>
    <t>元利償還金等(A)</t>
    <phoneticPr fontId="7"/>
  </si>
  <si>
    <t>元利償還金</t>
  </si>
  <si>
    <t>減債基金積立不足算定額</t>
    <phoneticPr fontId="7"/>
  </si>
  <si>
    <t>満期一括償還地方債に係る年度割相当額</t>
    <phoneticPr fontId="7"/>
  </si>
  <si>
    <t>公営企業債の元利償還金に対する繰入金</t>
  </si>
  <si>
    <t>組合等が起こした地方債の元利償還金に対する負担金等</t>
  </si>
  <si>
    <t>債務負担行為に基づく支出額</t>
  </si>
  <si>
    <t>一時借入金の利子</t>
    <phoneticPr fontId="7"/>
  </si>
  <si>
    <t>算入公債費等(B)</t>
    <phoneticPr fontId="7"/>
  </si>
  <si>
    <t>算入公債費等</t>
    <phoneticPr fontId="7"/>
  </si>
  <si>
    <t>(A)－(B)</t>
    <phoneticPr fontId="7"/>
  </si>
  <si>
    <t>実質公債費比率の分子</t>
    <phoneticPr fontId="7"/>
  </si>
  <si>
    <t>※平成30年度中に市町村合併した団体で、合併前の団体ごとの決算に基づく実質公債費比率を算出していない団体については、グラフを表記しない。</t>
    <phoneticPr fontId="7"/>
  </si>
  <si>
    <t>将来負担額(A)</t>
    <phoneticPr fontId="7"/>
  </si>
  <si>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</si>
  <si>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</si>
  <si>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</si>
  <si>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</si>
  <si>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</si>
  <si>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</si>
  <si>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7"/>
  </si>
  <si>
    <t>連結実質赤字額</t>
  </si>
  <si>
    <t>組合等連結実質赤字額負担見込額</t>
  </si>
  <si>
    <t>充当可能財源等(B)</t>
    <phoneticPr fontId="7"/>
  </si>
  <si>
    <t>充当可能基金</t>
  </si>
  <si>
    <t>充当可能特定歳入</t>
  </si>
  <si>
    <t>基準財政需要額算入見込額</t>
  </si>
  <si>
    <t>(A)－(B)</t>
    <phoneticPr fontId="7"/>
  </si>
  <si>
    <t>将来負担比率の分子</t>
  </si>
  <si>
    <t>※平成30年度中に市町村合併した団体で、合併前の団体ごとの決算に基づく将来負担比率を算出していない団体については、グラフを表記しない。</t>
    <phoneticPr fontId="7"/>
  </si>
  <si>
    <t>（百万円）</t>
    <rPh sb="1" eb="4">
      <t>ヒャクマンエン</t>
    </rPh>
    <phoneticPr fontId="7"/>
  </si>
  <si>
    <t>財政調整基金</t>
    <rPh sb="0" eb="2">
      <t>ザイセイ</t>
    </rPh>
    <rPh sb="2" eb="4">
      <t>チョウセイ</t>
    </rPh>
    <rPh sb="4" eb="6">
      <t>キキン</t>
    </rPh>
    <phoneticPr fontId="7"/>
  </si>
  <si>
    <t>減債基金</t>
    <rPh sb="0" eb="2">
      <t>ゲンサイ</t>
    </rPh>
    <rPh sb="2" eb="4">
      <t>キキン</t>
    </rPh>
    <phoneticPr fontId="7"/>
  </si>
  <si>
    <t>その他特定目的基金</t>
    <rPh sb="2" eb="3">
      <t>タ</t>
    </rPh>
    <rPh sb="3" eb="5">
      <t>トクテイ</t>
    </rPh>
    <rPh sb="5" eb="7">
      <t>モクテキ</t>
    </rPh>
    <rPh sb="7" eb="9">
      <t>キキン</t>
    </rPh>
    <phoneticPr fontId="7"/>
  </si>
  <si>
    <t>基金残高合計</t>
    <rPh sb="0" eb="2">
      <t>キキン</t>
    </rPh>
    <rPh sb="2" eb="4">
      <t>ザンダカ</t>
    </rPh>
    <rPh sb="4" eb="6">
      <t>ゴウケイ</t>
    </rPh>
    <phoneticPr fontId="7"/>
  </si>
  <si>
    <t>当該団体(円)</t>
  </si>
  <si>
    <t>実質収支比率等に係る経年分析</t>
  </si>
  <si>
    <t>実質収支額</t>
    <phoneticPr fontId="14"/>
  </si>
  <si>
    <t>財政調整基金残高</t>
    <phoneticPr fontId="7"/>
  </si>
  <si>
    <t>実質単年度収支</t>
    <rPh sb="0" eb="2">
      <t>ジッシツ</t>
    </rPh>
    <rPh sb="2" eb="5">
      <t>タンネンド</t>
    </rPh>
    <rPh sb="5" eb="7">
      <t>シュウシ</t>
    </rPh>
    <phoneticPr fontId="14"/>
  </si>
  <si>
    <t>連結実質赤字比率に係る赤字・黒字の構成分析</t>
  </si>
  <si>
    <t>赤字額</t>
    <rPh sb="0" eb="2">
      <t>アカジ</t>
    </rPh>
    <rPh sb="2" eb="3">
      <t>ガク</t>
    </rPh>
    <phoneticPr fontId="14"/>
  </si>
  <si>
    <t>黒字額</t>
    <rPh sb="0" eb="2">
      <t>クロジ</t>
    </rPh>
    <rPh sb="2" eb="3">
      <t>ガク</t>
    </rPh>
    <phoneticPr fontId="14"/>
  </si>
  <si>
    <t>実質公債費比率（分子）の構造</t>
  </si>
  <si>
    <t>元利償還金等</t>
    <rPh sb="0" eb="2">
      <t>ガンリ</t>
    </rPh>
    <rPh sb="2" eb="5">
      <t>ショウカンキン</t>
    </rPh>
    <rPh sb="5" eb="6">
      <t>トウ</t>
    </rPh>
    <phoneticPr fontId="7"/>
  </si>
  <si>
    <t>算入公債費等</t>
    <rPh sb="0" eb="2">
      <t>サンニュウ</t>
    </rPh>
    <rPh sb="2" eb="6">
      <t>コウサイヒトウ</t>
    </rPh>
    <phoneticPr fontId="7"/>
  </si>
  <si>
    <t>算入公債費等</t>
    <rPh sb="0" eb="2">
      <t>サンニュウ</t>
    </rPh>
    <rPh sb="2" eb="6">
      <t>コウサイヒトウ</t>
    </rPh>
    <phoneticPr fontId="14"/>
  </si>
  <si>
    <t>一時借入金の利子</t>
    <phoneticPr fontId="7"/>
  </si>
  <si>
    <t>債務負担行為に基づく支出額</t>
    <phoneticPr fontId="7"/>
  </si>
  <si>
    <t>組合等が起こした地方債の元利償還金に対する負担金等</t>
    <phoneticPr fontId="7"/>
  </si>
  <si>
    <t>公営企業債の元利償還金に対する繰入金</t>
    <phoneticPr fontId="7"/>
  </si>
  <si>
    <t>満期一括償還地方債に係る年度割相当額</t>
    <phoneticPr fontId="7"/>
  </si>
  <si>
    <t>減債基金積立不足算定額</t>
    <phoneticPr fontId="7"/>
  </si>
  <si>
    <t>元利償還金</t>
    <phoneticPr fontId="7"/>
  </si>
  <si>
    <t>実質公債費比率の分子</t>
  </si>
  <si>
    <t>将来負担比率（分子）の構造</t>
  </si>
  <si>
    <t>将来負担額</t>
    <rPh sb="0" eb="2">
      <t>ショウライ</t>
    </rPh>
    <rPh sb="2" eb="4">
      <t>フタン</t>
    </rPh>
    <rPh sb="4" eb="5">
      <t>ガク</t>
    </rPh>
    <phoneticPr fontId="7"/>
  </si>
  <si>
    <t>充当可能財源等</t>
    <rPh sb="0" eb="2">
      <t>ジュウトウ</t>
    </rPh>
    <rPh sb="2" eb="4">
      <t>カノウ</t>
    </rPh>
    <rPh sb="4" eb="6">
      <t>ザイゲン</t>
    </rPh>
    <rPh sb="6" eb="7">
      <t>トウ</t>
    </rPh>
    <phoneticPr fontId="7"/>
  </si>
  <si>
    <t>将来負担比率の分子</t>
    <phoneticPr fontId="7"/>
  </si>
  <si>
    <t>基金残高に係る経年分析</t>
    <phoneticPr fontId="13"/>
  </si>
  <si>
    <t>財政調整基金</t>
    <phoneticPr fontId="13"/>
  </si>
  <si>
    <t>減債基金</t>
    <phoneticPr fontId="13"/>
  </si>
  <si>
    <t>その他特定目的基金</t>
    <phoneticPr fontId="13"/>
  </si>
  <si>
    <t>平成29年度　財政状況資料集</t>
    <phoneticPr fontId="7"/>
  </si>
  <si>
    <t>総括表（市町村）</t>
    <rPh sb="0" eb="2">
      <t>ソウカツ</t>
    </rPh>
    <rPh sb="2" eb="3">
      <t>ヒョウ</t>
    </rPh>
    <rPh sb="4" eb="7">
      <t>シチョウソン</t>
    </rPh>
    <phoneticPr fontId="7"/>
  </si>
  <si>
    <t>都道府県名</t>
    <phoneticPr fontId="7"/>
  </si>
  <si>
    <t>岡山県</t>
    <phoneticPr fontId="7"/>
  </si>
  <si>
    <t>市町村類型</t>
    <phoneticPr fontId="7"/>
  </si>
  <si>
    <t>Ⅰ－２</t>
    <phoneticPr fontId="7"/>
  </si>
  <si>
    <t>指定団体等の指定状況</t>
    <phoneticPr fontId="7"/>
  </si>
  <si>
    <t>平成29年度(千円)</t>
    <rPh sb="0" eb="2">
      <t>ヘイセイ</t>
    </rPh>
    <rPh sb="4" eb="6">
      <t>ネンド</t>
    </rPh>
    <rPh sb="7" eb="9">
      <t>センエン</t>
    </rPh>
    <phoneticPr fontId="7"/>
  </si>
  <si>
    <t>平成28年度(千円)</t>
    <rPh sb="0" eb="2">
      <t>ヘイセイ</t>
    </rPh>
    <rPh sb="4" eb="6">
      <t>ネンド</t>
    </rPh>
    <phoneticPr fontId="7"/>
  </si>
  <si>
    <t>平成29年度(千円･％)</t>
    <rPh sb="0" eb="2">
      <t>ヘイセイ</t>
    </rPh>
    <rPh sb="4" eb="6">
      <t>ネンド</t>
    </rPh>
    <rPh sb="7" eb="9">
      <t>センエン</t>
    </rPh>
    <phoneticPr fontId="7"/>
  </si>
  <si>
    <t>平成28年度(千円･％)</t>
    <rPh sb="0" eb="2">
      <t>ヘイセイ</t>
    </rPh>
    <rPh sb="4" eb="6">
      <t>ネンド</t>
    </rPh>
    <rPh sb="7" eb="9">
      <t>センエン</t>
    </rPh>
    <phoneticPr fontId="7"/>
  </si>
  <si>
    <t>歳入総額</t>
    <phoneticPr fontId="22"/>
  </si>
  <si>
    <t>実質収支比率</t>
    <rPh sb="0" eb="2">
      <t>ジッシツ</t>
    </rPh>
    <rPh sb="2" eb="4">
      <t>シュウシ</t>
    </rPh>
    <rPh sb="4" eb="6">
      <t>ヒリツ</t>
    </rPh>
    <phoneticPr fontId="7"/>
  </si>
  <si>
    <t>財政健全化等</t>
    <rPh sb="0" eb="2">
      <t>ザイセイ</t>
    </rPh>
    <rPh sb="2" eb="5">
      <t>ケンゼンカ</t>
    </rPh>
    <rPh sb="5" eb="6">
      <t>トウ</t>
    </rPh>
    <phoneticPr fontId="7"/>
  </si>
  <si>
    <t>×</t>
    <phoneticPr fontId="7"/>
  </si>
  <si>
    <t>歳出総額</t>
    <phoneticPr fontId="22"/>
  </si>
  <si>
    <t>経常収支比率</t>
    <rPh sb="0" eb="2">
      <t>ケイジョウ</t>
    </rPh>
    <rPh sb="2" eb="4">
      <t>シュウシ</t>
    </rPh>
    <rPh sb="4" eb="6">
      <t>ヒリツ</t>
    </rPh>
    <phoneticPr fontId="7"/>
  </si>
  <si>
    <t>市町村名</t>
    <rPh sb="0" eb="3">
      <t>シチョウソン</t>
    </rPh>
    <rPh sb="3" eb="4">
      <t>メイ</t>
    </rPh>
    <phoneticPr fontId="7"/>
  </si>
  <si>
    <t>備前市</t>
    <phoneticPr fontId="7"/>
  </si>
  <si>
    <t>地方交付税種地</t>
    <rPh sb="0" eb="2">
      <t>チホウ</t>
    </rPh>
    <rPh sb="2" eb="5">
      <t>コウフゼイ</t>
    </rPh>
    <rPh sb="5" eb="6">
      <t>シュ</t>
    </rPh>
    <rPh sb="6" eb="7">
      <t>チ</t>
    </rPh>
    <phoneticPr fontId="7"/>
  </si>
  <si>
    <t>2-2</t>
    <phoneticPr fontId="7"/>
  </si>
  <si>
    <t>財源超過</t>
    <rPh sb="0" eb="2">
      <t>ザイゲン</t>
    </rPh>
    <rPh sb="2" eb="4">
      <t>チョウカ</t>
    </rPh>
    <phoneticPr fontId="7"/>
  </si>
  <si>
    <t>×</t>
    <phoneticPr fontId="7"/>
  </si>
  <si>
    <t>歳入歳出差引</t>
    <phoneticPr fontId="22"/>
  </si>
  <si>
    <t>　　(※1)</t>
    <phoneticPr fontId="7"/>
  </si>
  <si>
    <t>首都</t>
    <rPh sb="0" eb="2">
      <t>シュト</t>
    </rPh>
    <phoneticPr fontId="7"/>
  </si>
  <si>
    <t>×</t>
    <phoneticPr fontId="7"/>
  </si>
  <si>
    <t>翌年度に繰越すべき財源</t>
    <phoneticPr fontId="7"/>
  </si>
  <si>
    <t>標準財政規模</t>
    <rPh sb="0" eb="2">
      <t>ヒョウジュン</t>
    </rPh>
    <rPh sb="2" eb="4">
      <t>ザイセイ</t>
    </rPh>
    <rPh sb="4" eb="6">
      <t>キボ</t>
    </rPh>
    <phoneticPr fontId="7"/>
  </si>
  <si>
    <t>近畿</t>
    <rPh sb="0" eb="2">
      <t>キンキ</t>
    </rPh>
    <phoneticPr fontId="7"/>
  </si>
  <si>
    <t>×</t>
    <phoneticPr fontId="7"/>
  </si>
  <si>
    <t>実質収支</t>
    <phoneticPr fontId="22"/>
  </si>
  <si>
    <t>財政力指数</t>
    <rPh sb="0" eb="3">
      <t>ザイセイリョク</t>
    </rPh>
    <rPh sb="3" eb="5">
      <t>シスウ</t>
    </rPh>
    <phoneticPr fontId="7"/>
  </si>
  <si>
    <t>人口</t>
    <rPh sb="0" eb="2">
      <t>ジンコウ</t>
    </rPh>
    <phoneticPr fontId="7"/>
  </si>
  <si>
    <t>27年国調(人)</t>
    <rPh sb="2" eb="3">
      <t>ネン</t>
    </rPh>
    <rPh sb="3" eb="4">
      <t>コク</t>
    </rPh>
    <rPh sb="4" eb="5">
      <t>チョウ</t>
    </rPh>
    <phoneticPr fontId="7"/>
  </si>
  <si>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7"/>
  </si>
  <si>
    <t>中部</t>
    <rPh sb="0" eb="2">
      <t>チュウブ</t>
    </rPh>
    <phoneticPr fontId="7"/>
  </si>
  <si>
    <t>単年度収支</t>
    <phoneticPr fontId="22"/>
  </si>
  <si>
    <t>公債費負担比率</t>
    <rPh sb="0" eb="3">
      <t>コウサイヒ</t>
    </rPh>
    <rPh sb="3" eb="5">
      <t>フタン</t>
    </rPh>
    <rPh sb="5" eb="7">
      <t>ヒリツ</t>
    </rPh>
    <phoneticPr fontId="7"/>
  </si>
  <si>
    <t>22年国調(人)</t>
    <rPh sb="2" eb="3">
      <t>ネン</t>
    </rPh>
    <rPh sb="3" eb="4">
      <t>コク</t>
    </rPh>
    <rPh sb="4" eb="5">
      <t>チョウ</t>
    </rPh>
    <phoneticPr fontId="7"/>
  </si>
  <si>
    <t>過疎</t>
    <rPh sb="0" eb="2">
      <t>カソ</t>
    </rPh>
    <phoneticPr fontId="7"/>
  </si>
  <si>
    <t>○</t>
    <phoneticPr fontId="7"/>
  </si>
  <si>
    <t>積立金</t>
    <phoneticPr fontId="22"/>
  </si>
  <si>
    <t>健全化判断比率</t>
    <phoneticPr fontId="7"/>
  </si>
  <si>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7"/>
  </si>
  <si>
    <t>-7.0</t>
    <phoneticPr fontId="7"/>
  </si>
  <si>
    <t>山振</t>
    <rPh sb="0" eb="1">
      <t>ヤマ</t>
    </rPh>
    <rPh sb="1" eb="2">
      <t>フ</t>
    </rPh>
    <phoneticPr fontId="7"/>
  </si>
  <si>
    <t>○</t>
    <phoneticPr fontId="7"/>
  </si>
  <si>
    <t>繰上償還金</t>
    <phoneticPr fontId="22"/>
  </si>
  <si>
    <t>　実質赤字比率</t>
    <rPh sb="1" eb="3">
      <t>ジッシツ</t>
    </rPh>
    <rPh sb="3" eb="5">
      <t>アカジ</t>
    </rPh>
    <rPh sb="5" eb="7">
      <t>ヒリツ</t>
    </rPh>
    <phoneticPr fontId="7"/>
  </si>
  <si>
    <t>-</t>
    <phoneticPr fontId="7"/>
  </si>
  <si>
    <t>住民基本台帳人口
 (※7)</t>
    <rPh sb="0" eb="2">
      <t>ジュウミン</t>
    </rPh>
    <rPh sb="2" eb="4">
      <t>キホン</t>
    </rPh>
    <rPh sb="4" eb="6">
      <t>ダイチョウ</t>
    </rPh>
    <rPh sb="6" eb="8">
      <t>ジンコウ</t>
    </rPh>
    <phoneticPr fontId="7"/>
  </si>
  <si>
    <t>30.01.01(人)</t>
    <phoneticPr fontId="7"/>
  </si>
  <si>
    <r>
      <t>2</t>
    </r>
    <r>
      <rPr>
        <sz val="9"/>
        <color indexed="8"/>
        <rFont val="ＭＳ ゴシック"/>
        <family val="3"/>
        <charset val="128"/>
      </rPr>
      <t>7年国調</t>
    </r>
    <rPh sb="2" eb="3">
      <t>ネン</t>
    </rPh>
    <rPh sb="3" eb="4">
      <t>コク</t>
    </rPh>
    <rPh sb="4" eb="5">
      <t>チョウ</t>
    </rPh>
    <phoneticPr fontId="7"/>
  </si>
  <si>
    <r>
      <t>2</t>
    </r>
    <r>
      <rPr>
        <sz val="9"/>
        <color indexed="8"/>
        <rFont val="ＭＳ ゴシック"/>
        <family val="3"/>
        <charset val="128"/>
      </rPr>
      <t>2年国調</t>
    </r>
    <rPh sb="2" eb="3">
      <t>ネン</t>
    </rPh>
    <rPh sb="3" eb="4">
      <t>コク</t>
    </rPh>
    <rPh sb="4" eb="5">
      <t>チョウ</t>
    </rPh>
    <phoneticPr fontId="7"/>
  </si>
  <si>
    <t>低開発</t>
    <rPh sb="0" eb="1">
      <t>テイ</t>
    </rPh>
    <rPh sb="1" eb="3">
      <t>カイハツ</t>
    </rPh>
    <phoneticPr fontId="7"/>
  </si>
  <si>
    <t>積立金取崩し額</t>
    <phoneticPr fontId="22"/>
  </si>
  <si>
    <t>　連結実質赤字比率</t>
    <rPh sb="1" eb="3">
      <t>レンケツ</t>
    </rPh>
    <rPh sb="3" eb="5">
      <t>ジッシツ</t>
    </rPh>
    <rPh sb="5" eb="7">
      <t>アカジ</t>
    </rPh>
    <rPh sb="7" eb="9">
      <t>ヒリツ</t>
    </rPh>
    <phoneticPr fontId="7"/>
  </si>
  <si>
    <t>うち日本人(人)</t>
    <phoneticPr fontId="7"/>
  </si>
  <si>
    <t>第1次</t>
    <rPh sb="0" eb="1">
      <t>ダイ</t>
    </rPh>
    <rPh sb="2" eb="3">
      <t>ジ</t>
    </rPh>
    <phoneticPr fontId="7"/>
  </si>
  <si>
    <t>指数表選定</t>
    <rPh sb="0" eb="2">
      <t>シスウ</t>
    </rPh>
    <rPh sb="2" eb="3">
      <t>ヒョウ</t>
    </rPh>
    <rPh sb="3" eb="5">
      <t>センテイ</t>
    </rPh>
    <phoneticPr fontId="7"/>
  </si>
  <si>
    <t>実質単年度収支</t>
    <phoneticPr fontId="22"/>
  </si>
  <si>
    <t>　実質公債費比率</t>
    <rPh sb="1" eb="3">
      <t>ジッシツ</t>
    </rPh>
    <rPh sb="3" eb="6">
      <t>コウサイヒ</t>
    </rPh>
    <rPh sb="6" eb="8">
      <t>ヒリツ</t>
    </rPh>
    <phoneticPr fontId="7"/>
  </si>
  <si>
    <t>29.01.01(人)</t>
    <phoneticPr fontId="7"/>
  </si>
  <si>
    <t>　将来負担比率</t>
    <rPh sb="1" eb="3">
      <t>ショウライ</t>
    </rPh>
    <rPh sb="3" eb="5">
      <t>フタン</t>
    </rPh>
    <rPh sb="5" eb="7">
      <t>ヒリツ</t>
    </rPh>
    <phoneticPr fontId="7"/>
  </si>
  <si>
    <t>第2次</t>
    <rPh sb="0" eb="1">
      <t>ダイ</t>
    </rPh>
    <rPh sb="2" eb="3">
      <t>ジ</t>
    </rPh>
    <phoneticPr fontId="7"/>
  </si>
  <si>
    <t>基準財政収入額</t>
    <phoneticPr fontId="22"/>
  </si>
  <si>
    <r>
      <t>資金不足比率 (※</t>
    </r>
    <r>
      <rPr>
        <sz val="9"/>
        <color indexed="8"/>
        <rFont val="ＭＳ ゴシック"/>
        <family val="3"/>
        <charset val="128"/>
      </rPr>
      <t>4</t>
    </r>
    <r>
      <rPr>
        <sz val="9"/>
        <color indexed="8"/>
        <rFont val="ＭＳ ゴシック"/>
        <family val="3"/>
        <charset val="128"/>
      </rPr>
      <t>)</t>
    </r>
    <phoneticPr fontId="7"/>
  </si>
  <si>
    <t>増減率  (％)</t>
    <rPh sb="0" eb="2">
      <t>ゾウゲン</t>
    </rPh>
    <rPh sb="2" eb="3">
      <t>リツ</t>
    </rPh>
    <phoneticPr fontId="7"/>
  </si>
  <si>
    <t>-1.7</t>
    <phoneticPr fontId="7"/>
  </si>
  <si>
    <t>基準財政需要額</t>
    <phoneticPr fontId="22"/>
  </si>
  <si>
    <t>うち日本人(％)</t>
    <phoneticPr fontId="7"/>
  </si>
  <si>
    <t>-1.8</t>
    <phoneticPr fontId="7"/>
  </si>
  <si>
    <t>第3次</t>
    <rPh sb="0" eb="1">
      <t>ダイ</t>
    </rPh>
    <rPh sb="2" eb="3">
      <t>ジ</t>
    </rPh>
    <phoneticPr fontId="7"/>
  </si>
  <si>
    <t>標準税収入額等</t>
    <phoneticPr fontId="22"/>
  </si>
  <si>
    <t>面積 (k㎡)</t>
    <rPh sb="0" eb="2">
      <t>メンセキ</t>
    </rPh>
    <phoneticPr fontId="7"/>
  </si>
  <si>
    <t>経常経費充当一般財源等</t>
    <rPh sb="0" eb="2">
      <t>ケイジョウ</t>
    </rPh>
    <rPh sb="2" eb="4">
      <t>ケイヒ</t>
    </rPh>
    <rPh sb="4" eb="6">
      <t>ジュウトウ</t>
    </rPh>
    <rPh sb="6" eb="8">
      <t>イッパン</t>
    </rPh>
    <rPh sb="8" eb="10">
      <t>ザイゲン</t>
    </rPh>
    <rPh sb="10" eb="11">
      <t>トウ</t>
    </rPh>
    <phoneticPr fontId="22"/>
  </si>
  <si>
    <t>人口密度 (人/k㎡)</t>
    <rPh sb="0" eb="2">
      <t>ジンコウ</t>
    </rPh>
    <rPh sb="2" eb="4">
      <t>ミツド</t>
    </rPh>
    <phoneticPr fontId="7"/>
  </si>
  <si>
    <t>歳入一般財源等</t>
    <rPh sb="0" eb="2">
      <t>サイニュウ</t>
    </rPh>
    <rPh sb="2" eb="4">
      <t>イッパン</t>
    </rPh>
    <rPh sb="4" eb="6">
      <t>ザイゲン</t>
    </rPh>
    <rPh sb="6" eb="7">
      <t>トウ</t>
    </rPh>
    <phoneticPr fontId="22"/>
  </si>
  <si>
    <t>世帯数 (世帯)</t>
    <rPh sb="0" eb="3">
      <t>セタイスウ</t>
    </rPh>
    <phoneticPr fontId="7"/>
  </si>
  <si>
    <t>職員の状況 (※8)</t>
    <rPh sb="0" eb="2">
      <t>ショクイン</t>
    </rPh>
    <rPh sb="3" eb="5">
      <t>ジョウキョウ</t>
    </rPh>
    <phoneticPr fontId="7"/>
  </si>
  <si>
    <t>特別職等</t>
    <rPh sb="0" eb="2">
      <t>トクベツ</t>
    </rPh>
    <rPh sb="2" eb="3">
      <t>ショク</t>
    </rPh>
    <rPh sb="3" eb="4">
      <t>トウ</t>
    </rPh>
    <phoneticPr fontId="7"/>
  </si>
  <si>
    <t>定数</t>
    <rPh sb="0" eb="2">
      <t>テイスウ</t>
    </rPh>
    <phoneticPr fontId="7"/>
  </si>
  <si>
    <t>1人あたり平均
給料月額(百円)</t>
    <rPh sb="1" eb="2">
      <t>リ</t>
    </rPh>
    <rPh sb="5" eb="7">
      <t>ヘイキン</t>
    </rPh>
    <rPh sb="8" eb="10">
      <t>キュウリョウ</t>
    </rPh>
    <rPh sb="10" eb="11">
      <t>ツキ</t>
    </rPh>
    <rPh sb="11" eb="12">
      <t>ガク</t>
    </rPh>
    <rPh sb="13" eb="15">
      <t>ヒャクエン</t>
    </rPh>
    <phoneticPr fontId="7"/>
  </si>
  <si>
    <t>一般職員等(※6)</t>
    <rPh sb="0" eb="2">
      <t>イッパン</t>
    </rPh>
    <rPh sb="2" eb="4">
      <t>ショクイン</t>
    </rPh>
    <rPh sb="4" eb="5">
      <t>トウ</t>
    </rPh>
    <phoneticPr fontId="7"/>
  </si>
  <si>
    <t>職員数
(人)</t>
    <rPh sb="0" eb="3">
      <t>ショクインスウ</t>
    </rPh>
    <phoneticPr fontId="7"/>
  </si>
  <si>
    <t>給料月額
(百円)</t>
    <rPh sb="0" eb="2">
      <t>キュウリョウ</t>
    </rPh>
    <rPh sb="2" eb="3">
      <t>ツキ</t>
    </rPh>
    <rPh sb="3" eb="4">
      <t>ガク</t>
    </rPh>
    <rPh sb="6" eb="8">
      <t>ヒャクエン</t>
    </rPh>
    <phoneticPr fontId="7"/>
  </si>
  <si>
    <t>地方債現在高</t>
  </si>
  <si>
    <t>市区町村長</t>
    <rPh sb="0" eb="2">
      <t>シク</t>
    </rPh>
    <rPh sb="2" eb="4">
      <t>チョウソン</t>
    </rPh>
    <rPh sb="4" eb="5">
      <t>チョウ</t>
    </rPh>
    <phoneticPr fontId="7"/>
  </si>
  <si>
    <t>一般職員</t>
    <rPh sb="0" eb="2">
      <t>イッパン</t>
    </rPh>
    <rPh sb="2" eb="4">
      <t>ショクイン</t>
    </rPh>
    <phoneticPr fontId="7"/>
  </si>
  <si>
    <t>　うち公的資金</t>
    <rPh sb="3" eb="5">
      <t>コウテキ</t>
    </rPh>
    <phoneticPr fontId="7"/>
  </si>
  <si>
    <t>副市区町村長</t>
    <rPh sb="0" eb="1">
      <t>フク</t>
    </rPh>
    <rPh sb="1" eb="3">
      <t>シク</t>
    </rPh>
    <rPh sb="3" eb="5">
      <t>チョウソン</t>
    </rPh>
    <rPh sb="5" eb="6">
      <t>チョウ</t>
    </rPh>
    <phoneticPr fontId="7"/>
  </si>
  <si>
    <t>　うち消防職員</t>
    <rPh sb="3" eb="5">
      <t>ショウボウ</t>
    </rPh>
    <rPh sb="5" eb="7">
      <t>ショクイン</t>
    </rPh>
    <phoneticPr fontId="7"/>
  </si>
  <si>
    <t>債務負担行為額（支出予定額）</t>
    <rPh sb="0" eb="2">
      <t>サイム</t>
    </rPh>
    <rPh sb="2" eb="4">
      <t>フタン</t>
    </rPh>
    <rPh sb="4" eb="6">
      <t>コウイ</t>
    </rPh>
    <rPh sb="6" eb="7">
      <t>ガク</t>
    </rPh>
    <rPh sb="8" eb="10">
      <t>シシュツ</t>
    </rPh>
    <rPh sb="10" eb="12">
      <t>ヨテイ</t>
    </rPh>
    <rPh sb="12" eb="13">
      <t>ガク</t>
    </rPh>
    <phoneticPr fontId="7"/>
  </si>
  <si>
    <t>教育長</t>
    <phoneticPr fontId="7"/>
  </si>
  <si>
    <t>　うち技能労務職員</t>
    <rPh sb="3" eb="5">
      <t>ギノウ</t>
    </rPh>
    <rPh sb="5" eb="7">
      <t>ロウム</t>
    </rPh>
    <rPh sb="7" eb="9">
      <t>ショクイン</t>
    </rPh>
    <phoneticPr fontId="7"/>
  </si>
  <si>
    <t>収益事業収入</t>
  </si>
  <si>
    <t>議会議長</t>
    <rPh sb="0" eb="2">
      <t>ギカイ</t>
    </rPh>
    <rPh sb="2" eb="4">
      <t>ギチョウ</t>
    </rPh>
    <phoneticPr fontId="7"/>
  </si>
  <si>
    <t>教育公務員</t>
    <rPh sb="0" eb="2">
      <t>キョウイク</t>
    </rPh>
    <rPh sb="2" eb="5">
      <t>コウムイン</t>
    </rPh>
    <phoneticPr fontId="7"/>
  </si>
  <si>
    <t>土地開発基金現在高</t>
    <rPh sb="0" eb="2">
      <t>トチ</t>
    </rPh>
    <rPh sb="2" eb="4">
      <t>カイハツ</t>
    </rPh>
    <rPh sb="4" eb="6">
      <t>キキン</t>
    </rPh>
    <rPh sb="6" eb="8">
      <t>ゲンザイ</t>
    </rPh>
    <rPh sb="8" eb="9">
      <t>タカ</t>
    </rPh>
    <phoneticPr fontId="22"/>
  </si>
  <si>
    <t>議会副議長</t>
    <rPh sb="0" eb="2">
      <t>ギカイ</t>
    </rPh>
    <rPh sb="2" eb="3">
      <t>フク</t>
    </rPh>
    <rPh sb="3" eb="5">
      <t>ギチョウ</t>
    </rPh>
    <phoneticPr fontId="7"/>
  </si>
  <si>
    <t>臨時職員</t>
    <rPh sb="0" eb="2">
      <t>リンジ</t>
    </rPh>
    <rPh sb="2" eb="4">
      <t>ショクイン</t>
    </rPh>
    <phoneticPr fontId="7"/>
  </si>
  <si>
    <t>-</t>
    <phoneticPr fontId="7"/>
  </si>
  <si>
    <t>積立金
現在高</t>
    <rPh sb="4" eb="7">
      <t>ゲンザイダカ</t>
    </rPh>
    <phoneticPr fontId="22"/>
  </si>
  <si>
    <t>議会議員</t>
    <rPh sb="0" eb="2">
      <t>ギカイ</t>
    </rPh>
    <rPh sb="2" eb="4">
      <t>ギイン</t>
    </rPh>
    <phoneticPr fontId="7"/>
  </si>
  <si>
    <t>合計</t>
    <rPh sb="0" eb="2">
      <t>ゴウケイ</t>
    </rPh>
    <phoneticPr fontId="7"/>
  </si>
  <si>
    <t>減債基金</t>
    <rPh sb="0" eb="1">
      <t>ゲン</t>
    </rPh>
    <rPh sb="1" eb="2">
      <t>サイ</t>
    </rPh>
    <rPh sb="2" eb="4">
      <t>キキン</t>
    </rPh>
    <phoneticPr fontId="7"/>
  </si>
  <si>
    <t>ラスパイレス指数</t>
    <rPh sb="6" eb="8">
      <t>シスウ</t>
    </rPh>
    <phoneticPr fontId="7"/>
  </si>
  <si>
    <t>一般会計等の一覧</t>
    <phoneticPr fontId="7"/>
  </si>
  <si>
    <t>事業会計の一覧</t>
    <rPh sb="0" eb="2">
      <t>ジギョウ</t>
    </rPh>
    <rPh sb="2" eb="4">
      <t>カイケイ</t>
    </rPh>
    <phoneticPr fontId="7"/>
  </si>
  <si>
    <t>公営企業（法適）の一覧</t>
    <rPh sb="0" eb="2">
      <t>コウエイ</t>
    </rPh>
    <rPh sb="2" eb="4">
      <t>キギョウ</t>
    </rPh>
    <phoneticPr fontId="7"/>
  </si>
  <si>
    <t>公営企業（法非適）の一覧</t>
    <rPh sb="0" eb="2">
      <t>コウエイ</t>
    </rPh>
    <rPh sb="2" eb="4">
      <t>キギョウ</t>
    </rPh>
    <rPh sb="6" eb="7">
      <t>ヒ</t>
    </rPh>
    <phoneticPr fontId="7"/>
  </si>
  <si>
    <t>関係する一部事務組合等一覧</t>
    <rPh sb="0" eb="2">
      <t>カンケイ</t>
    </rPh>
    <rPh sb="4" eb="6">
      <t>イチブ</t>
    </rPh>
    <rPh sb="6" eb="8">
      <t>ジム</t>
    </rPh>
    <rPh sb="8" eb="10">
      <t>クミアイ</t>
    </rPh>
    <rPh sb="10" eb="11">
      <t>トウ</t>
    </rPh>
    <rPh sb="11" eb="13">
      <t>イチラン</t>
    </rPh>
    <phoneticPr fontId="7"/>
  </si>
  <si>
    <t>地方公社・第三セクター等一覧</t>
    <rPh sb="0" eb="2">
      <t>チホウ</t>
    </rPh>
    <rPh sb="2" eb="4">
      <t>コウシャ</t>
    </rPh>
    <rPh sb="5" eb="6">
      <t>ダイ</t>
    </rPh>
    <rPh sb="6" eb="7">
      <t>３</t>
    </rPh>
    <rPh sb="11" eb="12">
      <t>トウ</t>
    </rPh>
    <rPh sb="12" eb="14">
      <t>イチラン</t>
    </rPh>
    <phoneticPr fontId="7"/>
  </si>
  <si>
    <t>項番</t>
    <phoneticPr fontId="7"/>
  </si>
  <si>
    <t>会計名</t>
    <phoneticPr fontId="7"/>
  </si>
  <si>
    <t>会計名</t>
    <phoneticPr fontId="7"/>
  </si>
  <si>
    <t>項番</t>
    <rPh sb="0" eb="2">
      <t>コウバン</t>
    </rPh>
    <phoneticPr fontId="7"/>
  </si>
  <si>
    <t>会計名</t>
    <rPh sb="0" eb="2">
      <t>カイケイ</t>
    </rPh>
    <rPh sb="2" eb="3">
      <t>メイ</t>
    </rPh>
    <phoneticPr fontId="7"/>
  </si>
  <si>
    <t>組合等名</t>
    <phoneticPr fontId="7"/>
  </si>
  <si>
    <t>団体名</t>
    <rPh sb="0" eb="2">
      <t>ダンタイ</t>
    </rPh>
    <phoneticPr fontId="7"/>
  </si>
  <si>
    <r>
      <t>(※</t>
    </r>
    <r>
      <rPr>
        <sz val="9"/>
        <color indexed="8"/>
        <rFont val="ＭＳ ゴシック"/>
        <family val="3"/>
        <charset val="128"/>
      </rPr>
      <t>3</t>
    </r>
    <r>
      <rPr>
        <sz val="9"/>
        <color indexed="8"/>
        <rFont val="ＭＳ ゴシック"/>
        <family val="3"/>
        <charset val="128"/>
      </rPr>
      <t>)</t>
    </r>
    <phoneticPr fontId="7"/>
  </si>
  <si>
    <t>（注釈）</t>
    <rPh sb="1" eb="3">
      <t>チュウシャク</t>
    </rPh>
    <phoneticPr fontId="7"/>
  </si>
  <si>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7"/>
  </si>
  <si>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</si>
  <si>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7"/>
  </si>
  <si>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7"/>
  </si>
  <si>
    <t>※5：産業構造の比率は、分母を就業人口総数とし、分類不能の産業を除いて算出。</t>
    <phoneticPr fontId="7"/>
  </si>
  <si>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7"/>
  </si>
  <si>
    <t>※7：人口については、調査年度の1月1日現在の住民基本台帳に登載されている人口に基づいている。</t>
    <rPh sb="25" eb="27">
      <t>キホン</t>
    </rPh>
    <rPh sb="40" eb="41">
      <t>モト</t>
    </rPh>
    <phoneticPr fontId="26"/>
  </si>
  <si>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</si>
  <si>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2"/>
  </si>
  <si>
    <t>岡山県備前市</t>
    <phoneticPr fontId="22"/>
  </si>
  <si>
    <t>(1) 普通会計の状況（市町村）</t>
    <rPh sb="4" eb="6">
      <t>フツウ</t>
    </rPh>
    <rPh sb="6" eb="8">
      <t>カイケイ</t>
    </rPh>
    <rPh sb="9" eb="11">
      <t>ジョウキョウ</t>
    </rPh>
    <rPh sb="12" eb="15">
      <t>シチョウソン</t>
    </rPh>
    <phoneticPr fontId="7"/>
  </si>
  <si>
    <t>歳入の状況（単位 千円・％）</t>
    <rPh sb="0" eb="2">
      <t>サイニュウ</t>
    </rPh>
    <rPh sb="3" eb="5">
      <t>ジョウキョウ</t>
    </rPh>
    <rPh sb="6" eb="8">
      <t>タンイ</t>
    </rPh>
    <rPh sb="9" eb="11">
      <t>センエン</t>
    </rPh>
    <phoneticPr fontId="7"/>
  </si>
  <si>
    <t>地方税の状況（単位 千円・％）</t>
    <rPh sb="0" eb="2">
      <t>チホウ</t>
    </rPh>
    <rPh sb="2" eb="3">
      <t>ゼイ</t>
    </rPh>
    <rPh sb="4" eb="6">
      <t>ジョウキョウ</t>
    </rPh>
    <rPh sb="7" eb="9">
      <t>タンイ</t>
    </rPh>
    <rPh sb="10" eb="12">
      <t>センエン</t>
    </rPh>
    <phoneticPr fontId="7"/>
  </si>
  <si>
    <t>歳出の状況（単位 千円・％）</t>
    <phoneticPr fontId="7"/>
  </si>
  <si>
    <t>決算額</t>
    <rPh sb="0" eb="2">
      <t>ケッサン</t>
    </rPh>
    <rPh sb="2" eb="3">
      <t>ガク</t>
    </rPh>
    <phoneticPr fontId="7"/>
  </si>
  <si>
    <t>構成比</t>
    <rPh sb="0" eb="3">
      <t>コウセイヒ</t>
    </rPh>
    <phoneticPr fontId="7"/>
  </si>
  <si>
    <t>経常一般財源等</t>
    <rPh sb="0" eb="2">
      <t>ケイジョウ</t>
    </rPh>
    <rPh sb="2" eb="4">
      <t>イッパン</t>
    </rPh>
    <rPh sb="4" eb="7">
      <t>ザイゲントウ</t>
    </rPh>
    <phoneticPr fontId="7"/>
  </si>
  <si>
    <t>区分</t>
  </si>
  <si>
    <t>収入済額</t>
    <rPh sb="0" eb="2">
      <t>シュウニュウ</t>
    </rPh>
    <rPh sb="2" eb="3">
      <t>スミ</t>
    </rPh>
    <rPh sb="3" eb="4">
      <t>ガク</t>
    </rPh>
    <phoneticPr fontId="7"/>
  </si>
  <si>
    <t>超過課税分</t>
    <rPh sb="0" eb="2">
      <t>チョウカ</t>
    </rPh>
    <rPh sb="2" eb="4">
      <t>カゼイ</t>
    </rPh>
    <rPh sb="4" eb="5">
      <t>ブン</t>
    </rPh>
    <phoneticPr fontId="7"/>
  </si>
  <si>
    <t>目的別歳出の状況（単位 千円・％）</t>
    <phoneticPr fontId="7"/>
  </si>
  <si>
    <t>地方税</t>
  </si>
  <si>
    <t>普通税</t>
    <rPh sb="0" eb="2">
      <t>フツウ</t>
    </rPh>
    <rPh sb="2" eb="3">
      <t>ゼイ</t>
    </rPh>
    <phoneticPr fontId="21"/>
  </si>
  <si>
    <t>決算額 (A)</t>
    <rPh sb="0" eb="2">
      <t>ケッサン</t>
    </rPh>
    <rPh sb="2" eb="3">
      <t>ガク</t>
    </rPh>
    <phoneticPr fontId="7"/>
  </si>
  <si>
    <t>(A)のうち普通建設事業費</t>
    <rPh sb="6" eb="8">
      <t>フツウ</t>
    </rPh>
    <rPh sb="8" eb="10">
      <t>ケンセツ</t>
    </rPh>
    <rPh sb="10" eb="13">
      <t>ジギョウヒ</t>
    </rPh>
    <phoneticPr fontId="7"/>
  </si>
  <si>
    <t>(A)のうち充当一般財源等</t>
    <rPh sb="6" eb="8">
      <t>ジュウトウ</t>
    </rPh>
    <rPh sb="8" eb="10">
      <t>イッパン</t>
    </rPh>
    <rPh sb="10" eb="12">
      <t>ザイゲン</t>
    </rPh>
    <rPh sb="12" eb="13">
      <t>ナド</t>
    </rPh>
    <phoneticPr fontId="7"/>
  </si>
  <si>
    <t>地方譲与税</t>
    <phoneticPr fontId="7"/>
  </si>
  <si>
    <t>　法定普通税</t>
    <phoneticPr fontId="7"/>
  </si>
  <si>
    <t>議会費</t>
  </si>
  <si>
    <t>利子割交付金</t>
  </si>
  <si>
    <t>　　市町村民税</t>
    <phoneticPr fontId="7"/>
  </si>
  <si>
    <t>総務費</t>
  </si>
  <si>
    <t>配当割交付金</t>
    <rPh sb="0" eb="2">
      <t>ハイトウ</t>
    </rPh>
    <rPh sb="2" eb="3">
      <t>ワリ</t>
    </rPh>
    <rPh sb="3" eb="6">
      <t>コウフキン</t>
    </rPh>
    <phoneticPr fontId="21"/>
  </si>
  <si>
    <t>　　　個人均等割</t>
    <phoneticPr fontId="7"/>
  </si>
  <si>
    <t>-</t>
    <phoneticPr fontId="7"/>
  </si>
  <si>
    <t>民生費</t>
  </si>
  <si>
    <t>株式等譲渡所得割交付金</t>
    <rPh sb="0" eb="2">
      <t>カブシキ</t>
    </rPh>
    <rPh sb="2" eb="3">
      <t>トウ</t>
    </rPh>
    <rPh sb="3" eb="5">
      <t>ジョウト</t>
    </rPh>
    <rPh sb="5" eb="7">
      <t>ショトク</t>
    </rPh>
    <rPh sb="7" eb="8">
      <t>ワリ</t>
    </rPh>
    <rPh sb="8" eb="11">
      <t>コウフキン</t>
    </rPh>
    <phoneticPr fontId="21"/>
  </si>
  <si>
    <t>　　　所得割</t>
    <phoneticPr fontId="7"/>
  </si>
  <si>
    <t>衛生費</t>
  </si>
  <si>
    <t>分離課税所得割交付金</t>
    <phoneticPr fontId="22"/>
  </si>
  <si>
    <t>　　　法人均等割</t>
    <phoneticPr fontId="7"/>
  </si>
  <si>
    <t>労働費</t>
  </si>
  <si>
    <t>道府県民税所得割臨時交付金</t>
    <phoneticPr fontId="22"/>
  </si>
  <si>
    <t>　　　法人税割</t>
    <phoneticPr fontId="7"/>
  </si>
  <si>
    <t>農林水産業費</t>
  </si>
  <si>
    <t>地方消費税交付金</t>
  </si>
  <si>
    <t>　　固定資産税</t>
    <phoneticPr fontId="7"/>
  </si>
  <si>
    <t>商工費</t>
  </si>
  <si>
    <t>ゴルフ場利用税交付金</t>
  </si>
  <si>
    <t>　　　うち純固定資産税</t>
    <phoneticPr fontId="7"/>
  </si>
  <si>
    <t>土木費</t>
  </si>
  <si>
    <t>特別地方消費税交付金</t>
  </si>
  <si>
    <t>　　軽自動車税</t>
    <phoneticPr fontId="7"/>
  </si>
  <si>
    <t>消防費</t>
  </si>
  <si>
    <t>自動車取得税交付金</t>
  </si>
  <si>
    <t>　　市町村たばこ税</t>
    <phoneticPr fontId="7"/>
  </si>
  <si>
    <t>教育費</t>
  </si>
  <si>
    <t>軽油引取税交付金</t>
  </si>
  <si>
    <t>　　鉱産税</t>
    <phoneticPr fontId="7"/>
  </si>
  <si>
    <t>災害復旧費</t>
  </si>
  <si>
    <t>地方特例交付金</t>
    <phoneticPr fontId="14"/>
  </si>
  <si>
    <t>　　特別土地保有税</t>
    <phoneticPr fontId="7"/>
  </si>
  <si>
    <t>公債費</t>
  </si>
  <si>
    <t>地方交付税</t>
  </si>
  <si>
    <t>　法定外普通税</t>
    <phoneticPr fontId="7"/>
  </si>
  <si>
    <t>諸支出金</t>
    <rPh sb="3" eb="4">
      <t>キン</t>
    </rPh>
    <phoneticPr fontId="22"/>
  </si>
  <si>
    <t>　普通交付税</t>
    <phoneticPr fontId="7"/>
  </si>
  <si>
    <t>目的税</t>
  </si>
  <si>
    <t>前年度繰上充用金</t>
    <phoneticPr fontId="7"/>
  </si>
  <si>
    <t>　特別交付税</t>
    <phoneticPr fontId="7"/>
  </si>
  <si>
    <t>　法定目的税</t>
    <phoneticPr fontId="7"/>
  </si>
  <si>
    <t>歳出合計</t>
  </si>
  <si>
    <t>　震災復興特別交付税</t>
    <phoneticPr fontId="22"/>
  </si>
  <si>
    <t>　　入湯税</t>
    <phoneticPr fontId="7"/>
  </si>
  <si>
    <t>(一般財源計)</t>
    <phoneticPr fontId="7"/>
  </si>
  <si>
    <t>　　事業所税</t>
    <phoneticPr fontId="7"/>
  </si>
  <si>
    <t>性質別歳出の状況（単位 千円・％）</t>
    <rPh sb="0" eb="2">
      <t>セイシツ</t>
    </rPh>
    <phoneticPr fontId="7"/>
  </si>
  <si>
    <t>交通安全対策特別交付金</t>
    <phoneticPr fontId="7"/>
  </si>
  <si>
    <t>　　都市計画税</t>
    <phoneticPr fontId="7"/>
  </si>
  <si>
    <t>決算額</t>
  </si>
  <si>
    <t>構成比</t>
    <phoneticPr fontId="7"/>
  </si>
  <si>
    <t>充当一般財源等</t>
    <phoneticPr fontId="7"/>
  </si>
  <si>
    <t>経常経費充当一般財源等</t>
  </si>
  <si>
    <t>経常収支比率</t>
    <rPh sb="0" eb="2">
      <t>ケイジョウ</t>
    </rPh>
    <rPh sb="2" eb="4">
      <t>シュウシ</t>
    </rPh>
    <rPh sb="4" eb="6">
      <t>ヒリツ</t>
    </rPh>
    <phoneticPr fontId="17"/>
  </si>
  <si>
    <t>分担金・負担金</t>
  </si>
  <si>
    <t>　　水利地益税等</t>
    <phoneticPr fontId="7"/>
  </si>
  <si>
    <t>義務的経費計</t>
    <rPh sb="0" eb="3">
      <t>ギムテキ</t>
    </rPh>
    <rPh sb="3" eb="5">
      <t>ケイヒ</t>
    </rPh>
    <rPh sb="5" eb="6">
      <t>ケイ</t>
    </rPh>
    <phoneticPr fontId="7"/>
  </si>
  <si>
    <t>使用料</t>
  </si>
  <si>
    <t>　法定外目的税</t>
    <phoneticPr fontId="7"/>
  </si>
  <si>
    <t>　人件費</t>
    <phoneticPr fontId="7"/>
  </si>
  <si>
    <t>手数料</t>
  </si>
  <si>
    <t>旧法による税</t>
  </si>
  <si>
    <t>　　うち職員給</t>
    <rPh sb="4" eb="6">
      <t>ショクイン</t>
    </rPh>
    <rPh sb="6" eb="7">
      <t>キュウ</t>
    </rPh>
    <phoneticPr fontId="7"/>
  </si>
  <si>
    <t>国庫支出金</t>
  </si>
  <si>
    <t>合計</t>
  </si>
  <si>
    <t>　扶助費</t>
    <phoneticPr fontId="7"/>
  </si>
  <si>
    <t>国有提供交付金(特別区財調交付金)</t>
  </si>
  <si>
    <t>　公債費</t>
    <phoneticPr fontId="7"/>
  </si>
  <si>
    <t>都道府県支出金</t>
  </si>
  <si>
    <t>平成29年度</t>
    <rPh sb="0" eb="2">
      <t>ヘイセイ</t>
    </rPh>
    <rPh sb="4" eb="6">
      <t>ネンド</t>
    </rPh>
    <phoneticPr fontId="7"/>
  </si>
  <si>
    <t>平成28年度</t>
    <rPh sb="0" eb="2">
      <t>ヘイセイ</t>
    </rPh>
    <rPh sb="4" eb="6">
      <t>ネンド</t>
    </rPh>
    <phoneticPr fontId="7"/>
  </si>
  <si>
    <t>内訳</t>
    <rPh sb="0" eb="2">
      <t>ウチワケ</t>
    </rPh>
    <phoneticPr fontId="7"/>
  </si>
  <si>
    <t>元利償還金</t>
    <phoneticPr fontId="7"/>
  </si>
  <si>
    <t>財産収入</t>
  </si>
  <si>
    <t>徴収率
(％)</t>
    <rPh sb="0" eb="2">
      <t>チョウシュウ</t>
    </rPh>
    <rPh sb="2" eb="3">
      <t>リツ</t>
    </rPh>
    <phoneticPr fontId="7"/>
  </si>
  <si>
    <t>現年</t>
    <rPh sb="0" eb="1">
      <t>ゲン</t>
    </rPh>
    <rPh sb="1" eb="2">
      <t>ネン</t>
    </rPh>
    <phoneticPr fontId="7"/>
  </si>
  <si>
    <t>　うち元金</t>
    <phoneticPr fontId="22"/>
  </si>
  <si>
    <t>寄附金</t>
  </si>
  <si>
    <t>・計</t>
    <phoneticPr fontId="7"/>
  </si>
  <si>
    <t>市町村民税</t>
    <rPh sb="0" eb="3">
      <t>シチョウソン</t>
    </rPh>
    <rPh sb="3" eb="4">
      <t>ミン</t>
    </rPh>
    <rPh sb="4" eb="5">
      <t>ゼイ</t>
    </rPh>
    <phoneticPr fontId="7"/>
  </si>
  <si>
    <t>　うち利子</t>
    <phoneticPr fontId="22"/>
  </si>
  <si>
    <t>繰入金</t>
  </si>
  <si>
    <t>純固定資産税</t>
    <rPh sb="0" eb="1">
      <t>ジュン</t>
    </rPh>
    <rPh sb="1" eb="3">
      <t>コテイ</t>
    </rPh>
    <rPh sb="3" eb="6">
      <t>シサンゼイ</t>
    </rPh>
    <phoneticPr fontId="7"/>
  </si>
  <si>
    <t>一時借入金利子</t>
    <phoneticPr fontId="7"/>
  </si>
  <si>
    <t>繰越金</t>
  </si>
  <si>
    <t>その他の経費</t>
    <rPh sb="2" eb="3">
      <t>タ</t>
    </rPh>
    <rPh sb="4" eb="6">
      <t>ケイヒ</t>
    </rPh>
    <phoneticPr fontId="7"/>
  </si>
  <si>
    <t>諸収入</t>
  </si>
  <si>
    <t>公営事業等への繰出</t>
    <rPh sb="0" eb="2">
      <t>コウエイ</t>
    </rPh>
    <rPh sb="2" eb="4">
      <t>ジギョウ</t>
    </rPh>
    <rPh sb="4" eb="5">
      <t>トウ</t>
    </rPh>
    <rPh sb="7" eb="9">
      <t>クリダ</t>
    </rPh>
    <phoneticPr fontId="7"/>
  </si>
  <si>
    <t>国民健康保険事業会計の状況</t>
    <rPh sb="0" eb="2">
      <t>コクミン</t>
    </rPh>
    <rPh sb="2" eb="4">
      <t>ケンコウ</t>
    </rPh>
    <rPh sb="4" eb="6">
      <t>ホケン</t>
    </rPh>
    <rPh sb="6" eb="8">
      <t>ジギョウ</t>
    </rPh>
    <rPh sb="8" eb="10">
      <t>カイケイ</t>
    </rPh>
    <rPh sb="11" eb="13">
      <t>ジョウキョウ</t>
    </rPh>
    <phoneticPr fontId="7"/>
  </si>
  <si>
    <t>　物件費</t>
    <phoneticPr fontId="7"/>
  </si>
  <si>
    <t>地方債</t>
  </si>
  <si>
    <t>合計</t>
    <phoneticPr fontId="7"/>
  </si>
  <si>
    <t>実質収支</t>
    <rPh sb="0" eb="2">
      <t>ジッシツ</t>
    </rPh>
    <rPh sb="2" eb="4">
      <t>シュウシ</t>
    </rPh>
    <phoneticPr fontId="7"/>
  </si>
  <si>
    <t>　維持補修費</t>
    <phoneticPr fontId="7"/>
  </si>
  <si>
    <t>　うち減収補塡債(特例分)</t>
    <rPh sb="4" eb="5">
      <t>シュウ</t>
    </rPh>
    <rPh sb="9" eb="10">
      <t>トク</t>
    </rPh>
    <rPh sb="10" eb="11">
      <t>レイ</t>
    </rPh>
    <rPh sb="11" eb="12">
      <t>ブン</t>
    </rPh>
    <phoneticPr fontId="14"/>
  </si>
  <si>
    <t>下水道</t>
    <phoneticPr fontId="7"/>
  </si>
  <si>
    <t>再差引収支</t>
    <rPh sb="0" eb="1">
      <t>サイ</t>
    </rPh>
    <rPh sb="1" eb="3">
      <t>サシヒキ</t>
    </rPh>
    <rPh sb="3" eb="5">
      <t>シュウシ</t>
    </rPh>
    <phoneticPr fontId="7"/>
  </si>
  <si>
    <t>　補助費等</t>
    <rPh sb="1" eb="3">
      <t>ホジョ</t>
    </rPh>
    <rPh sb="3" eb="4">
      <t>ヒ</t>
    </rPh>
    <rPh sb="4" eb="5">
      <t>トウ</t>
    </rPh>
    <phoneticPr fontId="7"/>
  </si>
  <si>
    <t>　うち臨時財政対策債</t>
    <phoneticPr fontId="7"/>
  </si>
  <si>
    <t>病院</t>
    <phoneticPr fontId="7"/>
  </si>
  <si>
    <t>加入世帯数(世帯)</t>
  </si>
  <si>
    <t>　　うち一部事務組合負担金</t>
    <phoneticPr fontId="7"/>
  </si>
  <si>
    <t>歳入合計</t>
    <phoneticPr fontId="7"/>
  </si>
  <si>
    <t>宅地造成</t>
    <phoneticPr fontId="7"/>
  </si>
  <si>
    <t>被保険者数(人)</t>
  </si>
  <si>
    <t>　繰出金</t>
    <phoneticPr fontId="7"/>
  </si>
  <si>
    <t>上水道</t>
    <phoneticPr fontId="7"/>
  </si>
  <si>
    <t>被保険者
1人当り</t>
    <phoneticPr fontId="7"/>
  </si>
  <si>
    <t>保険税(料)収入額</t>
    <phoneticPr fontId="7"/>
  </si>
  <si>
    <t>　積立金</t>
    <phoneticPr fontId="7"/>
  </si>
  <si>
    <t>国民健康保険</t>
    <phoneticPr fontId="7"/>
  </si>
  <si>
    <t>国庫支出金</t>
    <phoneticPr fontId="7"/>
  </si>
  <si>
    <t>　投資・出資金・貸付金</t>
    <phoneticPr fontId="7"/>
  </si>
  <si>
    <t>その他</t>
    <phoneticPr fontId="7"/>
  </si>
  <si>
    <t>保険給付費</t>
    <phoneticPr fontId="7"/>
  </si>
  <si>
    <t>　前年度繰上充用金</t>
    <phoneticPr fontId="7"/>
  </si>
  <si>
    <t>(注釈)</t>
    <rPh sb="1" eb="2">
      <t>チュウ</t>
    </rPh>
    <rPh sb="2" eb="3">
      <t>シャク</t>
    </rPh>
    <phoneticPr fontId="7"/>
  </si>
  <si>
    <t>投資的経費計</t>
    <rPh sb="5" eb="6">
      <t>ケイ</t>
    </rPh>
    <phoneticPr fontId="7"/>
  </si>
  <si>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7"/>
  </si>
  <si>
    <t>　　うち人件費</t>
    <phoneticPr fontId="7"/>
  </si>
  <si>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7"/>
  </si>
  <si>
    <t>普通建設事業費</t>
    <phoneticPr fontId="7"/>
  </si>
  <si>
    <t>　うち補助</t>
    <phoneticPr fontId="7"/>
  </si>
  <si>
    <t>　うち単独</t>
    <phoneticPr fontId="7"/>
  </si>
  <si>
    <t>災害復旧事業費</t>
    <phoneticPr fontId="7"/>
  </si>
  <si>
    <t>失業対策事業費</t>
    <phoneticPr fontId="7"/>
  </si>
  <si>
    <t>歳出合計</t>
    <phoneticPr fontId="7"/>
  </si>
  <si>
    <t>(2)各会計、関係団体の財政状況及び健全化判断比率（市町村）</t>
    <rPh sb="26" eb="29">
      <t>シチョウソン</t>
    </rPh>
    <phoneticPr fontId="7"/>
  </si>
  <si>
    <t>平成29年度</t>
  </si>
  <si>
    <t>岡山県備前市</t>
  </si>
  <si>
    <t>一般会計等の財政状況（単位：百万円）</t>
    <rPh sb="0" eb="2">
      <t>イッパン</t>
    </rPh>
    <rPh sb="2" eb="4">
      <t>カイケイ</t>
    </rPh>
    <rPh sb="4" eb="5">
      <t>トウ</t>
    </rPh>
    <rPh sb="6" eb="8">
      <t>ザイセイ</t>
    </rPh>
    <rPh sb="8" eb="10">
      <t>ジョウキョウ</t>
    </rPh>
    <phoneticPr fontId="2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</si>
  <si>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8"/>
  </si>
  <si>
    <t>会計名</t>
    <rPh sb="0" eb="2">
      <t>カイケイ</t>
    </rPh>
    <rPh sb="2" eb="3">
      <t>メイ</t>
    </rPh>
    <phoneticPr fontId="28"/>
  </si>
  <si>
    <t>歳入</t>
    <rPh sb="0" eb="2">
      <t>サイニュウ</t>
    </rPh>
    <phoneticPr fontId="28"/>
  </si>
  <si>
    <t>歳出</t>
    <phoneticPr fontId="28"/>
  </si>
  <si>
    <t>形式収支</t>
    <phoneticPr fontId="28"/>
  </si>
  <si>
    <t>実質収支</t>
    <phoneticPr fontId="28"/>
  </si>
  <si>
    <t>他会計等
からの
繰入金</t>
    <rPh sb="9" eb="11">
      <t>クリイレ</t>
    </rPh>
    <rPh sb="11" eb="12">
      <t>キン</t>
    </rPh>
    <phoneticPr fontId="28"/>
  </si>
  <si>
    <t>地方債
現在高</t>
    <phoneticPr fontId="7"/>
  </si>
  <si>
    <t>備考</t>
    <rPh sb="0" eb="2">
      <t>ビコウ</t>
    </rPh>
    <phoneticPr fontId="7"/>
  </si>
  <si>
    <t>地方公社・第三セクター等名</t>
    <rPh sb="12" eb="13">
      <t>メイ</t>
    </rPh>
    <phoneticPr fontId="7"/>
  </si>
  <si>
    <t>経常損益</t>
    <phoneticPr fontId="7"/>
  </si>
  <si>
    <t>純資産又は
正味財産</t>
    <phoneticPr fontId="7"/>
  </si>
  <si>
    <t>当該団体
からの
出資金</t>
    <phoneticPr fontId="7"/>
  </si>
  <si>
    <t>当該団体
からの
補助金</t>
    <phoneticPr fontId="7"/>
  </si>
  <si>
    <t>当該団体
からの
貸付金</t>
    <phoneticPr fontId="7"/>
  </si>
  <si>
    <t>当該団体からの債務保証に係る債務残高</t>
    <rPh sb="9" eb="11">
      <t>ホショウ</t>
    </rPh>
    <phoneticPr fontId="7"/>
  </si>
  <si>
    <t>当該団体からの損失補償に係る債務残高</t>
    <phoneticPr fontId="7"/>
  </si>
  <si>
    <t>一般会計等
負担見込額</t>
    <phoneticPr fontId="7"/>
  </si>
  <si>
    <t>一般会計</t>
    <phoneticPr fontId="7"/>
  </si>
  <si>
    <t>備前市土地取得事業特別会計</t>
    <phoneticPr fontId="7"/>
  </si>
  <si>
    <t>備前市飲料水供給事業特別会計</t>
    <phoneticPr fontId="7"/>
  </si>
  <si>
    <t>備前市駐車場事業特別会計</t>
    <phoneticPr fontId="7"/>
  </si>
  <si>
    <t>実質赤字額</t>
    <rPh sb="0" eb="2">
      <t>ジッシツ</t>
    </rPh>
    <rPh sb="2" eb="5">
      <t>アカジガク</t>
    </rPh>
    <phoneticPr fontId="7"/>
  </si>
  <si>
    <t>計</t>
    <rPh sb="0" eb="1">
      <t>ケイ</t>
    </rPh>
    <phoneticPr fontId="7"/>
  </si>
  <si>
    <t>一般会計等（純計）</t>
    <rPh sb="0" eb="2">
      <t>イッパン</t>
    </rPh>
    <rPh sb="2" eb="4">
      <t>カイケイ</t>
    </rPh>
    <rPh sb="4" eb="5">
      <t>トウ</t>
    </rPh>
    <rPh sb="6" eb="8">
      <t>ジュンケイ</t>
    </rPh>
    <phoneticPr fontId="7"/>
  </si>
  <si>
    <t>-</t>
    <phoneticPr fontId="7"/>
  </si>
  <si>
    <t>　※一般会計等（純計）は、各会計の相互間の繰入・繰出等の重複を控除したものであり、各会計の合計と一致しない場合がある。</t>
    <phoneticPr fontId="7"/>
  </si>
  <si>
    <t>公営企業会計等の財政状況（単位：百万円）</t>
    <rPh sb="0" eb="2">
      <t>コウエイ</t>
    </rPh>
    <rPh sb="2" eb="4">
      <t>キギョウ</t>
    </rPh>
    <rPh sb="4" eb="6">
      <t>カイケイ</t>
    </rPh>
    <rPh sb="6" eb="7">
      <t>トウ</t>
    </rPh>
    <rPh sb="8" eb="10">
      <t>ザイセイ</t>
    </rPh>
    <rPh sb="10" eb="12">
      <t>ジョウキョウ</t>
    </rPh>
    <phoneticPr fontId="7"/>
  </si>
  <si>
    <t>総収益
（歳入）</t>
    <phoneticPr fontId="7"/>
  </si>
  <si>
    <t>総費用
（歳出）</t>
    <phoneticPr fontId="7"/>
  </si>
  <si>
    <t>純損益
（形式収支）</t>
    <phoneticPr fontId="7"/>
  </si>
  <si>
    <t>資金剰余額
/不足額
（実質収支）</t>
    <phoneticPr fontId="7"/>
  </si>
  <si>
    <t>他会計等
からの
繰入金</t>
    <phoneticPr fontId="7"/>
  </si>
  <si>
    <t>企業債
（地方債）
現在高</t>
    <phoneticPr fontId="7"/>
  </si>
  <si>
    <t>左のうち
一般会計等
繰入見込額</t>
    <phoneticPr fontId="7"/>
  </si>
  <si>
    <t>資金不足
比率</t>
    <rPh sb="0" eb="2">
      <t>シキン</t>
    </rPh>
    <rPh sb="2" eb="4">
      <t>フソク</t>
    </rPh>
    <rPh sb="5" eb="7">
      <t>ヒリツ</t>
    </rPh>
    <phoneticPr fontId="7"/>
  </si>
  <si>
    <t>備前市国民健康保険事業特別会計</t>
    <phoneticPr fontId="7"/>
  </si>
  <si>
    <t>備前市介護保険事業特別会計（介護保険事業勘定）</t>
    <phoneticPr fontId="7"/>
  </si>
  <si>
    <t>備前市後期高齢者医療事業特別会計</t>
    <phoneticPr fontId="7"/>
  </si>
  <si>
    <t>備前市介護保険事業特別会計（予防サービス事業勘定）</t>
    <phoneticPr fontId="7"/>
  </si>
  <si>
    <t>備前市水道事業会計</t>
    <phoneticPr fontId="7"/>
  </si>
  <si>
    <t>法適用企業</t>
    <phoneticPr fontId="7"/>
  </si>
  <si>
    <t>備前市下水道事業会計</t>
    <phoneticPr fontId="7"/>
  </si>
  <si>
    <t>法適用企業</t>
    <phoneticPr fontId="7"/>
  </si>
  <si>
    <t>備前市病院事業会計</t>
    <phoneticPr fontId="7"/>
  </si>
  <si>
    <t>法適用企業</t>
    <phoneticPr fontId="7"/>
  </si>
  <si>
    <t>備前市浄化槽整備事業特別会計</t>
    <phoneticPr fontId="7"/>
  </si>
  <si>
    <t>法非適用企業</t>
    <phoneticPr fontId="7"/>
  </si>
  <si>
    <t>備前市宅地造成分譲事業特別会計</t>
    <phoneticPr fontId="7"/>
  </si>
  <si>
    <t>法非適用企業</t>
    <phoneticPr fontId="7"/>
  </si>
  <si>
    <t>備前市企業用地造成事業特別会計</t>
    <phoneticPr fontId="7"/>
  </si>
  <si>
    <t>連結実質赤字額</t>
    <rPh sb="0" eb="2">
      <t>レンケツ</t>
    </rPh>
    <rPh sb="2" eb="4">
      <t>ジッシツ</t>
    </rPh>
    <rPh sb="4" eb="7">
      <t>アカジガク</t>
    </rPh>
    <phoneticPr fontId="7"/>
  </si>
  <si>
    <t>公営企業会計等</t>
    <rPh sb="0" eb="2">
      <t>コウエイ</t>
    </rPh>
    <rPh sb="2" eb="4">
      <t>キギョウ</t>
    </rPh>
    <rPh sb="4" eb="6">
      <t>カイケイ</t>
    </rPh>
    <rPh sb="6" eb="7">
      <t>トウ</t>
    </rPh>
    <phoneticPr fontId="7"/>
  </si>
  <si>
    <t>-</t>
    <phoneticPr fontId="7"/>
  </si>
  <si>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7"/>
  </si>
  <si>
    <t>一部事務組合等名</t>
    <rPh sb="0" eb="2">
      <t>イチブ</t>
    </rPh>
    <rPh sb="2" eb="4">
      <t>ジム</t>
    </rPh>
    <rPh sb="4" eb="6">
      <t>クミアイ</t>
    </rPh>
    <rPh sb="6" eb="7">
      <t>トウ</t>
    </rPh>
    <rPh sb="7" eb="8">
      <t>メイ</t>
    </rPh>
    <phoneticPr fontId="28"/>
  </si>
  <si>
    <t>総収益
（歳入）</t>
    <phoneticPr fontId="7"/>
  </si>
  <si>
    <t>総費用
（歳出）</t>
    <phoneticPr fontId="7"/>
  </si>
  <si>
    <t>資金剰余額
/不足額
（実質収支）</t>
    <phoneticPr fontId="7"/>
  </si>
  <si>
    <t>企業債
（地方債）
現在高</t>
    <phoneticPr fontId="7"/>
  </si>
  <si>
    <t>左のうち
一般会計等
負担見込額</t>
    <phoneticPr fontId="7"/>
  </si>
  <si>
    <t>一部事務組合等</t>
    <rPh sb="0" eb="2">
      <t>イチブ</t>
    </rPh>
    <rPh sb="2" eb="4">
      <t>ジム</t>
    </rPh>
    <rPh sb="4" eb="6">
      <t>クミアイ</t>
    </rPh>
    <rPh sb="6" eb="7">
      <t>トウ</t>
    </rPh>
    <phoneticPr fontId="7"/>
  </si>
  <si>
    <t>地方公社・第三セクター等</t>
    <rPh sb="0" eb="4">
      <t>チホウコウシャ</t>
    </rPh>
    <rPh sb="5" eb="6">
      <t>ダイ</t>
    </rPh>
    <rPh sb="6" eb="7">
      <t>サン</t>
    </rPh>
    <rPh sb="11" eb="12">
      <t>ナド</t>
    </rPh>
    <phoneticPr fontId="7"/>
  </si>
  <si>
    <t>　※地方公共団体が①25%以上出資している法人又は②財政支援を行っている法人を記載している。</t>
    <phoneticPr fontId="7"/>
  </si>
  <si>
    <t>　※地方公共団体財政健全化法に基づき将来負担比率の算定対象となっている法人については、○印を付与している。</t>
    <phoneticPr fontId="7"/>
  </si>
  <si>
    <t>公債費負担の状況</t>
    <rPh sb="0" eb="3">
      <t>コウサイヒ</t>
    </rPh>
    <rPh sb="3" eb="5">
      <t>フタン</t>
    </rPh>
    <rPh sb="6" eb="8">
      <t>ジョウキョウ</t>
    </rPh>
    <phoneticPr fontId="7"/>
  </si>
  <si>
    <t>将来負担の状況</t>
    <phoneticPr fontId="7"/>
  </si>
  <si>
    <t>実質公債費比率　　（千円・％）</t>
    <rPh sb="0" eb="2">
      <t>ジッシツ</t>
    </rPh>
    <rPh sb="2" eb="4">
      <t>コウサイ</t>
    </rPh>
    <rPh sb="4" eb="5">
      <t>ヒ</t>
    </rPh>
    <rPh sb="5" eb="7">
      <t>ヒリツ</t>
    </rPh>
    <rPh sb="10" eb="12">
      <t>センエン</t>
    </rPh>
    <phoneticPr fontId="7"/>
  </si>
  <si>
    <t>将来負担比率　　（千円・％）</t>
    <rPh sb="0" eb="2">
      <t>ショウライ</t>
    </rPh>
    <rPh sb="2" eb="4">
      <t>フタン</t>
    </rPh>
    <phoneticPr fontId="7"/>
  </si>
  <si>
    <t>区分</t>
    <rPh sb="0" eb="1">
      <t>ク</t>
    </rPh>
    <rPh sb="1" eb="2">
      <t>ブン</t>
    </rPh>
    <phoneticPr fontId="28"/>
  </si>
  <si>
    <t>平成27年度</t>
    <rPh sb="0" eb="2">
      <t>ヘイセイ</t>
    </rPh>
    <rPh sb="4" eb="6">
      <t>ネンド</t>
    </rPh>
    <phoneticPr fontId="7"/>
  </si>
  <si>
    <t>分母比</t>
    <rPh sb="0" eb="2">
      <t>ブンボ</t>
    </rPh>
    <rPh sb="2" eb="3">
      <t>ヒ</t>
    </rPh>
    <phoneticPr fontId="7"/>
  </si>
  <si>
    <t>内訳</t>
    <rPh sb="0" eb="2">
      <t>ウチワケ</t>
    </rPh>
    <phoneticPr fontId="28"/>
  </si>
  <si>
    <t>元利償還金</t>
    <rPh sb="0" eb="2">
      <t>ガンリ</t>
    </rPh>
    <rPh sb="2" eb="5">
      <t>ショウカンキン</t>
    </rPh>
    <phoneticPr fontId="28"/>
  </si>
  <si>
    <t xml:space="preserve">一般会計等に係る地方債の現在高 </t>
    <rPh sb="0" eb="2">
      <t>イッパン</t>
    </rPh>
    <rPh sb="2" eb="4">
      <t>カイケイ</t>
    </rPh>
    <rPh sb="4" eb="5">
      <t>トウ</t>
    </rPh>
    <rPh sb="6" eb="7">
      <t>カカ</t>
    </rPh>
    <rPh sb="8" eb="11">
      <t>チホウサイ</t>
    </rPh>
    <rPh sb="12" eb="15">
      <t>ゲンザイダカ</t>
    </rPh>
    <phoneticPr fontId="28"/>
  </si>
  <si>
    <t>債務負担行為</t>
    <rPh sb="0" eb="2">
      <t>サイム</t>
    </rPh>
    <rPh sb="2" eb="4">
      <t>フタン</t>
    </rPh>
    <rPh sb="4" eb="6">
      <t>コウイ</t>
    </rPh>
    <phoneticPr fontId="7"/>
  </si>
  <si>
    <t>PFI事業に係るもの</t>
    <rPh sb="3" eb="5">
      <t>ジギョウ</t>
    </rPh>
    <rPh sb="6" eb="7">
      <t>カカ</t>
    </rPh>
    <phoneticPr fontId="28"/>
  </si>
  <si>
    <t>減債基金積立不足算定額</t>
    <rPh sb="0" eb="2">
      <t>ゲンサイ</t>
    </rPh>
    <rPh sb="2" eb="4">
      <t>キキン</t>
    </rPh>
    <rPh sb="4" eb="6">
      <t>ツミタテ</t>
    </rPh>
    <rPh sb="6" eb="8">
      <t>ブソク</t>
    </rPh>
    <rPh sb="8" eb="10">
      <t>サンテイ</t>
    </rPh>
    <rPh sb="10" eb="11">
      <t>ガク</t>
    </rPh>
    <phoneticPr fontId="7"/>
  </si>
  <si>
    <t xml:space="preserve">債務負担行為に基づく支出予定額 </t>
    <rPh sb="0" eb="2">
      <t>サイム</t>
    </rPh>
    <rPh sb="2" eb="4">
      <t>フタン</t>
    </rPh>
    <rPh sb="4" eb="6">
      <t>コウイ</t>
    </rPh>
    <rPh sb="7" eb="8">
      <t>モト</t>
    </rPh>
    <rPh sb="10" eb="12">
      <t>シシュツ</t>
    </rPh>
    <rPh sb="12" eb="15">
      <t>ヨテイガク</t>
    </rPh>
    <phoneticPr fontId="28"/>
  </si>
  <si>
    <t>いわゆる五省協定等に係るもの</t>
    <rPh sb="4" eb="6">
      <t>ゴショウ</t>
    </rPh>
    <rPh sb="6" eb="9">
      <t>キョウテイトウ</t>
    </rPh>
    <rPh sb="10" eb="11">
      <t>カカ</t>
    </rPh>
    <phoneticPr fontId="28"/>
  </si>
  <si>
    <t>準元利償還金</t>
    <rPh sb="0" eb="1">
      <t>ジュン</t>
    </rPh>
    <rPh sb="1" eb="3">
      <t>ガンリ</t>
    </rPh>
    <rPh sb="3" eb="6">
      <t>ショウカンキン</t>
    </rPh>
    <phoneticPr fontId="2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</si>
  <si>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8"/>
  </si>
  <si>
    <t xml:space="preserve">公営企業債等繰入見込額 </t>
    <rPh sb="0" eb="2">
      <t>コウエイ</t>
    </rPh>
    <rPh sb="2" eb="5">
      <t>キギョウサイ</t>
    </rPh>
    <rPh sb="5" eb="6">
      <t>トウ</t>
    </rPh>
    <rPh sb="6" eb="8">
      <t>クリイ</t>
    </rPh>
    <rPh sb="8" eb="11">
      <t>ミコミガク</t>
    </rPh>
    <phoneticPr fontId="28"/>
  </si>
  <si>
    <t>国営土地改良事業に係るもの</t>
    <rPh sb="0" eb="2">
      <t>コクエイ</t>
    </rPh>
    <rPh sb="2" eb="4">
      <t>トチ</t>
    </rPh>
    <rPh sb="4" eb="6">
      <t>カイリョウ</t>
    </rPh>
    <rPh sb="6" eb="8">
      <t>ジギョウ</t>
    </rPh>
    <rPh sb="9" eb="10">
      <t>カカ</t>
    </rPh>
    <phoneticPr fontId="28"/>
  </si>
  <si>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8"/>
  </si>
  <si>
    <t xml:space="preserve">組合等負担等見込額 </t>
    <rPh sb="0" eb="2">
      <t>クミアイ</t>
    </rPh>
    <rPh sb="2" eb="3">
      <t>トウ</t>
    </rPh>
    <rPh sb="3" eb="5">
      <t>フタン</t>
    </rPh>
    <rPh sb="5" eb="6">
      <t>トウ</t>
    </rPh>
    <rPh sb="6" eb="9">
      <t>ミコミガク</t>
    </rPh>
    <phoneticPr fontId="28"/>
  </si>
  <si>
    <t>森林総合研究所等が行う事業に係るもの</t>
    <phoneticPr fontId="7"/>
  </si>
  <si>
    <t>-</t>
    <phoneticPr fontId="7"/>
  </si>
  <si>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8"/>
  </si>
  <si>
    <t xml:space="preserve">退職手当負担見込額 </t>
    <rPh sb="0" eb="2">
      <t>タイショク</t>
    </rPh>
    <rPh sb="2" eb="4">
      <t>テアテ</t>
    </rPh>
    <rPh sb="4" eb="6">
      <t>フタン</t>
    </rPh>
    <rPh sb="6" eb="9">
      <t>ミコミガク</t>
    </rPh>
    <phoneticPr fontId="28"/>
  </si>
  <si>
    <t>地方公務員等共済組合に係るもの</t>
    <rPh sb="0" eb="2">
      <t>チホウ</t>
    </rPh>
    <rPh sb="2" eb="5">
      <t>コウムイン</t>
    </rPh>
    <rPh sb="5" eb="6">
      <t>トウ</t>
    </rPh>
    <rPh sb="6" eb="8">
      <t>キョウサイ</t>
    </rPh>
    <rPh sb="8" eb="10">
      <t>クミアイ</t>
    </rPh>
    <rPh sb="11" eb="12">
      <t>カカ</t>
    </rPh>
    <phoneticPr fontId="7"/>
  </si>
  <si>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</si>
  <si>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8"/>
  </si>
  <si>
    <t>依頼土地の買い戻しに係るもの</t>
    <rPh sb="0" eb="2">
      <t>イライ</t>
    </rPh>
    <rPh sb="2" eb="4">
      <t>トチ</t>
    </rPh>
    <rPh sb="5" eb="6">
      <t>カ</t>
    </rPh>
    <rPh sb="7" eb="8">
      <t>モド</t>
    </rPh>
    <rPh sb="10" eb="11">
      <t>カカ</t>
    </rPh>
    <phoneticPr fontId="7"/>
  </si>
  <si>
    <t>-</t>
    <phoneticPr fontId="7"/>
  </si>
  <si>
    <t>一時借入金の利子</t>
    <rPh sb="0" eb="2">
      <t>イチジ</t>
    </rPh>
    <rPh sb="2" eb="5">
      <t>カリイレキン</t>
    </rPh>
    <rPh sb="6" eb="8">
      <t>リシ</t>
    </rPh>
    <phoneticPr fontId="28"/>
  </si>
  <si>
    <t>-</t>
    <phoneticPr fontId="7"/>
  </si>
  <si>
    <t>-</t>
    <phoneticPr fontId="7"/>
  </si>
  <si>
    <t>　うち、健全化法施行規則附則第三条に係る負担見込額</t>
    <phoneticPr fontId="7"/>
  </si>
  <si>
    <t>-</t>
    <phoneticPr fontId="7"/>
  </si>
  <si>
    <t>社会福祉法人の施設建設費に係るもの</t>
    <rPh sb="0" eb="2">
      <t>シャカイ</t>
    </rPh>
    <rPh sb="2" eb="4">
      <t>フクシ</t>
    </rPh>
    <rPh sb="4" eb="6">
      <t>ホウジン</t>
    </rPh>
    <rPh sb="7" eb="9">
      <t>シセツ</t>
    </rPh>
    <rPh sb="9" eb="12">
      <t>ケンセツヒ</t>
    </rPh>
    <rPh sb="13" eb="14">
      <t>カカ</t>
    </rPh>
    <phoneticPr fontId="7"/>
  </si>
  <si>
    <t>(Ａ)</t>
    <phoneticPr fontId="7"/>
  </si>
  <si>
    <t xml:space="preserve">連結実質赤字額 </t>
    <phoneticPr fontId="7"/>
  </si>
  <si>
    <t>損失補償・債務保証の履行に係るもの</t>
    <rPh sb="0" eb="2">
      <t>ソンシツ</t>
    </rPh>
    <rPh sb="2" eb="4">
      <t>ホショウ</t>
    </rPh>
    <rPh sb="5" eb="7">
      <t>サイム</t>
    </rPh>
    <rPh sb="7" eb="9">
      <t>ホショウ</t>
    </rPh>
    <rPh sb="10" eb="12">
      <t>リコウ</t>
    </rPh>
    <rPh sb="13" eb="14">
      <t>カカ</t>
    </rPh>
    <phoneticPr fontId="7"/>
  </si>
  <si>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8"/>
  </si>
  <si>
    <t>引き受けた債務の履行に係るもの</t>
    <rPh sb="0" eb="1">
      <t>ヒ</t>
    </rPh>
    <rPh sb="2" eb="3">
      <t>ウ</t>
    </rPh>
    <rPh sb="5" eb="7">
      <t>サイム</t>
    </rPh>
    <rPh sb="8" eb="10">
      <t>リコウ</t>
    </rPh>
    <rPh sb="11" eb="12">
      <t>カカ</t>
    </rPh>
    <phoneticPr fontId="7"/>
  </si>
  <si>
    <t>-</t>
    <phoneticPr fontId="7"/>
  </si>
  <si>
    <t>(Ｅ)</t>
    <phoneticPr fontId="7"/>
  </si>
  <si>
    <t>その他上記に準ずるもの</t>
    <rPh sb="2" eb="3">
      <t>タ</t>
    </rPh>
    <rPh sb="3" eb="5">
      <t>ジョウキ</t>
    </rPh>
    <rPh sb="6" eb="7">
      <t>ジュン</t>
    </rPh>
    <phoneticPr fontId="7"/>
  </si>
  <si>
    <t>充当可能
財源等</t>
    <rPh sb="0" eb="2">
      <t>ジュウトウ</t>
    </rPh>
    <rPh sb="2" eb="3">
      <t>カ</t>
    </rPh>
    <rPh sb="3" eb="4">
      <t>ノウ</t>
    </rPh>
    <rPh sb="5" eb="8">
      <t>ザイゲントウ</t>
    </rPh>
    <phoneticPr fontId="7"/>
  </si>
  <si>
    <t xml:space="preserve">充当可能基金 </t>
    <rPh sb="0" eb="2">
      <t>ジュウトウ</t>
    </rPh>
    <rPh sb="2" eb="4">
      <t>カノウ</t>
    </rPh>
    <rPh sb="4" eb="6">
      <t>キキン</t>
    </rPh>
    <phoneticPr fontId="28"/>
  </si>
  <si>
    <t>企業債等
繰入見込額</t>
    <rPh sb="0" eb="2">
      <t>キギョウ</t>
    </rPh>
    <rPh sb="2" eb="3">
      <t>サイ</t>
    </rPh>
    <rPh sb="3" eb="4">
      <t>トウ</t>
    </rPh>
    <rPh sb="5" eb="7">
      <t>クリイレ</t>
    </rPh>
    <rPh sb="7" eb="9">
      <t>ミコ</t>
    </rPh>
    <rPh sb="9" eb="10">
      <t>ガク</t>
    </rPh>
    <phoneticPr fontId="7"/>
  </si>
  <si>
    <t>備前市下水道事業会計</t>
    <phoneticPr fontId="7"/>
  </si>
  <si>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8"/>
  </si>
  <si>
    <t xml:space="preserve">充当可能特定歳入 </t>
    <rPh sb="0" eb="2">
      <t>ジュウトウ</t>
    </rPh>
    <rPh sb="2" eb="4">
      <t>カノウ</t>
    </rPh>
    <rPh sb="4" eb="6">
      <t>トクテイ</t>
    </rPh>
    <rPh sb="6" eb="8">
      <t>サイニュウ</t>
    </rPh>
    <phoneticPr fontId="28"/>
  </si>
  <si>
    <t>備前市病院事業会計</t>
    <phoneticPr fontId="7"/>
  </si>
  <si>
    <t xml:space="preserve">基準財政需要額算入見込額 </t>
    <rPh sb="0" eb="2">
      <t>キジュン</t>
    </rPh>
    <rPh sb="2" eb="4">
      <t>ザイセイ</t>
    </rPh>
    <rPh sb="4" eb="7">
      <t>ジュヨウガク</t>
    </rPh>
    <rPh sb="7" eb="9">
      <t>サンニュウ</t>
    </rPh>
    <rPh sb="9" eb="12">
      <t>ミコミガク</t>
    </rPh>
    <phoneticPr fontId="28"/>
  </si>
  <si>
    <t>備前市浄化槽整備事業特別会計</t>
    <phoneticPr fontId="7"/>
  </si>
  <si>
    <t>(Ｆ)</t>
    <phoneticPr fontId="7"/>
  </si>
  <si>
    <t>将来負担比率（(Ｅ)－(Ｆ)）／（(Ｃ)－(Ｄ)）×１００</t>
    <rPh sb="0" eb="2">
      <t>ショウライ</t>
    </rPh>
    <rPh sb="2" eb="4">
      <t>フタン</t>
    </rPh>
    <rPh sb="4" eb="6">
      <t>ヒリツ</t>
    </rPh>
    <phoneticPr fontId="7"/>
  </si>
  <si>
    <t>その他の会計</t>
    <phoneticPr fontId="7"/>
  </si>
  <si>
    <t>公社・
三セク等</t>
    <rPh sb="0" eb="2">
      <t>コウシャ</t>
    </rPh>
    <rPh sb="4" eb="5">
      <t>サン</t>
    </rPh>
    <rPh sb="7" eb="8">
      <t>トウ</t>
    </rPh>
    <phoneticPr fontId="7"/>
  </si>
  <si>
    <t>地方道路公社に係る将来負担額</t>
    <rPh sb="0" eb="2">
      <t>チホウ</t>
    </rPh>
    <rPh sb="2" eb="4">
      <t>ドウロ</t>
    </rPh>
    <rPh sb="4" eb="6">
      <t>コウシャ</t>
    </rPh>
    <rPh sb="7" eb="8">
      <t>カカ</t>
    </rPh>
    <rPh sb="9" eb="11">
      <t>ショウライ</t>
    </rPh>
    <rPh sb="11" eb="14">
      <t>フタンガク</t>
    </rPh>
    <phoneticPr fontId="28"/>
  </si>
  <si>
    <t>土地開発公社に係る将来負担額</t>
    <rPh sb="0" eb="2">
      <t>トチ</t>
    </rPh>
    <rPh sb="2" eb="4">
      <t>カイハツ</t>
    </rPh>
    <rPh sb="4" eb="6">
      <t>コウシャ</t>
    </rPh>
    <rPh sb="7" eb="8">
      <t>カカ</t>
    </rPh>
    <rPh sb="9" eb="11">
      <t>ショウライ</t>
    </rPh>
    <rPh sb="11" eb="14">
      <t>フタンガク</t>
    </rPh>
    <phoneticPr fontId="28"/>
  </si>
  <si>
    <t>利子補給に係るもの</t>
  </si>
  <si>
    <t>健全化判断比率</t>
    <rPh sb="0" eb="3">
      <t>ケンゼンカ</t>
    </rPh>
    <rPh sb="3" eb="5">
      <t>ハンダン</t>
    </rPh>
    <rPh sb="5" eb="7">
      <t>ヒリツ</t>
    </rPh>
    <phoneticPr fontId="17"/>
  </si>
  <si>
    <t>平成29年度</t>
    <rPh sb="0" eb="2">
      <t>ヘイセイ</t>
    </rPh>
    <rPh sb="4" eb="6">
      <t>ネンド</t>
    </rPh>
    <phoneticPr fontId="17"/>
  </si>
  <si>
    <t>早期健全化基準</t>
    <phoneticPr fontId="7"/>
  </si>
  <si>
    <t>財政再生基準</t>
    <phoneticPr fontId="7"/>
  </si>
  <si>
    <t>地方独立行政法人に係る将来負担額</t>
    <phoneticPr fontId="7"/>
  </si>
  <si>
    <t>特定財源の額</t>
    <rPh sb="0" eb="2">
      <t>トクテイ</t>
    </rPh>
    <rPh sb="2" eb="4">
      <t>ザイゲン</t>
    </rPh>
    <rPh sb="5" eb="6">
      <t>ガク</t>
    </rPh>
    <phoneticPr fontId="7"/>
  </si>
  <si>
    <t>(Ｂ)</t>
    <phoneticPr fontId="7"/>
  </si>
  <si>
    <t>実質赤字比率</t>
    <rPh sb="0" eb="2">
      <t>ジッシツ</t>
    </rPh>
    <rPh sb="2" eb="4">
      <t>アカジ</t>
    </rPh>
    <rPh sb="4" eb="6">
      <t>ヒリツ</t>
    </rPh>
    <phoneticPr fontId="1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</si>
  <si>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8"/>
  </si>
  <si>
    <t>(Ｃ)</t>
    <phoneticPr fontId="7"/>
  </si>
  <si>
    <t>連結実質赤字比率</t>
    <rPh sb="0" eb="2">
      <t>レンケツ</t>
    </rPh>
    <rPh sb="2" eb="4">
      <t>ジッシツ</t>
    </rPh>
    <rPh sb="4" eb="6">
      <t>アカジ</t>
    </rPh>
    <rPh sb="6" eb="8">
      <t>ヒリツ</t>
    </rPh>
    <phoneticPr fontId="17"/>
  </si>
  <si>
    <t>算入公債費等の額</t>
    <rPh sb="0" eb="2">
      <t>サンニュウ</t>
    </rPh>
    <rPh sb="2" eb="4">
      <t>コウサイ</t>
    </rPh>
    <rPh sb="4" eb="5">
      <t>ヒ</t>
    </rPh>
    <rPh sb="5" eb="6">
      <t>トウ</t>
    </rPh>
    <rPh sb="7" eb="8">
      <t>ガク</t>
    </rPh>
    <phoneticPr fontId="7"/>
  </si>
  <si>
    <t>(Ｄ)</t>
    <phoneticPr fontId="7"/>
  </si>
  <si>
    <t>実質公債費比率</t>
    <rPh sb="0" eb="2">
      <t>ジッシツ</t>
    </rPh>
    <rPh sb="2" eb="5">
      <t>コウサイヒ</t>
    </rPh>
    <rPh sb="5" eb="7">
      <t>ヒリツ</t>
    </rPh>
    <phoneticPr fontId="17"/>
  </si>
  <si>
    <t>(Ｃ)－(Ｄ)</t>
    <phoneticPr fontId="7"/>
  </si>
  <si>
    <t>将来負担比率</t>
    <rPh sb="0" eb="2">
      <t>ショウライ</t>
    </rPh>
    <rPh sb="2" eb="4">
      <t>フタン</t>
    </rPh>
    <rPh sb="4" eb="6">
      <t>ヒリツ</t>
    </rPh>
    <phoneticPr fontId="17"/>
  </si>
  <si>
    <t>実質公債費比率
（(Ａ)－((Ｂ)＋(Ｄ))）／（(Ｃ)－(Ｄ)）×１００</t>
    <rPh sb="0" eb="2">
      <t>ジッシツ</t>
    </rPh>
    <rPh sb="2" eb="4">
      <t>コウサイ</t>
    </rPh>
    <rPh sb="4" eb="5">
      <t>ヒ</t>
    </rPh>
    <rPh sb="5" eb="7">
      <t>ヒリツ</t>
    </rPh>
    <phoneticPr fontId="7"/>
  </si>
  <si>
    <t>(単年度)</t>
    <rPh sb="1" eb="4">
      <t>タンネンド</t>
    </rPh>
    <phoneticPr fontId="7"/>
  </si>
  <si>
    <t>(3ヵ年平均)</t>
    <rPh sb="3" eb="4">
      <t>ネン</t>
    </rPh>
    <rPh sb="4" eb="6">
      <t>ヘイキン</t>
    </rPh>
    <phoneticPr fontId="7"/>
  </si>
  <si>
    <t xml:space="preserve"> </t>
    <phoneticPr fontId="7"/>
  </si>
  <si>
    <t>人件費及び人件費に準ずる費用の分析</t>
    <rPh sb="0" eb="3">
      <t>ジンケンヒ</t>
    </rPh>
    <rPh sb="3" eb="4">
      <t>オヨ</t>
    </rPh>
    <rPh sb="5" eb="8">
      <t>ジンケンヒ</t>
    </rPh>
    <rPh sb="9" eb="10">
      <t>ジュン</t>
    </rPh>
    <rPh sb="12" eb="14">
      <t>ヒヨウ</t>
    </rPh>
    <rPh sb="15" eb="17">
      <t>ブンセキ</t>
    </rPh>
    <phoneticPr fontId="7"/>
  </si>
  <si>
    <t>人件費及び人件費に準ずる費用</t>
    <rPh sb="0" eb="3">
      <t>ジンケンヒ</t>
    </rPh>
    <rPh sb="3" eb="4">
      <t>オヨ</t>
    </rPh>
    <rPh sb="5" eb="8">
      <t>ジンケンヒ</t>
    </rPh>
    <rPh sb="9" eb="10">
      <t>ジュン</t>
    </rPh>
    <rPh sb="12" eb="14">
      <t>ヒヨウ</t>
    </rPh>
    <phoneticPr fontId="7"/>
  </si>
  <si>
    <t>当該団体決算額
（千円）</t>
    <rPh sb="0" eb="2">
      <t>トウガイ</t>
    </rPh>
    <rPh sb="2" eb="4">
      <t>ダンタイ</t>
    </rPh>
    <rPh sb="4" eb="6">
      <t>ケッサン</t>
    </rPh>
    <rPh sb="6" eb="7">
      <t>ガク</t>
    </rPh>
    <rPh sb="9" eb="11">
      <t>センエン</t>
    </rPh>
    <phoneticPr fontId="7"/>
  </si>
  <si>
    <t>人口1人当たり決算額</t>
    <rPh sb="0" eb="2">
      <t>ジンコウ</t>
    </rPh>
    <rPh sb="2" eb="4">
      <t>ヒトリ</t>
    </rPh>
    <rPh sb="4" eb="5">
      <t>ア</t>
    </rPh>
    <rPh sb="7" eb="9">
      <t>ケッサン</t>
    </rPh>
    <rPh sb="9" eb="10">
      <t>ガク</t>
    </rPh>
    <phoneticPr fontId="7"/>
  </si>
  <si>
    <t>当該団体（円）</t>
    <rPh sb="0" eb="2">
      <t>トウガイ</t>
    </rPh>
    <rPh sb="2" eb="4">
      <t>ダンタイ</t>
    </rPh>
    <rPh sb="5" eb="6">
      <t>エン</t>
    </rPh>
    <phoneticPr fontId="7"/>
  </si>
  <si>
    <t>類似団体平均（円）</t>
    <rPh sb="0" eb="2">
      <t>ルイジ</t>
    </rPh>
    <rPh sb="2" eb="4">
      <t>ダンタイ</t>
    </rPh>
    <rPh sb="4" eb="6">
      <t>ヘイキン</t>
    </rPh>
    <rPh sb="7" eb="8">
      <t>エン</t>
    </rPh>
    <phoneticPr fontId="7"/>
  </si>
  <si>
    <t>対比（％）</t>
    <rPh sb="0" eb="2">
      <t>タイヒ</t>
    </rPh>
    <phoneticPr fontId="7"/>
  </si>
  <si>
    <t>人件費</t>
    <rPh sb="0" eb="3">
      <t>ジンケンヒ</t>
    </rPh>
    <phoneticPr fontId="7"/>
  </si>
  <si>
    <t>賃金（物件費）</t>
    <rPh sb="0" eb="2">
      <t>チンギン</t>
    </rPh>
    <rPh sb="3" eb="5">
      <t>ブッケン</t>
    </rPh>
    <rPh sb="5" eb="6">
      <t>ヒ</t>
    </rPh>
    <phoneticPr fontId="7"/>
  </si>
  <si>
    <t>一部事務組合負担金（補助費等）</t>
    <rPh sb="0" eb="2">
      <t>イチブ</t>
    </rPh>
    <rPh sb="2" eb="4">
      <t>ジム</t>
    </rPh>
    <rPh sb="4" eb="6">
      <t>クミアイ</t>
    </rPh>
    <rPh sb="6" eb="9">
      <t>フタンキン</t>
    </rPh>
    <rPh sb="10" eb="13">
      <t>ホジョヒ</t>
    </rPh>
    <rPh sb="13" eb="14">
      <t>トウ</t>
    </rPh>
    <phoneticPr fontId="7"/>
  </si>
  <si>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7"/>
  </si>
  <si>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</si>
  <si>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7"/>
  </si>
  <si>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7"/>
  </si>
  <si>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7"/>
  </si>
  <si>
    <t>▲退職金</t>
    <rPh sb="1" eb="3">
      <t>タイショク</t>
    </rPh>
    <rPh sb="3" eb="4">
      <t>キン</t>
    </rPh>
    <phoneticPr fontId="7"/>
  </si>
  <si>
    <t>参考</t>
    <rPh sb="0" eb="2">
      <t>サンコウ</t>
    </rPh>
    <phoneticPr fontId="7"/>
  </si>
  <si>
    <t>当該団体</t>
    <rPh sb="0" eb="2">
      <t>トウガイ</t>
    </rPh>
    <rPh sb="2" eb="4">
      <t>ダンタイ</t>
    </rPh>
    <phoneticPr fontId="7"/>
  </si>
  <si>
    <t>類似団体平均</t>
    <rPh sb="0" eb="2">
      <t>ルイジ</t>
    </rPh>
    <rPh sb="2" eb="4">
      <t>ダンタイ</t>
    </rPh>
    <rPh sb="4" eb="6">
      <t>ヘイキン</t>
    </rPh>
    <phoneticPr fontId="7"/>
  </si>
  <si>
    <t>対比（差引）</t>
    <rPh sb="0" eb="2">
      <t>タイヒ</t>
    </rPh>
    <rPh sb="3" eb="5">
      <t>サシヒキ</t>
    </rPh>
    <phoneticPr fontId="7"/>
  </si>
  <si>
    <t>人口1,000人当たり職員数（人）</t>
    <rPh sb="0" eb="2">
      <t>ジンコウ</t>
    </rPh>
    <rPh sb="7" eb="8">
      <t>ニン</t>
    </rPh>
    <rPh sb="8" eb="9">
      <t>ア</t>
    </rPh>
    <rPh sb="11" eb="14">
      <t>ショクインスウ</t>
    </rPh>
    <rPh sb="15" eb="16">
      <t>ヒト</t>
    </rPh>
    <phoneticPr fontId="7"/>
  </si>
  <si>
    <t>ラスパイレス指数</t>
    <rPh sb="6" eb="8">
      <t>シスウ</t>
    </rPh>
    <phoneticPr fontId="5"/>
  </si>
  <si>
    <t>（注）人口については、各調査年度の1月1日現在の住民基本台帳に登載されている人口に基づいている。</t>
    <phoneticPr fontId="7"/>
  </si>
  <si>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</si>
  <si>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7"/>
  </si>
  <si>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7"/>
  </si>
  <si>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7"/>
  </si>
  <si>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</si>
  <si>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</si>
  <si>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7"/>
  </si>
  <si>
    <t>一部事務組合等の起こした地方債に充てたと認められる
補助金又は負担金</t>
    <phoneticPr fontId="7"/>
  </si>
  <si>
    <t>公債費に準ずる債務負担行為に係るもの</t>
    <phoneticPr fontId="7"/>
  </si>
  <si>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</si>
  <si>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</si>
  <si>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</si>
  <si>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7"/>
  </si>
  <si>
    <t>（参考）　普通建設事業費の分析</t>
    <rPh sb="1" eb="3">
      <t>サンコウ</t>
    </rPh>
    <rPh sb="5" eb="7">
      <t>フツウ</t>
    </rPh>
    <rPh sb="7" eb="9">
      <t>ケンセツ</t>
    </rPh>
    <rPh sb="9" eb="11">
      <t>ジギョウ</t>
    </rPh>
    <rPh sb="11" eb="12">
      <t>ヒ</t>
    </rPh>
    <rPh sb="13" eb="15">
      <t>ブンセキ</t>
    </rPh>
    <phoneticPr fontId="7"/>
  </si>
  <si>
    <t>普通建設事業費</t>
    <rPh sb="0" eb="2">
      <t>フツウ</t>
    </rPh>
    <rPh sb="2" eb="4">
      <t>ケンセツ</t>
    </rPh>
    <rPh sb="4" eb="7">
      <t>ジギョウヒ</t>
    </rPh>
    <phoneticPr fontId="7"/>
  </si>
  <si>
    <t>人口１人当たり決算額</t>
    <rPh sb="0" eb="2">
      <t>ジンコウ</t>
    </rPh>
    <rPh sb="2" eb="4">
      <t>ヒトリ</t>
    </rPh>
    <rPh sb="4" eb="5">
      <t>ア</t>
    </rPh>
    <rPh sb="7" eb="10">
      <t>ケッサンガク</t>
    </rPh>
    <phoneticPr fontId="7"/>
  </si>
  <si>
    <t>当該団体(円)</t>
    <rPh sb="0" eb="2">
      <t>トウガイ</t>
    </rPh>
    <rPh sb="2" eb="4">
      <t>ダンタイ</t>
    </rPh>
    <rPh sb="5" eb="6">
      <t>エン</t>
    </rPh>
    <phoneticPr fontId="7"/>
  </si>
  <si>
    <t>増減率(%)(A)</t>
    <rPh sb="0" eb="3">
      <t>ゾウゲンリツ</t>
    </rPh>
    <phoneticPr fontId="7"/>
  </si>
  <si>
    <t>類似団体平均(円)</t>
    <rPh sb="0" eb="2">
      <t>ルイジ</t>
    </rPh>
    <rPh sb="2" eb="4">
      <t>ダンタイ</t>
    </rPh>
    <rPh sb="4" eb="6">
      <t>ヘイキン</t>
    </rPh>
    <rPh sb="7" eb="8">
      <t>エン</t>
    </rPh>
    <phoneticPr fontId="7"/>
  </si>
  <si>
    <t>増減率(%)(B)</t>
    <rPh sb="0" eb="3">
      <t>ゾウゲンリツ</t>
    </rPh>
    <phoneticPr fontId="7"/>
  </si>
  <si>
    <t>(A)-(B)</t>
  </si>
  <si>
    <t xml:space="preserve"> H25</t>
  </si>
  <si>
    <t>うち単独分</t>
    <rPh sb="2" eb="4">
      <t>タンドク</t>
    </rPh>
    <rPh sb="4" eb="5">
      <t>ブン</t>
    </rPh>
    <phoneticPr fontId="7"/>
  </si>
  <si>
    <t xml:space="preserve"> H26</t>
  </si>
  <si>
    <t xml:space="preserve"> H27</t>
  </si>
  <si>
    <t xml:space="preserve"> H28</t>
  </si>
  <si>
    <t xml:space="preserve"> H29</t>
  </si>
  <si>
    <t xml:space="preserve"> 過去５年間平均</t>
    <rPh sb="1" eb="3">
      <t>カコ</t>
    </rPh>
    <rPh sb="4" eb="6">
      <t>ネンカン</t>
    </rPh>
    <rPh sb="6" eb="8">
      <t>ヘイキン</t>
    </rPh>
    <phoneticPr fontId="7"/>
  </si>
  <si>
    <t>類似団体内平均(円)</t>
    <rPh sb="0" eb="2">
      <t>ルイジ</t>
    </rPh>
    <rPh sb="2" eb="4">
      <t>ダンタイ</t>
    </rPh>
    <phoneticPr fontId="7"/>
  </si>
  <si>
    <t xml:space="preserve"> </t>
    <phoneticPr fontId="7"/>
  </si>
  <si>
    <t xml:space="preserve"> </t>
    <phoneticPr fontId="7"/>
  </si>
  <si>
    <t>H25</t>
  </si>
  <si>
    <t>H26</t>
  </si>
  <si>
    <t>H27</t>
  </si>
  <si>
    <t>H28</t>
  </si>
  <si>
    <t>H29</t>
  </si>
  <si>
    <t>▲ 0.05</t>
  </si>
  <si>
    <t>備前市水道事業会計</t>
  </si>
  <si>
    <t>備前市病院事業会計</t>
  </si>
  <si>
    <t>一般会計</t>
  </si>
  <si>
    <t>備前市企業用地造成事業特別会計</t>
  </si>
  <si>
    <t>備前市下水道事業会計</t>
  </si>
  <si>
    <t>備前市国民健康保険事業特別会計</t>
  </si>
  <si>
    <t>備前市介護保険事業特別会計（介護保険事業勘定）</t>
  </si>
  <si>
    <t>備前市宅地造成分譲事業特別会計</t>
  </si>
  <si>
    <t>その他会計（赤字）</t>
  </si>
  <si>
    <t>その他会計（黒字）</t>
  </si>
  <si>
    <t>（一財）備前市施設管理公社</t>
    <rPh sb="1" eb="3">
      <t>イチザイ</t>
    </rPh>
    <rPh sb="4" eb="7">
      <t>ビゼンシ</t>
    </rPh>
    <rPh sb="7" eb="9">
      <t>シセツ</t>
    </rPh>
    <rPh sb="9" eb="11">
      <t>カンリ</t>
    </rPh>
    <rPh sb="11" eb="13">
      <t>コウシャ</t>
    </rPh>
    <phoneticPr fontId="4"/>
  </si>
  <si>
    <t>片上埠頭開発（株）</t>
    <rPh sb="0" eb="2">
      <t>カタカミ</t>
    </rPh>
    <rPh sb="2" eb="4">
      <t>フトウ</t>
    </rPh>
    <rPh sb="4" eb="6">
      <t>カイハツ</t>
    </rPh>
    <rPh sb="6" eb="9">
      <t>カブ</t>
    </rPh>
    <phoneticPr fontId="4"/>
  </si>
  <si>
    <t>（一財）岡山セラミックス技術振興財団</t>
    <rPh sb="1" eb="3">
      <t>イチザイ</t>
    </rPh>
    <rPh sb="4" eb="6">
      <t>オカヤマ</t>
    </rPh>
    <rPh sb="12" eb="14">
      <t>ギジュツ</t>
    </rPh>
    <rPh sb="14" eb="16">
      <t>シンコウ</t>
    </rPh>
    <rPh sb="16" eb="18">
      <t>ザイダン</t>
    </rPh>
    <phoneticPr fontId="4"/>
  </si>
  <si>
    <t>日生有線テレビ（株）</t>
    <rPh sb="0" eb="2">
      <t>ヒナセ</t>
    </rPh>
    <rPh sb="2" eb="4">
      <t>ユウセン</t>
    </rPh>
    <rPh sb="7" eb="10">
      <t>カブ</t>
    </rPh>
    <phoneticPr fontId="4"/>
  </si>
  <si>
    <t>岡山県広域水道企業団</t>
  </si>
  <si>
    <t>岡山県後期高齢者医療広域連合一般会計</t>
  </si>
  <si>
    <t>岡山県後期高齢者医療広域連合特別会計</t>
  </si>
  <si>
    <t>岡山県市町村総合事務組合一般会計</t>
  </si>
  <si>
    <t>岡山県市町村総合事務組合貸付金特別会計</t>
  </si>
  <si>
    <t>岡山県市町村総合事務組合拠出金事業特別会計</t>
    <rPh sb="12" eb="15">
      <t>キョシュツキン</t>
    </rPh>
    <rPh sb="15" eb="17">
      <t>ジギョウ</t>
    </rPh>
    <phoneticPr fontId="13"/>
  </si>
  <si>
    <t>岡山県市町村総合事務組合交通災害共済特別会計</t>
  </si>
  <si>
    <t>岡山県市町村税整理組合</t>
  </si>
  <si>
    <t>東備消防組合</t>
  </si>
  <si>
    <t>東備農業共済事務組合</t>
  </si>
  <si>
    <t>旭東用排水組合</t>
  </si>
  <si>
    <t>和気老人ホーム組合</t>
  </si>
  <si>
    <t>和気北部衛生施設組合</t>
  </si>
  <si>
    <t>振興基金</t>
    <rPh sb="0" eb="2">
      <t>シンコウ</t>
    </rPh>
    <rPh sb="2" eb="4">
      <t>キキン</t>
    </rPh>
    <phoneticPr fontId="13"/>
  </si>
  <si>
    <t>まちづくり振興基金</t>
    <rPh sb="5" eb="7">
      <t>シンコウ</t>
    </rPh>
    <rPh sb="7" eb="9">
      <t>キキン</t>
    </rPh>
    <phoneticPr fontId="13"/>
  </si>
  <si>
    <t>まちづくり応援基金</t>
    <rPh sb="5" eb="7">
      <t>オウエン</t>
    </rPh>
    <rPh sb="7" eb="9">
      <t>キキン</t>
    </rPh>
    <phoneticPr fontId="13"/>
  </si>
  <si>
    <t>-</t>
    <phoneticPr fontId="4"/>
  </si>
  <si>
    <t>-</t>
    <phoneticPr fontId="4"/>
  </si>
  <si>
    <t>米百俵基金</t>
    <rPh sb="0" eb="1">
      <t>コメ</t>
    </rPh>
    <rPh sb="1" eb="3">
      <t>ヒャクヒョウ</t>
    </rPh>
    <rPh sb="3" eb="5">
      <t>キキン</t>
    </rPh>
    <phoneticPr fontId="4"/>
  </si>
  <si>
    <t>地域福祉基金</t>
    <rPh sb="0" eb="2">
      <t>チイキ</t>
    </rPh>
    <rPh sb="2" eb="4">
      <t>フクシ</t>
    </rPh>
    <rPh sb="4" eb="6">
      <t>キキン</t>
    </rPh>
    <phoneticPr fontId="13"/>
  </si>
  <si>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</si>
  <si>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7"/>
  </si>
  <si>
    <t>分析欄</t>
    <rPh sb="0" eb="2">
      <t>ブンセキ</t>
    </rPh>
    <rPh sb="2" eb="3">
      <t>ラン</t>
    </rPh>
    <phoneticPr fontId="7"/>
  </si>
  <si>
    <t>既発債の償還が進む一方で地方債の新規発行を抑制していることなどから将来負担比率が低水準にある。一方で、有形固定資産減価償却率は、老朽化施設の保有割合が高いことから類似団体よりも高い水準である。このことから、公共施設の老朽化に対して投資を抑制しつつ財政負担の軽減に努めてきたと言えるが、今後公共施設の更新が集中する見通しであるため、公共施設等総合管理計画及び個別施設計画に基づき、計画的な施設の管理運営に努めていく必要がある。</t>
    <rPh sb="0" eb="3">
      <t>キハツサイ</t>
    </rPh>
    <rPh sb="4" eb="6">
      <t>ショウカン</t>
    </rPh>
    <rPh sb="7" eb="8">
      <t>スス</t>
    </rPh>
    <rPh sb="9" eb="11">
      <t>イッポウ</t>
    </rPh>
    <rPh sb="12" eb="15">
      <t>チホウサイ</t>
    </rPh>
    <rPh sb="16" eb="18">
      <t>シンキ</t>
    </rPh>
    <rPh sb="18" eb="20">
      <t>ハッコウ</t>
    </rPh>
    <rPh sb="21" eb="23">
      <t>ヨクセイ</t>
    </rPh>
    <rPh sb="33" eb="35">
      <t>ショウライ</t>
    </rPh>
    <rPh sb="35" eb="37">
      <t>フタン</t>
    </rPh>
    <rPh sb="37" eb="39">
      <t>ヒリツ</t>
    </rPh>
    <rPh sb="40" eb="43">
      <t>テイスイジュン</t>
    </rPh>
    <rPh sb="47" eb="49">
      <t>イッポウ</t>
    </rPh>
    <rPh sb="51" eb="53">
      <t>ユウケイ</t>
    </rPh>
    <rPh sb="53" eb="55">
      <t>コテイ</t>
    </rPh>
    <rPh sb="55" eb="57">
      <t>シサン</t>
    </rPh>
    <rPh sb="57" eb="59">
      <t>ゲンカ</t>
    </rPh>
    <rPh sb="59" eb="61">
      <t>ショウキャク</t>
    </rPh>
    <rPh sb="61" eb="62">
      <t>リツ</t>
    </rPh>
    <rPh sb="64" eb="67">
      <t>ロウキュウカ</t>
    </rPh>
    <rPh sb="67" eb="69">
      <t>シセツ</t>
    </rPh>
    <rPh sb="70" eb="72">
      <t>ホユウ</t>
    </rPh>
    <rPh sb="72" eb="74">
      <t>ワリアイ</t>
    </rPh>
    <rPh sb="75" eb="76">
      <t>タカ</t>
    </rPh>
    <rPh sb="81" eb="83">
      <t>ルイジ</t>
    </rPh>
    <rPh sb="83" eb="85">
      <t>ダンタイ</t>
    </rPh>
    <rPh sb="88" eb="89">
      <t>タカ</t>
    </rPh>
    <rPh sb="90" eb="92">
      <t>スイジュン</t>
    </rPh>
    <rPh sb="103" eb="105">
      <t>コウキョウ</t>
    </rPh>
    <rPh sb="105" eb="107">
      <t>シセツ</t>
    </rPh>
    <rPh sb="108" eb="111">
      <t>ロウキュウカ</t>
    </rPh>
    <rPh sb="112" eb="113">
      <t>タイ</t>
    </rPh>
    <rPh sb="115" eb="117">
      <t>トウシ</t>
    </rPh>
    <rPh sb="118" eb="120">
      <t>ヨクセイ</t>
    </rPh>
    <rPh sb="123" eb="125">
      <t>ザイセイ</t>
    </rPh>
    <rPh sb="125" eb="127">
      <t>フタン</t>
    </rPh>
    <rPh sb="128" eb="130">
      <t>ケイゲン</t>
    </rPh>
    <rPh sb="131" eb="132">
      <t>ツト</t>
    </rPh>
    <rPh sb="137" eb="138">
      <t>イ</t>
    </rPh>
    <rPh sb="142" eb="144">
      <t>コンゴ</t>
    </rPh>
    <rPh sb="144" eb="146">
      <t>コウキョウ</t>
    </rPh>
    <rPh sb="146" eb="148">
      <t>シセツ</t>
    </rPh>
    <rPh sb="149" eb="151">
      <t>コウシン</t>
    </rPh>
    <rPh sb="152" eb="154">
      <t>シュウチュウ</t>
    </rPh>
    <rPh sb="156" eb="158">
      <t>ミトオ</t>
    </rPh>
    <rPh sb="165" eb="167">
      <t>コウキョウ</t>
    </rPh>
    <rPh sb="167" eb="169">
      <t>シセツ</t>
    </rPh>
    <rPh sb="169" eb="170">
      <t>トウ</t>
    </rPh>
    <rPh sb="170" eb="172">
      <t>ソウゴウ</t>
    </rPh>
    <rPh sb="172" eb="174">
      <t>カンリ</t>
    </rPh>
    <rPh sb="174" eb="176">
      <t>ケイカク</t>
    </rPh>
    <rPh sb="176" eb="177">
      <t>オヨ</t>
    </rPh>
    <rPh sb="178" eb="180">
      <t>コベツ</t>
    </rPh>
    <rPh sb="180" eb="182">
      <t>シセツ</t>
    </rPh>
    <rPh sb="182" eb="184">
      <t>ケイカク</t>
    </rPh>
    <rPh sb="185" eb="186">
      <t>モト</t>
    </rPh>
    <rPh sb="189" eb="192">
      <t>ケイカクテキ</t>
    </rPh>
    <rPh sb="193" eb="195">
      <t>シセツ</t>
    </rPh>
    <rPh sb="196" eb="198">
      <t>カンリ</t>
    </rPh>
    <rPh sb="198" eb="200">
      <t>ウンエイ</t>
    </rPh>
    <rPh sb="201" eb="202">
      <t>ツト</t>
    </rPh>
    <rPh sb="206" eb="208">
      <t>ヒツヨウ</t>
    </rPh>
    <phoneticPr fontId="7"/>
  </si>
  <si>
    <t>(　参考　）</t>
    <rPh sb="2" eb="4">
      <t>サンコウ</t>
    </rPh>
    <phoneticPr fontId="7"/>
  </si>
  <si>
    <t>当該団体値</t>
    <rPh sb="0" eb="2">
      <t>トウガイ</t>
    </rPh>
    <rPh sb="2" eb="4">
      <t>ダンタイ</t>
    </rPh>
    <rPh sb="4" eb="5">
      <t>アタイ</t>
    </rPh>
    <phoneticPr fontId="7"/>
  </si>
  <si>
    <t>将来負担比率</t>
    <phoneticPr fontId="7"/>
  </si>
  <si>
    <t>有形固定資産減価償却率</t>
    <phoneticPr fontId="7"/>
  </si>
  <si>
    <t>類似団体内平均値</t>
    <phoneticPr fontId="7"/>
  </si>
  <si>
    <t>将来負担比率</t>
    <phoneticPr fontId="7"/>
  </si>
  <si>
    <t>有形固定資産減価償却率</t>
    <phoneticPr fontId="7"/>
  </si>
  <si>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7"/>
  </si>
  <si>
    <t>実質公債費比率</t>
    <phoneticPr fontId="7"/>
  </si>
  <si>
    <t>類似団体内平均値</t>
    <phoneticPr fontId="7"/>
  </si>
  <si>
    <t>実質公債費比率</t>
    <phoneticPr fontId="7"/>
  </si>
  <si>
    <t>将来負担比率、実質公債費比率ともに数値は年々改善している。しかし実質公債費比率は類似団体平均よりも高い水準にある。これは、下水道事業会計への元利償還金に係る繰出額が多いことによるものである。今後、繰出額は減少する見込みだが、新庁舎整備事業や幼保一体型施設整備事業など大型事業を控えていることから、償還計画を見据えたうえで事業内容の調整を図るなど、過度な地方債発行を避けて将来負担比率及び実質公債費比率の改善に努める必要がある。</t>
    <rPh sb="0" eb="2">
      <t>ショウライ</t>
    </rPh>
    <rPh sb="2" eb="4">
      <t>フタン</t>
    </rPh>
    <rPh sb="4" eb="6">
      <t>ヒリツ</t>
    </rPh>
    <rPh sb="7" eb="9">
      <t>ジッシツ</t>
    </rPh>
    <rPh sb="9" eb="12">
      <t>コウサイヒ</t>
    </rPh>
    <rPh sb="12" eb="14">
      <t>ヒリツ</t>
    </rPh>
    <rPh sb="17" eb="19">
      <t>スウチ</t>
    </rPh>
    <rPh sb="20" eb="22">
      <t>ネンネン</t>
    </rPh>
    <rPh sb="22" eb="24">
      <t>カイゼン</t>
    </rPh>
    <rPh sb="32" eb="34">
      <t>ジッシツ</t>
    </rPh>
    <rPh sb="34" eb="37">
      <t>コウサイヒ</t>
    </rPh>
    <rPh sb="37" eb="39">
      <t>ヒリツ</t>
    </rPh>
    <rPh sb="40" eb="42">
      <t>ルイジ</t>
    </rPh>
    <rPh sb="42" eb="44">
      <t>ダンタイ</t>
    </rPh>
    <rPh sb="44" eb="46">
      <t>ヘイキン</t>
    </rPh>
    <rPh sb="49" eb="50">
      <t>タカ</t>
    </rPh>
    <rPh sb="51" eb="53">
      <t>スイジュン</t>
    </rPh>
    <rPh sb="76" eb="77">
      <t>カカ</t>
    </rPh>
    <rPh sb="82" eb="83">
      <t>オオ</t>
    </rPh>
    <rPh sb="95" eb="97">
      <t>コンゴ</t>
    </rPh>
    <rPh sb="98" eb="100">
      <t>クリダ</t>
    </rPh>
    <rPh sb="100" eb="101">
      <t>ガク</t>
    </rPh>
    <rPh sb="102" eb="104">
      <t>ゲンショウ</t>
    </rPh>
    <rPh sb="106" eb="108">
      <t>ミコ</t>
    </rPh>
    <rPh sb="112" eb="115">
      <t>シンチョウシャ</t>
    </rPh>
    <rPh sb="115" eb="117">
      <t>セイビ</t>
    </rPh>
    <rPh sb="117" eb="119">
      <t>ジギョウ</t>
    </rPh>
    <rPh sb="120" eb="122">
      <t>ヨウホ</t>
    </rPh>
    <rPh sb="122" eb="125">
      <t>イッタイガタ</t>
    </rPh>
    <rPh sb="125" eb="127">
      <t>シセツ</t>
    </rPh>
    <rPh sb="127" eb="129">
      <t>セイビ</t>
    </rPh>
    <rPh sb="129" eb="131">
      <t>ジギョウ</t>
    </rPh>
    <rPh sb="133" eb="135">
      <t>オオガタ</t>
    </rPh>
    <rPh sb="135" eb="137">
      <t>ジギョウ</t>
    </rPh>
    <rPh sb="148" eb="150">
      <t>ショウカン</t>
    </rPh>
    <rPh sb="150" eb="152">
      <t>ケイカク</t>
    </rPh>
    <rPh sb="153" eb="155">
      <t>ミス</t>
    </rPh>
    <rPh sb="160" eb="162">
      <t>ジギョウ</t>
    </rPh>
    <rPh sb="162" eb="164">
      <t>ナイヨウ</t>
    </rPh>
    <rPh sb="165" eb="167">
      <t>チョウセイ</t>
    </rPh>
    <rPh sb="168" eb="169">
      <t>ハカ</t>
    </rPh>
    <rPh sb="173" eb="175">
      <t>カド</t>
    </rPh>
    <rPh sb="176" eb="179">
      <t>チホウサイ</t>
    </rPh>
    <rPh sb="179" eb="181">
      <t>ハッコウ</t>
    </rPh>
    <rPh sb="182" eb="183">
      <t>サ</t>
    </rPh>
    <rPh sb="201" eb="203">
      <t>カイゼン</t>
    </rPh>
    <rPh sb="204" eb="205">
      <t>ツト</t>
    </rPh>
    <rPh sb="207" eb="209">
      <t>ヒツヨウ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</si>
</sst>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theme="1"/>
      <name val="游ゴシック"/>
      <family val="2"/>
      <charset val="128"/>
      <scheme val="minor"/>
    </font>
    <font>
      <sz val="11"/>
      <color theme="1"/>
      <name val="游ゴシック"/>
      <family val="2"/>
      <charset val="128"/>
      <scheme val="minor"/>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12"/>
      <color indexed="8"/>
      <name val="ＭＳ 明朝"/>
      <family val="1"/>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48">
    <xf numFmtId="0" fontId="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1" fillId="0" borderId="0">
      <alignment vertical="center"/>
    </xf>
    <xf numFmtId="0" fontId="14" fillId="0" borderId="0"/>
    <xf numFmtId="0" fontId="14" fillId="0" borderId="0">
      <alignment vertical="center"/>
    </xf>
    <xf numFmtId="0" fontId="11" fillId="0" borderId="0">
      <alignment vertical="center"/>
    </xf>
    <xf numFmtId="0" fontId="3" fillId="0" borderId="0">
      <alignment vertical="center"/>
    </xf>
    <xf numFmtId="0" fontId="17"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4" fillId="0" borderId="0">
      <alignment vertical="center"/>
    </xf>
    <xf numFmtId="0" fontId="14" fillId="0" borderId="0">
      <alignment vertical="center"/>
    </xf>
    <xf numFmtId="0" fontId="14" fillId="0" borderId="0"/>
    <xf numFmtId="0" fontId="14" fillId="0" borderId="0"/>
    <xf numFmtId="0" fontId="2" fillId="0" borderId="0">
      <alignment vertical="center"/>
    </xf>
    <xf numFmtId="9" fontId="3" fillId="0" borderId="0" applyFont="0" applyFill="0" applyBorder="0" applyAlignment="0" applyProtection="0">
      <alignment vertical="center"/>
    </xf>
    <xf numFmtId="38" fontId="14" fillId="0" borderId="0" applyFont="0" applyFill="0" applyBorder="0" applyAlignment="0" applyProtection="0"/>
    <xf numFmtId="38" fontId="14" fillId="0" borderId="0" applyFont="0" applyFill="0" applyBorder="0" applyAlignment="0" applyProtection="0"/>
    <xf numFmtId="38" fontId="14" fillId="0" borderId="0" applyFont="0" applyFill="0" applyBorder="0" applyAlignment="0" applyProtection="0">
      <alignment vertical="center"/>
    </xf>
    <xf numFmtId="38" fontId="14" fillId="0" borderId="0" applyFont="0" applyFill="0" applyBorder="0" applyAlignment="0" applyProtection="0">
      <alignment vertical="center"/>
    </xf>
    <xf numFmtId="38" fontId="3" fillId="0" borderId="0" applyFont="0" applyFill="0" applyBorder="0" applyAlignment="0" applyProtection="0">
      <alignment vertical="center"/>
    </xf>
    <xf numFmtId="38" fontId="14" fillId="0" borderId="0" applyFont="0" applyFill="0" applyBorder="0" applyAlignment="0" applyProtection="0">
      <alignment vertical="center"/>
    </xf>
    <xf numFmtId="6" fontId="14" fillId="0" borderId="0" applyFont="0" applyFill="0" applyBorder="0" applyAlignment="0" applyProtection="0">
      <alignment vertical="center"/>
    </xf>
    <xf numFmtId="6" fontId="14" fillId="0" borderId="0" applyFont="0" applyFill="0" applyBorder="0" applyAlignment="0" applyProtection="0"/>
    <xf numFmtId="0" fontId="3" fillId="0" borderId="0">
      <alignment vertical="center"/>
    </xf>
    <xf numFmtId="0" fontId="3" fillId="0" borderId="0">
      <alignment vertical="center"/>
    </xf>
    <xf numFmtId="0" fontId="36" fillId="0" borderId="0">
      <alignment vertical="center"/>
    </xf>
    <xf numFmtId="0" fontId="14" fillId="0" borderId="0"/>
    <xf numFmtId="0" fontId="3" fillId="0" borderId="0">
      <alignment vertical="center"/>
    </xf>
    <xf numFmtId="0" fontId="14" fillId="0" borderId="0">
      <alignment vertical="center"/>
    </xf>
    <xf numFmtId="0" fontId="21" fillId="0" borderId="0"/>
    <xf numFmtId="0" fontId="14" fillId="0" borderId="0"/>
    <xf numFmtId="0" fontId="3" fillId="0" borderId="0">
      <alignment vertical="center"/>
    </xf>
    <xf numFmtId="0" fontId="11" fillId="0" borderId="0">
      <alignment vertical="center"/>
    </xf>
    <xf numFmtId="0" fontId="17" fillId="0" borderId="0">
      <alignment vertical="center"/>
    </xf>
    <xf numFmtId="0" fontId="3" fillId="0" borderId="0">
      <alignment vertical="center"/>
    </xf>
    <xf numFmtId="0" fontId="35" fillId="0" borderId="0">
      <alignment vertical="center"/>
    </xf>
    <xf numFmtId="0" fontId="35" fillId="0" borderId="0">
      <alignment vertical="center"/>
    </xf>
    <xf numFmtId="0" fontId="37" fillId="0" borderId="0">
      <alignment vertical="center"/>
    </xf>
    <xf numFmtId="0" fontId="1" fillId="0" borderId="0">
      <alignment vertical="center"/>
    </xf>
    <xf numFmtId="6" fontId="14" fillId="0" borderId="0" applyFont="0" applyFill="0" applyBorder="0" applyAlignment="0" applyProtection="0">
      <alignment vertical="center"/>
    </xf>
    <xf numFmtId="6" fontId="14" fillId="0" borderId="0" applyFont="0" applyFill="0" applyBorder="0" applyAlignment="0" applyProtection="0"/>
  </cellStyleXfs>
  <cellXfs count="1298">
    <xf numFmtId="0" fontId="0" fillId="0" borderId="0" xfId="0">
      <alignment vertical="center"/>
    </xf>
    <xf numFmtId="0" fontId="3" fillId="0" borderId="0" xfId="1">
      <alignment vertical="center"/>
    </xf>
    <xf numFmtId="0" fontId="5" fillId="0" borderId="0" xfId="1" applyFont="1">
      <alignment vertical="center"/>
    </xf>
    <xf numFmtId="0" fontId="6" fillId="0" borderId="0" xfId="1" applyFont="1" applyAlignment="1">
      <alignment horizontal="right" vertical="center"/>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8" fillId="2" borderId="4" xfId="1" applyFont="1" applyFill="1" applyBorder="1" applyAlignment="1">
      <alignment horizontal="center" vertical="center"/>
    </xf>
    <xf numFmtId="0" fontId="8" fillId="2" borderId="5" xfId="1" applyFont="1" applyFill="1" applyBorder="1" applyAlignment="1">
      <alignment horizontal="center" vertical="center"/>
    </xf>
    <xf numFmtId="0" fontId="8" fillId="2" borderId="6" xfId="1" applyFont="1" applyFill="1" applyBorder="1" applyAlignment="1">
      <alignment horizontal="center" vertical="center"/>
    </xf>
    <xf numFmtId="0" fontId="8" fillId="0" borderId="7" xfId="1" applyFont="1" applyFill="1" applyBorder="1" applyAlignment="1">
      <alignment horizontal="center" vertical="center" wrapText="1"/>
    </xf>
    <xf numFmtId="176" fontId="8" fillId="0" borderId="4" xfId="1" applyNumberFormat="1" applyFont="1" applyFill="1" applyBorder="1" applyAlignment="1" applyProtection="1">
      <alignment horizontal="right" vertical="center" shrinkToFit="1"/>
    </xf>
    <xf numFmtId="176" fontId="8" fillId="0" borderId="5" xfId="1" applyNumberFormat="1" applyFont="1" applyFill="1" applyBorder="1" applyAlignment="1" applyProtection="1">
      <alignment horizontal="right" vertical="center" shrinkToFit="1"/>
    </xf>
    <xf numFmtId="176" fontId="8" fillId="0" borderId="10" xfId="1"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6" fontId="8" fillId="0" borderId="14" xfId="1" applyNumberFormat="1" applyFont="1" applyFill="1" applyBorder="1" applyAlignment="1" applyProtection="1">
      <alignment horizontal="right" vertical="center" shrinkToFit="1"/>
    </xf>
    <xf numFmtId="176" fontId="8" fillId="0" borderId="15" xfId="1" applyNumberFormat="1" applyFont="1" applyFill="1" applyBorder="1" applyAlignment="1" applyProtection="1">
      <alignment horizontal="right" vertical="center" shrinkToFit="1"/>
    </xf>
    <xf numFmtId="176" fontId="8" fillId="0" borderId="16" xfId="1" applyNumberFormat="1" applyFont="1" applyFill="1" applyBorder="1" applyAlignment="1" applyProtection="1">
      <alignment horizontal="right" vertical="center" shrinkToFit="1"/>
    </xf>
    <xf numFmtId="0" fontId="8" fillId="0" borderId="17" xfId="1" applyFont="1" applyFill="1" applyBorder="1" applyAlignment="1">
      <alignment horizontal="center" vertical="center"/>
    </xf>
    <xf numFmtId="176" fontId="8" fillId="0" borderId="20" xfId="1" applyNumberFormat="1" applyFont="1" applyFill="1" applyBorder="1" applyAlignment="1" applyProtection="1">
      <alignment horizontal="right" vertical="center" shrinkToFit="1"/>
    </xf>
    <xf numFmtId="176" fontId="8" fillId="0" borderId="21" xfId="1" applyNumberFormat="1" applyFont="1" applyFill="1" applyBorder="1" applyAlignment="1" applyProtection="1">
      <alignment horizontal="right" vertical="center" shrinkToFit="1"/>
    </xf>
    <xf numFmtId="176" fontId="8" fillId="0" borderId="22" xfId="1" applyNumberFormat="1" applyFont="1" applyFill="1" applyBorder="1" applyAlignment="1" applyProtection="1">
      <alignment horizontal="right" vertical="center" shrinkToFit="1"/>
    </xf>
    <xf numFmtId="0" fontId="8" fillId="0" borderId="0" xfId="2" applyFont="1">
      <alignment vertical="center"/>
    </xf>
    <xf numFmtId="0" fontId="3" fillId="0" borderId="0" xfId="2">
      <alignment vertical="center"/>
    </xf>
    <xf numFmtId="0" fontId="6" fillId="0" borderId="0" xfId="2" applyFont="1" applyAlignment="1">
      <alignment horizontal="right" vertical="center"/>
    </xf>
    <xf numFmtId="0" fontId="8" fillId="3" borderId="1" xfId="2" applyFont="1" applyFill="1" applyBorder="1" applyAlignment="1"/>
    <xf numFmtId="0" fontId="8" fillId="3" borderId="2" xfId="2" applyFont="1" applyFill="1" applyBorder="1" applyAlignment="1">
      <alignment horizontal="right" vertical="top"/>
    </xf>
    <xf numFmtId="0" fontId="8" fillId="3" borderId="3" xfId="2" applyFont="1" applyFill="1" applyBorder="1" applyAlignment="1">
      <alignment horizontal="right" vertical="top"/>
    </xf>
    <xf numFmtId="0" fontId="8" fillId="3" borderId="23" xfId="2" applyFont="1" applyFill="1" applyBorder="1" applyAlignment="1">
      <alignment horizontal="center" vertical="center"/>
    </xf>
    <xf numFmtId="0" fontId="8" fillId="3" borderId="5" xfId="2" applyFont="1" applyFill="1" applyBorder="1" applyAlignment="1">
      <alignment horizontal="center" vertical="center"/>
    </xf>
    <xf numFmtId="0" fontId="8" fillId="3" borderId="10" xfId="2" applyFont="1" applyFill="1" applyBorder="1" applyAlignment="1">
      <alignment horizontal="center" vertical="center"/>
    </xf>
    <xf numFmtId="0" fontId="8" fillId="0" borderId="24" xfId="2" applyFont="1" applyFill="1" applyBorder="1" applyAlignment="1">
      <alignment vertical="center" wrapText="1"/>
    </xf>
    <xf numFmtId="176" fontId="8" fillId="0" borderId="27" xfId="2" applyNumberFormat="1" applyFont="1" applyFill="1" applyBorder="1" applyAlignment="1">
      <alignment horizontal="right" vertical="center" shrinkToFit="1"/>
    </xf>
    <xf numFmtId="176" fontId="8" fillId="0" borderId="28" xfId="2" applyNumberFormat="1" applyFont="1" applyFill="1" applyBorder="1" applyAlignment="1">
      <alignment horizontal="right" vertical="center" shrinkToFit="1"/>
    </xf>
    <xf numFmtId="176" fontId="8" fillId="0" borderId="29" xfId="2" applyNumberFormat="1" applyFont="1" applyFill="1" applyBorder="1" applyAlignment="1">
      <alignment horizontal="right" vertical="center" shrinkToFit="1"/>
    </xf>
    <xf numFmtId="0" fontId="8" fillId="0" borderId="30" xfId="2" applyFont="1" applyFill="1" applyBorder="1" applyAlignment="1">
      <alignment vertical="center"/>
    </xf>
    <xf numFmtId="176" fontId="8" fillId="0" borderId="33" xfId="2" applyNumberFormat="1" applyFont="1" applyFill="1" applyBorder="1" applyAlignment="1">
      <alignment horizontal="right" vertical="center" shrinkToFit="1"/>
    </xf>
    <xf numFmtId="176" fontId="8" fillId="0" borderId="34" xfId="2" applyNumberFormat="1" applyFont="1" applyFill="1" applyBorder="1" applyAlignment="1">
      <alignment horizontal="right" vertical="center" shrinkToFit="1"/>
    </xf>
    <xf numFmtId="176" fontId="8" fillId="0" borderId="35" xfId="2" applyNumberFormat="1" applyFont="1" applyFill="1" applyBorder="1" applyAlignment="1">
      <alignment horizontal="right" vertical="center" shrinkToFit="1"/>
    </xf>
    <xf numFmtId="0" fontId="8" fillId="0" borderId="11" xfId="2" applyFont="1" applyFill="1" applyBorder="1" applyAlignment="1">
      <alignment vertical="center"/>
    </xf>
    <xf numFmtId="0" fontId="8" fillId="0" borderId="17" xfId="2" applyFont="1" applyFill="1" applyBorder="1" applyAlignment="1">
      <alignment vertical="center"/>
    </xf>
    <xf numFmtId="176" fontId="8" fillId="0" borderId="20" xfId="2" applyNumberFormat="1" applyFont="1" applyFill="1" applyBorder="1" applyAlignment="1">
      <alignment horizontal="right" vertical="center" shrinkToFit="1"/>
    </xf>
    <xf numFmtId="176" fontId="8" fillId="0" borderId="21" xfId="2" applyNumberFormat="1" applyFont="1" applyFill="1" applyBorder="1" applyAlignment="1">
      <alignment horizontal="right" vertical="center" shrinkToFit="1"/>
    </xf>
    <xf numFmtId="176" fontId="8" fillId="0" borderId="22" xfId="2" applyNumberFormat="1" applyFont="1" applyFill="1" applyBorder="1" applyAlignment="1">
      <alignment horizontal="right" vertical="center" shrinkToFit="1"/>
    </xf>
    <xf numFmtId="0" fontId="9" fillId="0" borderId="0" xfId="2" applyFont="1" applyFill="1" applyBorder="1" applyAlignment="1"/>
    <xf numFmtId="0" fontId="9" fillId="0" borderId="0" xfId="2" applyNumberFormat="1" applyFont="1" applyFill="1" applyBorder="1" applyAlignment="1">
      <alignment vertical="center" wrapText="1"/>
    </xf>
    <xf numFmtId="0" fontId="9" fillId="0" borderId="0" xfId="2" applyNumberFormat="1" applyFont="1" applyBorder="1" applyAlignment="1">
      <alignment vertical="center" wrapText="1"/>
    </xf>
    <xf numFmtId="0" fontId="8" fillId="0" borderId="0" xfId="2" applyNumberFormat="1" applyFont="1" applyFill="1" applyBorder="1" applyAlignment="1">
      <alignment vertical="center"/>
    </xf>
    <xf numFmtId="0" fontId="5" fillId="0" borderId="0" xfId="3" applyFont="1">
      <alignment vertical="center"/>
    </xf>
    <xf numFmtId="0" fontId="3" fillId="0" borderId="0" xfId="3">
      <alignment vertical="center"/>
    </xf>
    <xf numFmtId="0" fontId="6" fillId="0" borderId="0" xfId="3" applyFont="1" applyAlignment="1">
      <alignment horizontal="center" vertical="center"/>
    </xf>
    <xf numFmtId="0" fontId="9" fillId="2" borderId="1" xfId="3" applyFont="1" applyFill="1" applyBorder="1" applyAlignment="1"/>
    <xf numFmtId="0" fontId="9" fillId="2" borderId="2" xfId="3" applyFont="1" applyFill="1" applyBorder="1" applyAlignment="1"/>
    <xf numFmtId="0" fontId="9" fillId="2" borderId="2" xfId="3" applyFont="1" applyFill="1" applyBorder="1" applyAlignment="1">
      <alignment horizontal="right" vertical="center"/>
    </xf>
    <xf numFmtId="0" fontId="9" fillId="2" borderId="3" xfId="3" applyFont="1" applyFill="1" applyBorder="1" applyAlignment="1">
      <alignment horizontal="right" vertical="top"/>
    </xf>
    <xf numFmtId="0" fontId="9" fillId="2" borderId="23" xfId="3" applyFont="1" applyFill="1" applyBorder="1" applyAlignment="1">
      <alignment horizontal="center" vertical="center"/>
    </xf>
    <xf numFmtId="0" fontId="9" fillId="2" borderId="5" xfId="3" applyFont="1" applyFill="1" applyBorder="1" applyAlignment="1">
      <alignment horizontal="center" vertical="center"/>
    </xf>
    <xf numFmtId="0" fontId="9" fillId="2" borderId="6" xfId="3" applyFont="1" applyFill="1" applyBorder="1" applyAlignment="1">
      <alignment horizontal="center" vertical="center"/>
    </xf>
    <xf numFmtId="0" fontId="9" fillId="0" borderId="37" xfId="3" applyFont="1" applyFill="1" applyBorder="1" applyAlignment="1">
      <alignment vertical="center" wrapText="1"/>
    </xf>
    <xf numFmtId="177" fontId="9" fillId="0" borderId="27" xfId="3" applyNumberFormat="1" applyFont="1" applyFill="1" applyBorder="1" applyAlignment="1" applyProtection="1">
      <alignment horizontal="right" vertical="center" shrinkToFit="1"/>
    </xf>
    <xf numFmtId="177" fontId="9" fillId="0" borderId="28" xfId="3" applyNumberFormat="1" applyFont="1" applyFill="1" applyBorder="1" applyAlignment="1" applyProtection="1">
      <alignment horizontal="right" vertical="center" shrinkToFit="1"/>
    </xf>
    <xf numFmtId="177" fontId="9" fillId="0" borderId="29" xfId="3" applyNumberFormat="1" applyFont="1" applyFill="1" applyBorder="1" applyAlignment="1" applyProtection="1">
      <alignment horizontal="right" vertical="center" shrinkToFit="1"/>
    </xf>
    <xf numFmtId="0" fontId="9" fillId="0" borderId="39" xfId="3" applyFont="1" applyFill="1" applyBorder="1" applyAlignment="1">
      <alignment vertical="center"/>
    </xf>
    <xf numFmtId="177" fontId="9" fillId="0" borderId="33" xfId="3" applyNumberFormat="1" applyFont="1" applyFill="1" applyBorder="1" applyAlignment="1" applyProtection="1">
      <alignment horizontal="right" vertical="center" shrinkToFit="1"/>
    </xf>
    <xf numFmtId="177" fontId="9" fillId="0" borderId="34" xfId="3" applyNumberFormat="1" applyFont="1" applyFill="1" applyBorder="1" applyAlignment="1" applyProtection="1">
      <alignment horizontal="right" vertical="center" shrinkToFit="1"/>
    </xf>
    <xf numFmtId="177" fontId="9" fillId="0" borderId="35" xfId="3" applyNumberFormat="1" applyFont="1" applyFill="1" applyBorder="1" applyAlignment="1" applyProtection="1">
      <alignment horizontal="right" vertical="center" shrinkToFit="1"/>
    </xf>
    <xf numFmtId="0" fontId="9" fillId="0" borderId="41" xfId="3" applyFont="1" applyFill="1" applyBorder="1" applyAlignment="1">
      <alignment vertical="center"/>
    </xf>
    <xf numFmtId="0" fontId="9" fillId="0" borderId="44" xfId="3" applyFont="1" applyFill="1" applyBorder="1" applyAlignment="1">
      <alignment vertical="center"/>
    </xf>
    <xf numFmtId="177" fontId="9" fillId="0" borderId="20" xfId="3" applyNumberFormat="1" applyFont="1" applyFill="1" applyBorder="1" applyAlignment="1" applyProtection="1">
      <alignment horizontal="right" vertical="center" shrinkToFit="1"/>
    </xf>
    <xf numFmtId="177" fontId="9" fillId="0" borderId="21" xfId="3" applyNumberFormat="1" applyFont="1" applyFill="1" applyBorder="1" applyAlignment="1" applyProtection="1">
      <alignment horizontal="right" vertical="center" shrinkToFit="1"/>
    </xf>
    <xf numFmtId="177" fontId="9" fillId="0" borderId="22" xfId="3" applyNumberFormat="1" applyFont="1" applyFill="1" applyBorder="1" applyAlignment="1" applyProtection="1">
      <alignment horizontal="right" vertical="center" shrinkToFit="1"/>
    </xf>
    <xf numFmtId="0" fontId="9" fillId="0" borderId="0" xfId="3" applyFont="1" applyAlignment="1"/>
    <xf numFmtId="0" fontId="3" fillId="0" borderId="0" xfId="4">
      <alignment vertical="center"/>
    </xf>
    <xf numFmtId="0" fontId="6" fillId="0" borderId="0" xfId="4" applyFont="1" applyAlignment="1">
      <alignment horizontal="center" vertical="center"/>
    </xf>
    <xf numFmtId="0" fontId="9" fillId="2" borderId="1" xfId="4" applyFont="1" applyFill="1" applyBorder="1" applyAlignment="1"/>
    <xf numFmtId="0" fontId="9" fillId="2" borderId="2" xfId="4" applyFont="1" applyFill="1" applyBorder="1" applyAlignment="1"/>
    <xf numFmtId="0" fontId="9" fillId="2" borderId="2" xfId="4" applyFont="1" applyFill="1" applyBorder="1" applyAlignment="1">
      <alignment horizontal="right" vertical="center"/>
    </xf>
    <xf numFmtId="0" fontId="9" fillId="2" borderId="3" xfId="4" applyFont="1" applyFill="1" applyBorder="1" applyAlignment="1">
      <alignment horizontal="right" vertical="top"/>
    </xf>
    <xf numFmtId="0" fontId="9" fillId="2" borderId="23" xfId="4" applyFont="1" applyFill="1" applyBorder="1" applyAlignment="1">
      <alignment horizontal="center" vertical="center"/>
    </xf>
    <xf numFmtId="0" fontId="9" fillId="2" borderId="5" xfId="4" applyFont="1" applyFill="1" applyBorder="1" applyAlignment="1">
      <alignment horizontal="center" vertical="center"/>
    </xf>
    <xf numFmtId="0" fontId="9" fillId="2" borderId="10" xfId="4" applyFont="1" applyFill="1" applyBorder="1" applyAlignment="1">
      <alignment horizontal="center" vertical="center"/>
    </xf>
    <xf numFmtId="0" fontId="9" fillId="0" borderId="37" xfId="4" applyFont="1" applyFill="1" applyBorder="1" applyAlignment="1">
      <alignment vertical="center" wrapText="1"/>
    </xf>
    <xf numFmtId="177" fontId="9" fillId="0" borderId="27" xfId="4" applyNumberFormat="1" applyFont="1" applyFill="1" applyBorder="1" applyAlignment="1" applyProtection="1">
      <alignment horizontal="right" vertical="center" shrinkToFit="1"/>
    </xf>
    <xf numFmtId="177" fontId="9" fillId="0" borderId="28" xfId="4" applyNumberFormat="1" applyFont="1" applyFill="1" applyBorder="1" applyAlignment="1" applyProtection="1">
      <alignment horizontal="right" vertical="center" shrinkToFit="1"/>
    </xf>
    <xf numFmtId="177" fontId="9" fillId="0" borderId="29" xfId="4" applyNumberFormat="1" applyFont="1" applyFill="1" applyBorder="1" applyAlignment="1" applyProtection="1">
      <alignment horizontal="right" vertical="center" shrinkToFit="1"/>
    </xf>
    <xf numFmtId="0" fontId="9" fillId="0" borderId="39" xfId="4" applyFont="1" applyFill="1" applyBorder="1" applyAlignment="1">
      <alignment vertical="center"/>
    </xf>
    <xf numFmtId="177" fontId="9" fillId="0" borderId="33" xfId="4" applyNumberFormat="1" applyFont="1" applyFill="1" applyBorder="1" applyAlignment="1" applyProtection="1">
      <alignment horizontal="right" vertical="center" shrinkToFit="1"/>
    </xf>
    <xf numFmtId="177" fontId="9" fillId="0" borderId="34" xfId="4" applyNumberFormat="1" applyFont="1" applyFill="1" applyBorder="1" applyAlignment="1" applyProtection="1">
      <alignment horizontal="right" vertical="center" shrinkToFit="1"/>
    </xf>
    <xf numFmtId="177" fontId="9" fillId="0" borderId="35" xfId="4" applyNumberFormat="1" applyFont="1" applyFill="1" applyBorder="1" applyAlignment="1" applyProtection="1">
      <alignment horizontal="right" vertical="center" shrinkToFit="1"/>
    </xf>
    <xf numFmtId="0" fontId="9" fillId="0" borderId="41" xfId="4" applyFont="1" applyFill="1" applyBorder="1" applyAlignment="1">
      <alignment vertical="center"/>
    </xf>
    <xf numFmtId="0" fontId="9" fillId="0" borderId="45" xfId="4" applyFont="1" applyFill="1" applyBorder="1" applyAlignment="1">
      <alignment vertical="center"/>
    </xf>
    <xf numFmtId="0" fontId="9" fillId="0" borderId="39" xfId="4" applyFont="1" applyFill="1" applyBorder="1" applyAlignment="1">
      <alignment vertical="center" wrapText="1"/>
    </xf>
    <xf numFmtId="0" fontId="9" fillId="0" borderId="44" xfId="4" applyFont="1" applyFill="1" applyBorder="1" applyAlignment="1">
      <alignment vertical="center"/>
    </xf>
    <xf numFmtId="177" fontId="9" fillId="0" borderId="20" xfId="4" applyNumberFormat="1" applyFont="1" applyFill="1" applyBorder="1" applyAlignment="1" applyProtection="1">
      <alignment horizontal="right" vertical="center" shrinkToFit="1"/>
    </xf>
    <xf numFmtId="177" fontId="9" fillId="0" borderId="21" xfId="4" applyNumberFormat="1" applyFont="1" applyFill="1" applyBorder="1" applyAlignment="1" applyProtection="1">
      <alignment horizontal="right" vertical="center" shrinkToFit="1"/>
    </xf>
    <xf numFmtId="177" fontId="9" fillId="0" borderId="22" xfId="4" applyNumberFormat="1" applyFont="1" applyFill="1" applyBorder="1" applyAlignment="1" applyProtection="1">
      <alignment horizontal="right" vertical="center" shrinkToFit="1"/>
    </xf>
    <xf numFmtId="0" fontId="9" fillId="0" borderId="0" xfId="4" applyFont="1" applyFill="1" applyBorder="1" applyAlignment="1"/>
    <xf numFmtId="0" fontId="9" fillId="0" borderId="0" xfId="4" applyFont="1" applyFill="1" applyBorder="1" applyAlignment="1">
      <alignment vertical="center"/>
    </xf>
    <xf numFmtId="0" fontId="9" fillId="0" borderId="0" xfId="4" applyFont="1" applyFill="1" applyBorder="1" applyAlignment="1">
      <alignment horizontal="left" vertical="center"/>
    </xf>
    <xf numFmtId="177" fontId="9" fillId="0" borderId="0" xfId="4" applyNumberFormat="1" applyFont="1" applyFill="1" applyBorder="1" applyAlignment="1" applyProtection="1">
      <alignment horizontal="right" vertical="center"/>
    </xf>
    <xf numFmtId="0" fontId="6" fillId="0" borderId="0" xfId="1" applyFont="1" applyAlignment="1">
      <alignment horizontal="right"/>
    </xf>
    <xf numFmtId="0" fontId="10" fillId="2" borderId="1" xfId="1" applyFont="1" applyFill="1" applyBorder="1" applyAlignment="1"/>
    <xf numFmtId="0" fontId="10" fillId="2" borderId="2" xfId="1" applyFont="1" applyFill="1" applyBorder="1" applyAlignment="1">
      <alignment horizontal="right" vertical="top"/>
    </xf>
    <xf numFmtId="0" fontId="10" fillId="2" borderId="3" xfId="1" applyFont="1" applyFill="1" applyBorder="1" applyAlignment="1">
      <alignment horizontal="right" vertical="top"/>
    </xf>
    <xf numFmtId="0" fontId="12" fillId="4" borderId="5" xfId="5" applyFont="1" applyFill="1" applyBorder="1" applyAlignment="1">
      <alignment horizontal="center" vertical="center"/>
    </xf>
    <xf numFmtId="0" fontId="12" fillId="4" borderId="6" xfId="5" applyFont="1" applyFill="1" applyBorder="1" applyAlignment="1">
      <alignment horizontal="center" vertical="center"/>
    </xf>
    <xf numFmtId="0" fontId="10" fillId="0" borderId="7" xfId="1" applyFont="1" applyFill="1" applyBorder="1" applyAlignment="1">
      <alignment horizontal="center" vertical="center" wrapText="1"/>
    </xf>
    <xf numFmtId="177" fontId="10" fillId="0" borderId="5" xfId="5" applyNumberFormat="1" applyFont="1" applyFill="1" applyBorder="1" applyAlignment="1" applyProtection="1">
      <alignment horizontal="right" vertical="center" shrinkToFit="1"/>
    </xf>
    <xf numFmtId="177" fontId="10" fillId="0" borderId="10" xfId="5" applyNumberFormat="1" applyFont="1" applyFill="1" applyBorder="1" applyAlignment="1" applyProtection="1">
      <alignment horizontal="right" vertical="center" shrinkToFit="1"/>
    </xf>
    <xf numFmtId="0" fontId="10" fillId="0" borderId="11" xfId="1" applyFont="1" applyFill="1" applyBorder="1" applyAlignment="1">
      <alignment horizontal="center" vertical="center" wrapText="1"/>
    </xf>
    <xf numFmtId="177" fontId="10" fillId="0" borderId="15" xfId="5" applyNumberFormat="1" applyFont="1" applyFill="1" applyBorder="1" applyAlignment="1" applyProtection="1">
      <alignment horizontal="right" vertical="center" shrinkToFit="1"/>
    </xf>
    <xf numFmtId="177" fontId="10" fillId="0" borderId="16" xfId="5" applyNumberFormat="1" applyFont="1" applyFill="1" applyBorder="1" applyAlignment="1" applyProtection="1">
      <alignment horizontal="right" vertical="center" shrinkToFit="1"/>
    </xf>
    <xf numFmtId="177" fontId="10" fillId="0" borderId="34" xfId="5" applyNumberFormat="1" applyFont="1" applyFill="1" applyBorder="1" applyAlignment="1" applyProtection="1">
      <alignment horizontal="right" vertical="center" shrinkToFit="1"/>
    </xf>
    <xf numFmtId="177" fontId="10" fillId="0" borderId="35" xfId="5" applyNumberFormat="1" applyFont="1" applyFill="1" applyBorder="1" applyAlignment="1" applyProtection="1">
      <alignment horizontal="right" vertical="center" shrinkToFit="1"/>
    </xf>
    <xf numFmtId="0" fontId="10" fillId="0" borderId="47" xfId="1" applyFont="1" applyFill="1" applyBorder="1" applyAlignment="1">
      <alignment horizontal="center" vertical="center"/>
    </xf>
    <xf numFmtId="177" fontId="10" fillId="0" borderId="34" xfId="5" applyNumberFormat="1" applyFont="1" applyFill="1" applyBorder="1" applyAlignment="1" applyProtection="1">
      <alignment horizontal="right" vertical="center" shrinkToFit="1"/>
      <protection locked="0"/>
    </xf>
    <xf numFmtId="177" fontId="10" fillId="0" borderId="35" xfId="5" applyNumberFormat="1" applyFont="1" applyFill="1" applyBorder="1" applyAlignment="1" applyProtection="1">
      <alignment horizontal="right" vertical="center" shrinkToFit="1"/>
      <protection locked="0"/>
    </xf>
    <xf numFmtId="0" fontId="10" fillId="0" borderId="48" xfId="1" applyFont="1" applyFill="1" applyBorder="1" applyAlignment="1">
      <alignment horizontal="center" vertical="center"/>
    </xf>
    <xf numFmtId="0" fontId="10" fillId="0" borderId="1" xfId="1" applyFont="1" applyFill="1" applyBorder="1" applyAlignment="1">
      <alignment horizontal="center" vertical="center"/>
    </xf>
    <xf numFmtId="177" fontId="10" fillId="0" borderId="49" xfId="5" applyNumberFormat="1" applyFont="1" applyFill="1" applyBorder="1" applyAlignment="1" applyProtection="1">
      <alignment horizontal="right" vertical="center" shrinkToFit="1"/>
    </xf>
    <xf numFmtId="177" fontId="10"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6"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4"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4" fillId="0" borderId="45" xfId="6" applyFont="1" applyBorder="1" applyAlignment="1">
      <alignment vertical="center"/>
    </xf>
    <xf numFmtId="178" fontId="15" fillId="0" borderId="41" xfId="6" applyNumberFormat="1" applyFont="1" applyBorder="1" applyAlignment="1">
      <alignment horizontal="center" vertical="center"/>
    </xf>
    <xf numFmtId="178" fontId="15" fillId="0" borderId="50" xfId="6" applyNumberFormat="1" applyFont="1" applyBorder="1" applyAlignment="1">
      <alignment horizontal="center" vertical="center" wrapText="1"/>
    </xf>
    <xf numFmtId="178" fontId="15" fillId="0" borderId="5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6"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3" xfId="6" applyNumberFormat="1" applyFont="1" applyFill="1" applyBorder="1" applyAlignment="1">
      <alignment vertical="center"/>
    </xf>
    <xf numFmtId="179" fontId="15" fillId="0" borderId="51" xfId="6" applyNumberFormat="1" applyFont="1" applyFill="1" applyBorder="1" applyAlignment="1">
      <alignment vertical="center"/>
    </xf>
    <xf numFmtId="180" fontId="15" fillId="0" borderId="54"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5" xfId="6" applyNumberFormat="1" applyFont="1" applyBorder="1" applyAlignment="1">
      <alignment horizontal="center" vertical="center"/>
    </xf>
    <xf numFmtId="179" fontId="15" fillId="0" borderId="56" xfId="6" applyNumberFormat="1" applyFont="1" applyFill="1" applyBorder="1" applyAlignment="1">
      <alignment vertical="center"/>
    </xf>
    <xf numFmtId="179" fontId="15" fillId="0" borderId="57"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8" xfId="6" applyNumberFormat="1" applyFont="1" applyFill="1" applyBorder="1" applyAlignment="1">
      <alignment vertical="center"/>
    </xf>
    <xf numFmtId="180" fontId="15" fillId="0" borderId="59" xfId="6" applyNumberFormat="1" applyFont="1" applyFill="1" applyBorder="1" applyAlignment="1">
      <alignment vertical="center"/>
    </xf>
    <xf numFmtId="180" fontId="15" fillId="0" borderId="56" xfId="6" applyNumberFormat="1" applyFont="1" applyBorder="1" applyAlignment="1">
      <alignment vertical="center"/>
    </xf>
    <xf numFmtId="179" fontId="15" fillId="0" borderId="56"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3" xfId="6" applyNumberFormat="1" applyFont="1" applyBorder="1" applyAlignment="1">
      <alignment vertical="center"/>
    </xf>
    <xf numFmtId="179" fontId="15" fillId="0" borderId="51" xfId="6" applyNumberFormat="1" applyFont="1" applyBorder="1" applyAlignment="1">
      <alignment vertical="center"/>
    </xf>
    <xf numFmtId="180" fontId="15" fillId="0" borderId="12" xfId="6" applyNumberFormat="1" applyFont="1" applyBorder="1" applyAlignment="1">
      <alignment vertical="center"/>
    </xf>
    <xf numFmtId="0" fontId="14" fillId="0" borderId="34" xfId="6" applyBorder="1"/>
    <xf numFmtId="0" fontId="14" fillId="0" borderId="34" xfId="6" applyBorder="1" applyAlignment="1">
      <alignment vertical="center"/>
    </xf>
    <xf numFmtId="0" fontId="16" fillId="0" borderId="34" xfId="6" applyFont="1" applyBorder="1"/>
    <xf numFmtId="0" fontId="14" fillId="0" borderId="0" xfId="7" applyAlignment="1"/>
    <xf numFmtId="0" fontId="14" fillId="0" borderId="34" xfId="7" applyBorder="1" applyAlignment="1"/>
    <xf numFmtId="177" fontId="14" fillId="0" borderId="34" xfId="7" applyNumberFormat="1" applyBorder="1" applyAlignment="1"/>
    <xf numFmtId="0" fontId="17" fillId="0" borderId="0" xfId="8" applyFont="1" applyFill="1">
      <alignment vertical="center"/>
    </xf>
    <xf numFmtId="49" fontId="17" fillId="0" borderId="0" xfId="8" applyNumberFormat="1" applyFont="1" applyFill="1">
      <alignment vertical="center"/>
    </xf>
    <xf numFmtId="0" fontId="17" fillId="0" borderId="0" xfId="8" applyFont="1">
      <alignment vertical="center"/>
    </xf>
    <xf numFmtId="0" fontId="19" fillId="0" borderId="0" xfId="8" applyFont="1" applyFill="1">
      <alignment vertical="center"/>
    </xf>
    <xf numFmtId="0" fontId="20" fillId="0" borderId="0" xfId="8" applyFont="1" applyFill="1">
      <alignment vertical="center"/>
    </xf>
    <xf numFmtId="0" fontId="17" fillId="0" borderId="36" xfId="8" applyFont="1" applyFill="1" applyBorder="1" applyAlignment="1">
      <alignment horizontal="left" vertical="center"/>
    </xf>
    <xf numFmtId="0" fontId="17" fillId="0" borderId="8" xfId="8" applyFont="1" applyFill="1" applyBorder="1" applyAlignment="1">
      <alignment horizontal="left" vertical="center"/>
    </xf>
    <xf numFmtId="0" fontId="17" fillId="0" borderId="9" xfId="8" applyFont="1" applyFill="1" applyBorder="1" applyAlignment="1">
      <alignment horizontal="left" vertical="center"/>
    </xf>
    <xf numFmtId="184" fontId="17" fillId="0" borderId="36" xfId="8" applyNumberFormat="1" applyFont="1" applyFill="1" applyBorder="1" applyAlignment="1">
      <alignment horizontal="right" vertical="center" shrinkToFit="1"/>
    </xf>
    <xf numFmtId="184" fontId="17" fillId="0" borderId="8" xfId="8" applyNumberFormat="1" applyFont="1" applyFill="1" applyBorder="1" applyAlignment="1">
      <alignment horizontal="right" vertical="center" shrinkToFit="1"/>
    </xf>
    <xf numFmtId="184" fontId="17" fillId="0" borderId="9" xfId="8" applyNumberFormat="1" applyFont="1" applyFill="1" applyBorder="1" applyAlignment="1">
      <alignment horizontal="right" vertical="center" shrinkToFit="1"/>
    </xf>
    <xf numFmtId="0" fontId="21" fillId="0" borderId="45" xfId="9" applyFont="1" applyFill="1" applyBorder="1" applyAlignment="1">
      <alignment vertical="center"/>
    </xf>
    <xf numFmtId="184" fontId="17" fillId="0" borderId="36" xfId="8" applyNumberFormat="1" applyFont="1" applyFill="1" applyBorder="1" applyAlignment="1">
      <alignment vertical="center" shrinkToFit="1"/>
    </xf>
    <xf numFmtId="184" fontId="17" fillId="0" borderId="8" xfId="8" applyNumberFormat="1" applyFont="1" applyFill="1" applyBorder="1" applyAlignment="1">
      <alignment vertical="center" shrinkToFit="1"/>
    </xf>
    <xf numFmtId="184" fontId="17" fillId="0" borderId="9" xfId="8" applyNumberFormat="1" applyFont="1" applyFill="1" applyBorder="1" applyAlignment="1">
      <alignment vertical="center" shrinkToFit="1"/>
    </xf>
    <xf numFmtId="0" fontId="17" fillId="0" borderId="7" xfId="8" applyFont="1" applyFill="1" applyBorder="1" applyAlignment="1">
      <alignment horizontal="left" vertical="center"/>
    </xf>
    <xf numFmtId="0" fontId="21" fillId="0" borderId="69" xfId="9" applyFont="1" applyFill="1" applyBorder="1" applyAlignment="1">
      <alignment horizontal="center" vertical="center"/>
    </xf>
    <xf numFmtId="0" fontId="17" fillId="0" borderId="7" xfId="8" applyFont="1" applyFill="1" applyBorder="1" applyAlignment="1">
      <alignment horizontal="center" vertical="center"/>
    </xf>
    <xf numFmtId="0" fontId="17" fillId="0" borderId="72" xfId="8" applyFont="1" applyFill="1" applyBorder="1" applyAlignment="1">
      <alignment horizontal="center" vertical="center"/>
    </xf>
    <xf numFmtId="0" fontId="23" fillId="0" borderId="73" xfId="8" applyFont="1" applyFill="1" applyBorder="1" applyAlignment="1">
      <alignment vertical="center" wrapText="1"/>
    </xf>
    <xf numFmtId="0" fontId="23" fillId="0" borderId="74" xfId="8" applyFont="1" applyFill="1" applyBorder="1" applyAlignment="1">
      <alignment vertical="center" wrapText="1"/>
    </xf>
    <xf numFmtId="181" fontId="17" fillId="0" borderId="72" xfId="8" applyNumberFormat="1" applyFont="1" applyFill="1" applyBorder="1" applyAlignment="1">
      <alignment vertical="center"/>
    </xf>
    <xf numFmtId="181" fontId="17" fillId="0" borderId="73" xfId="8" applyNumberFormat="1" applyFont="1" applyFill="1" applyBorder="1" applyAlignment="1">
      <alignment vertical="center"/>
    </xf>
    <xf numFmtId="181" fontId="17" fillId="0" borderId="74" xfId="8" applyNumberFormat="1" applyFont="1" applyFill="1" applyBorder="1" applyAlignment="1">
      <alignment vertical="center"/>
    </xf>
    <xf numFmtId="0" fontId="17" fillId="0" borderId="7" xfId="8" applyFont="1" applyFill="1" applyBorder="1">
      <alignment vertical="center"/>
    </xf>
    <xf numFmtId="0" fontId="17" fillId="0" borderId="0" xfId="8" applyFont="1" applyFill="1" applyBorder="1">
      <alignment vertical="center"/>
    </xf>
    <xf numFmtId="0" fontId="17" fillId="0" borderId="64" xfId="8" applyFont="1" applyFill="1" applyBorder="1">
      <alignment vertical="center"/>
    </xf>
    <xf numFmtId="49" fontId="17" fillId="0" borderId="7" xfId="8" applyNumberFormat="1" applyFont="1" applyFill="1" applyBorder="1">
      <alignment vertical="center"/>
    </xf>
    <xf numFmtId="49" fontId="17" fillId="0" borderId="0" xfId="8" applyNumberFormat="1" applyFont="1" applyFill="1" applyBorder="1">
      <alignment vertical="center"/>
    </xf>
    <xf numFmtId="0" fontId="17" fillId="0" borderId="0" xfId="8" applyFont="1" applyFill="1" applyBorder="1" applyAlignment="1">
      <alignment vertical="center"/>
    </xf>
    <xf numFmtId="0" fontId="17" fillId="0" borderId="0" xfId="8" applyFont="1" applyFill="1" applyBorder="1" applyAlignment="1">
      <alignment horizontal="center" vertical="center"/>
    </xf>
    <xf numFmtId="49" fontId="17" fillId="0" borderId="0" xfId="8" applyNumberFormat="1" applyFont="1" applyFill="1" applyBorder="1" applyAlignment="1">
      <alignment horizontal="center" vertical="center"/>
    </xf>
    <xf numFmtId="0" fontId="17" fillId="0" borderId="64" xfId="8" applyFont="1" applyFill="1" applyBorder="1" applyAlignment="1">
      <alignment horizontal="center" vertical="center"/>
    </xf>
    <xf numFmtId="0" fontId="17" fillId="0" borderId="72" xfId="8" applyFont="1" applyFill="1" applyBorder="1">
      <alignment vertical="center"/>
    </xf>
    <xf numFmtId="0" fontId="17" fillId="0" borderId="73" xfId="8" applyFont="1" applyFill="1" applyBorder="1">
      <alignment vertical="center"/>
    </xf>
    <xf numFmtId="0" fontId="17" fillId="0" borderId="74" xfId="8" applyFont="1" applyFill="1" applyBorder="1">
      <alignment vertical="center"/>
    </xf>
    <xf numFmtId="0" fontId="17" fillId="0" borderId="0" xfId="10" applyFont="1" applyFill="1">
      <alignment vertical="center"/>
    </xf>
    <xf numFmtId="49" fontId="27" fillId="0" borderId="0" xfId="11" applyNumberFormat="1" applyFont="1">
      <alignment vertical="center"/>
    </xf>
    <xf numFmtId="49" fontId="17" fillId="0" borderId="0" xfId="11" applyNumberFormat="1" applyFont="1">
      <alignment vertical="center"/>
    </xf>
    <xf numFmtId="49" fontId="17" fillId="0" borderId="0" xfId="11" applyNumberFormat="1" applyFont="1" applyFill="1">
      <alignment vertical="center"/>
    </xf>
    <xf numFmtId="0" fontId="17" fillId="0" borderId="0" xfId="11" applyFont="1">
      <alignment vertical="center"/>
    </xf>
    <xf numFmtId="0" fontId="28" fillId="0" borderId="0" xfId="11" applyFont="1">
      <alignment vertical="center"/>
    </xf>
    <xf numFmtId="0" fontId="5" fillId="0" borderId="52" xfId="11" applyFont="1" applyBorder="1" applyAlignment="1">
      <alignment horizontal="center" vertical="center"/>
    </xf>
    <xf numFmtId="0" fontId="5" fillId="0" borderId="52" xfId="11" applyFont="1" applyBorder="1" applyAlignment="1">
      <alignment vertical="center"/>
    </xf>
    <xf numFmtId="0" fontId="17" fillId="0" borderId="0" xfId="11" applyFont="1" applyBorder="1">
      <alignment vertical="center"/>
    </xf>
    <xf numFmtId="0" fontId="17" fillId="0" borderId="12" xfId="11" applyFont="1" applyBorder="1">
      <alignment vertical="center"/>
    </xf>
    <xf numFmtId="0" fontId="17" fillId="0" borderId="52" xfId="11" applyFont="1" applyBorder="1">
      <alignment vertical="center"/>
    </xf>
    <xf numFmtId="0" fontId="17" fillId="0" borderId="41" xfId="11" applyFont="1" applyBorder="1" applyAlignment="1">
      <alignment horizontal="center" vertical="center"/>
    </xf>
    <xf numFmtId="0" fontId="17" fillId="0" borderId="12" xfId="11" applyFont="1" applyBorder="1" applyAlignment="1">
      <alignment horizontal="center" vertical="center"/>
    </xf>
    <xf numFmtId="0" fontId="17" fillId="0" borderId="62" xfId="11" applyFont="1" applyBorder="1" applyAlignment="1">
      <alignment horizontal="center" vertical="center"/>
    </xf>
    <xf numFmtId="0" fontId="17" fillId="0" borderId="0" xfId="11" applyFont="1" applyFill="1" applyBorder="1" applyAlignment="1">
      <alignment horizontal="center" vertical="center" wrapText="1"/>
    </xf>
    <xf numFmtId="0" fontId="17" fillId="0" borderId="52" xfId="11" applyFont="1" applyFill="1" applyBorder="1" applyAlignment="1">
      <alignment horizontal="center" vertical="center" wrapText="1"/>
    </xf>
    <xf numFmtId="0" fontId="17" fillId="0" borderId="0" xfId="11" applyFont="1" applyBorder="1" applyAlignment="1">
      <alignment horizontal="center" vertical="center"/>
    </xf>
    <xf numFmtId="0" fontId="17" fillId="0" borderId="0" xfId="11" applyFont="1" applyFill="1">
      <alignment vertical="center"/>
    </xf>
    <xf numFmtId="0" fontId="21" fillId="0" borderId="0" xfId="11" applyFont="1" applyBorder="1">
      <alignment vertical="center"/>
    </xf>
    <xf numFmtId="0" fontId="21" fillId="0" borderId="0" xfId="11" applyFont="1">
      <alignment vertical="center"/>
    </xf>
    <xf numFmtId="0" fontId="17" fillId="0" borderId="0" xfId="11" applyFont="1" applyAlignment="1">
      <alignment vertical="center" shrinkToFit="1"/>
    </xf>
    <xf numFmtId="49" fontId="17" fillId="6" borderId="0" xfId="12" applyNumberFormat="1" applyFont="1" applyFill="1" applyProtection="1">
      <alignment vertical="center"/>
    </xf>
    <xf numFmtId="0" fontId="17" fillId="6" borderId="0" xfId="12" applyFont="1" applyFill="1" applyProtection="1">
      <alignment vertical="center"/>
    </xf>
    <xf numFmtId="0" fontId="17" fillId="6" borderId="0" xfId="12" applyFont="1" applyFill="1" applyBorder="1" applyAlignment="1" applyProtection="1">
      <alignment vertical="center"/>
    </xf>
    <xf numFmtId="0" fontId="17" fillId="6" borderId="73" xfId="12" applyFont="1" applyFill="1" applyBorder="1" applyProtection="1">
      <alignment vertical="center"/>
    </xf>
    <xf numFmtId="0" fontId="3" fillId="6" borderId="0" xfId="13" applyFill="1" applyProtection="1">
      <alignment vertical="center"/>
    </xf>
    <xf numFmtId="0" fontId="3" fillId="0" borderId="0" xfId="13" applyProtection="1">
      <alignment vertical="center"/>
    </xf>
    <xf numFmtId="0" fontId="29" fillId="6" borderId="0" xfId="12" applyFont="1" applyFill="1" applyAlignment="1" applyProtection="1">
      <alignment vertical="center"/>
    </xf>
    <xf numFmtId="0" fontId="17" fillId="6" borderId="0" xfId="12" applyFont="1" applyFill="1" applyAlignment="1" applyProtection="1">
      <alignment vertical="center"/>
    </xf>
    <xf numFmtId="0" fontId="3" fillId="6" borderId="0" xfId="13" applyFill="1" applyAlignment="1" applyProtection="1">
      <alignment vertical="center"/>
    </xf>
    <xf numFmtId="0" fontId="3" fillId="0" borderId="0" xfId="13" applyAlignment="1" applyProtection="1">
      <alignment vertical="center"/>
    </xf>
    <xf numFmtId="0" fontId="31" fillId="6" borderId="0" xfId="12" applyFont="1" applyFill="1" applyProtection="1">
      <alignment vertical="center"/>
    </xf>
    <xf numFmtId="0" fontId="32" fillId="6" borderId="0" xfId="12" applyFont="1" applyFill="1" applyProtection="1">
      <alignment vertical="center"/>
    </xf>
    <xf numFmtId="0" fontId="32" fillId="6" borderId="0" xfId="13" applyFont="1" applyFill="1" applyProtection="1">
      <alignment vertical="center"/>
    </xf>
    <xf numFmtId="0" fontId="32" fillId="0" borderId="0" xfId="13" applyFont="1" applyProtection="1">
      <alignment vertical="center"/>
    </xf>
    <xf numFmtId="0" fontId="31" fillId="6" borderId="0" xfId="12" applyFont="1" applyFill="1" applyBorder="1" applyProtection="1">
      <alignment vertical="center"/>
    </xf>
    <xf numFmtId="0" fontId="32" fillId="6" borderId="0" xfId="12" applyFont="1" applyFill="1" applyBorder="1" applyProtection="1">
      <alignment vertical="center"/>
    </xf>
    <xf numFmtId="0" fontId="31" fillId="0" borderId="97" xfId="12" applyFont="1" applyBorder="1" applyAlignment="1" applyProtection="1">
      <alignment horizontal="center" vertical="center" shrinkToFit="1"/>
      <protection locked="0"/>
    </xf>
    <xf numFmtId="0" fontId="31" fillId="0" borderId="97" xfId="12" applyFont="1" applyFill="1" applyBorder="1" applyAlignment="1" applyProtection="1">
      <alignment horizontal="center" vertical="center" shrinkToFit="1"/>
      <protection locked="0"/>
    </xf>
    <xf numFmtId="0" fontId="31" fillId="0" borderId="109" xfId="15" applyFont="1" applyBorder="1" applyAlignment="1" applyProtection="1">
      <alignment horizontal="center" vertical="center" shrinkToFit="1"/>
      <protection locked="0"/>
    </xf>
    <xf numFmtId="0" fontId="31" fillId="0" borderId="111" xfId="12" applyFont="1" applyBorder="1" applyAlignment="1" applyProtection="1">
      <alignment horizontal="center" vertical="center" shrinkToFit="1"/>
      <protection locked="0"/>
    </xf>
    <xf numFmtId="0" fontId="31" fillId="0" borderId="111" xfId="12" applyFont="1" applyFill="1" applyBorder="1" applyAlignment="1" applyProtection="1">
      <alignment horizontal="center" vertical="center" shrinkToFit="1"/>
      <protection locked="0"/>
    </xf>
    <xf numFmtId="0" fontId="31" fillId="0" borderId="122" xfId="15" applyFont="1" applyBorder="1" applyAlignment="1" applyProtection="1">
      <alignment horizontal="center" vertical="center" shrinkToFit="1"/>
      <protection locked="0"/>
    </xf>
    <xf numFmtId="0" fontId="31" fillId="8" borderId="20" xfId="12" applyFont="1" applyFill="1" applyBorder="1" applyAlignment="1" applyProtection="1">
      <alignment horizontal="center" vertical="center" shrinkToFit="1"/>
      <protection locked="0"/>
    </xf>
    <xf numFmtId="0" fontId="24" fillId="6" borderId="0" xfId="12" applyFont="1" applyFill="1" applyProtection="1">
      <alignment vertical="center"/>
    </xf>
    <xf numFmtId="0" fontId="31" fillId="0" borderId="135" xfId="12" applyFont="1" applyBorder="1" applyAlignment="1" applyProtection="1">
      <alignment horizontal="center" vertical="center" shrinkToFit="1"/>
      <protection locked="0"/>
    </xf>
    <xf numFmtId="0" fontId="31" fillId="6" borderId="122" xfId="12" applyFont="1" applyFill="1" applyBorder="1" applyAlignment="1" applyProtection="1">
      <alignment horizontal="center" vertical="center" shrinkToFit="1"/>
      <protection locked="0"/>
    </xf>
    <xf numFmtId="0" fontId="3" fillId="6" borderId="0" xfId="13" applyFont="1" applyFill="1" applyProtection="1">
      <alignment vertical="center"/>
    </xf>
    <xf numFmtId="0" fontId="31" fillId="0" borderId="144" xfId="12" applyFont="1" applyBorder="1" applyAlignment="1" applyProtection="1">
      <alignment horizontal="center" vertical="center" shrinkToFit="1"/>
      <protection locked="0"/>
    </xf>
    <xf numFmtId="0" fontId="31" fillId="6" borderId="0" xfId="12" applyFont="1" applyFill="1" applyBorder="1" applyAlignment="1" applyProtection="1">
      <alignment horizontal="center" vertical="center" shrinkToFit="1"/>
    </xf>
    <xf numFmtId="0" fontId="31" fillId="6" borderId="0" xfId="12" applyFont="1" applyFill="1" applyBorder="1" applyAlignment="1" applyProtection="1">
      <alignment horizontal="left" vertical="center" shrinkToFit="1"/>
    </xf>
    <xf numFmtId="177" fontId="31" fillId="6" borderId="0" xfId="12" applyNumberFormat="1" applyFont="1" applyFill="1" applyBorder="1" applyAlignment="1" applyProtection="1">
      <alignment horizontal="right" vertical="center" shrinkToFit="1"/>
    </xf>
    <xf numFmtId="177" fontId="31" fillId="6" borderId="0" xfId="12" applyNumberFormat="1" applyFont="1" applyFill="1" applyBorder="1" applyAlignment="1" applyProtection="1">
      <alignment horizontal="left" vertical="center" shrinkToFit="1"/>
    </xf>
    <xf numFmtId="0" fontId="24" fillId="6" borderId="0" xfId="12" applyFont="1" applyFill="1" applyBorder="1" applyProtection="1">
      <alignment vertical="center"/>
    </xf>
    <xf numFmtId="0" fontId="31" fillId="6" borderId="73" xfId="12" applyFont="1" applyFill="1" applyBorder="1" applyAlignment="1" applyProtection="1">
      <alignment vertical="center"/>
    </xf>
    <xf numFmtId="0" fontId="31" fillId="6" borderId="73" xfId="12" applyFont="1" applyFill="1" applyBorder="1" applyAlignment="1" applyProtection="1">
      <alignment horizontal="center" vertical="center"/>
    </xf>
    <xf numFmtId="0" fontId="31" fillId="6" borderId="31" xfId="12" applyFont="1" applyFill="1" applyBorder="1" applyProtection="1">
      <alignment vertical="center"/>
    </xf>
    <xf numFmtId="0" fontId="31" fillId="6" borderId="11" xfId="12" applyFont="1" applyFill="1" applyBorder="1" applyAlignment="1" applyProtection="1">
      <alignment vertical="center"/>
    </xf>
    <xf numFmtId="0" fontId="31" fillId="6" borderId="12" xfId="12" applyFont="1" applyFill="1" applyBorder="1" applyAlignment="1" applyProtection="1">
      <alignment vertical="center"/>
    </xf>
    <xf numFmtId="0" fontId="31" fillId="6" borderId="0" xfId="12" applyFont="1" applyFill="1" applyBorder="1" applyAlignment="1" applyProtection="1">
      <alignment vertical="center"/>
    </xf>
    <xf numFmtId="0" fontId="31" fillId="6" borderId="64" xfId="12" applyFont="1" applyFill="1" applyBorder="1" applyAlignment="1" applyProtection="1">
      <alignment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2" fillId="6" borderId="0" xfId="12" applyFont="1" applyFill="1" applyAlignment="1" applyProtection="1">
      <alignment vertical="center"/>
    </xf>
    <xf numFmtId="0" fontId="32" fillId="6" borderId="0" xfId="12" applyFont="1" applyFill="1" applyBorder="1" applyAlignment="1" applyProtection="1">
      <alignment horizontal="center" vertical="center"/>
    </xf>
    <xf numFmtId="0" fontId="32" fillId="6" borderId="7" xfId="12" applyFont="1" applyFill="1" applyBorder="1" applyAlignment="1" applyProtection="1">
      <alignment vertical="center"/>
    </xf>
    <xf numFmtId="0" fontId="32" fillId="6" borderId="0" xfId="12" applyFont="1" applyFill="1" applyBorder="1" applyAlignment="1" applyProtection="1">
      <alignment vertical="center"/>
    </xf>
    <xf numFmtId="0" fontId="34" fillId="6" borderId="0" xfId="13" applyFont="1" applyFill="1" applyProtection="1">
      <alignment vertical="center"/>
    </xf>
    <xf numFmtId="0" fontId="3" fillId="0" borderId="0" xfId="13">
      <alignment vertical="center"/>
    </xf>
    <xf numFmtId="0" fontId="14" fillId="6" borderId="0" xfId="6" applyFill="1" applyProtection="1">
      <protection hidden="1"/>
    </xf>
    <xf numFmtId="0" fontId="14" fillId="6" borderId="0" xfId="6" applyFill="1"/>
    <xf numFmtId="0" fontId="3" fillId="0" borderId="0" xfId="16" applyFont="1" applyFill="1">
      <alignment vertical="center"/>
    </xf>
    <xf numFmtId="0" fontId="3" fillId="0" borderId="0" xfId="16" applyFont="1" applyFill="1" applyBorder="1">
      <alignment vertical="center"/>
    </xf>
    <xf numFmtId="0" fontId="31" fillId="0" borderId="41" xfId="16" applyFont="1" applyFill="1" applyBorder="1">
      <alignment vertical="center"/>
    </xf>
    <xf numFmtId="0" fontId="3" fillId="0" borderId="12" xfId="16" applyFont="1" applyFill="1" applyBorder="1">
      <alignment vertical="center"/>
    </xf>
    <xf numFmtId="0" fontId="3" fillId="0" borderId="46" xfId="16" applyFont="1" applyFill="1" applyBorder="1">
      <alignment vertical="center"/>
    </xf>
    <xf numFmtId="0" fontId="3" fillId="0" borderId="62" xfId="16" applyFont="1" applyFill="1" applyBorder="1">
      <alignment vertical="center"/>
    </xf>
    <xf numFmtId="178" fontId="5" fillId="0" borderId="0" xfId="16" applyNumberFormat="1" applyFont="1" applyFill="1" applyBorder="1">
      <alignment vertical="center"/>
    </xf>
    <xf numFmtId="0" fontId="3" fillId="0" borderId="38" xfId="16" applyFont="1" applyFill="1" applyBorder="1">
      <alignment vertical="center"/>
    </xf>
    <xf numFmtId="0" fontId="3" fillId="6" borderId="41" xfId="16" applyFont="1" applyFill="1" applyBorder="1">
      <alignment vertical="center"/>
    </xf>
    <xf numFmtId="0" fontId="3" fillId="6" borderId="12" xfId="16" applyFont="1" applyFill="1" applyBorder="1">
      <alignment vertical="center"/>
    </xf>
    <xf numFmtId="0" fontId="3" fillId="6" borderId="46" xfId="16" applyFont="1" applyFill="1" applyBorder="1">
      <alignment vertical="center"/>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5" fillId="6" borderId="37" xfId="16" applyNumberFormat="1" applyFont="1" applyFill="1" applyBorder="1">
      <alignment vertical="center"/>
    </xf>
    <xf numFmtId="178" fontId="5" fillId="6" borderId="52" xfId="16" applyNumberFormat="1" applyFont="1" applyFill="1" applyBorder="1">
      <alignment vertical="center"/>
    </xf>
    <xf numFmtId="178" fontId="5" fillId="6" borderId="40" xfId="16" applyNumberFormat="1" applyFont="1" applyFill="1" applyBorder="1">
      <alignment vertical="center"/>
    </xf>
    <xf numFmtId="178" fontId="5" fillId="6" borderId="34" xfId="16" applyNumberFormat="1" applyFont="1" applyFill="1" applyBorder="1" applyAlignment="1">
      <alignment horizontal="center" vertical="center"/>
    </xf>
    <xf numFmtId="178" fontId="17" fillId="6" borderId="186" xfId="16" applyNumberFormat="1" applyFont="1" applyFill="1" applyBorder="1" applyAlignment="1">
      <alignment horizontal="center" vertical="center"/>
    </xf>
    <xf numFmtId="178" fontId="5" fillId="6" borderId="50" xfId="16" applyNumberFormat="1" applyFont="1" applyFill="1" applyBorder="1" applyAlignment="1">
      <alignment horizontal="center" vertical="center"/>
    </xf>
    <xf numFmtId="177" fontId="5" fillId="6" borderId="45" xfId="17" applyNumberFormat="1" applyFont="1" applyFill="1" applyBorder="1" applyAlignment="1">
      <alignment horizontal="right" vertical="center" shrinkToFit="1"/>
    </xf>
    <xf numFmtId="177" fontId="5" fillId="6" borderId="37" xfId="17" applyNumberFormat="1" applyFont="1" applyFill="1" applyBorder="1" applyAlignment="1">
      <alignment horizontal="right" vertical="center" shrinkToFit="1"/>
    </xf>
    <xf numFmtId="187" fontId="5" fillId="6" borderId="187" xfId="17" applyNumberFormat="1" applyFont="1" applyFill="1" applyBorder="1" applyAlignment="1">
      <alignment horizontal="right" vertical="center" shrinkToFit="1"/>
    </xf>
    <xf numFmtId="177" fontId="5" fillId="6" borderId="34" xfId="17" applyNumberFormat="1" applyFont="1" applyFill="1" applyBorder="1" applyAlignment="1">
      <alignment horizontal="right" vertical="center" shrinkToFit="1"/>
    </xf>
    <xf numFmtId="177" fontId="5" fillId="6" borderId="39" xfId="17" applyNumberFormat="1" applyFont="1" applyFill="1" applyBorder="1" applyAlignment="1">
      <alignment horizontal="right" vertical="center" shrinkToFit="1"/>
    </xf>
    <xf numFmtId="187" fontId="5" fillId="6" borderId="50" xfId="17" applyNumberFormat="1" applyFont="1" applyFill="1" applyBorder="1" applyAlignment="1">
      <alignment horizontal="right" vertical="center" shrinkToFit="1"/>
    </xf>
    <xf numFmtId="189" fontId="5" fillId="0" borderId="0" xfId="16" applyNumberFormat="1" applyFont="1" applyFill="1" applyBorder="1">
      <alignment vertical="center"/>
    </xf>
    <xf numFmtId="178" fontId="5" fillId="0" borderId="39" xfId="16" applyNumberFormat="1" applyFont="1" applyFill="1" applyBorder="1">
      <alignment vertical="center"/>
    </xf>
    <xf numFmtId="178" fontId="5" fillId="0" borderId="31" xfId="16" applyNumberFormat="1" applyFont="1" applyFill="1" applyBorder="1">
      <alignment vertical="center"/>
    </xf>
    <xf numFmtId="178" fontId="5" fillId="0" borderId="42" xfId="16" applyNumberFormat="1" applyFont="1" applyFill="1" applyBorder="1">
      <alignment vertical="center"/>
    </xf>
    <xf numFmtId="178" fontId="5" fillId="0" borderId="34" xfId="16" applyNumberFormat="1" applyFont="1" applyFill="1" applyBorder="1" applyAlignment="1">
      <alignment horizontal="center" vertical="center"/>
    </xf>
    <xf numFmtId="178" fontId="5" fillId="0" borderId="186" xfId="16" applyNumberFormat="1" applyFont="1" applyFill="1" applyBorder="1" applyAlignment="1">
      <alignment horizontal="center" vertical="center"/>
    </xf>
    <xf numFmtId="178" fontId="5" fillId="0" borderId="50" xfId="16" applyNumberFormat="1" applyFont="1" applyFill="1" applyBorder="1" applyAlignment="1">
      <alignment horizontal="center" vertical="center"/>
    </xf>
    <xf numFmtId="178" fontId="5" fillId="0" borderId="0" xfId="16" applyNumberFormat="1" applyFont="1" applyFill="1" applyBorder="1" applyAlignment="1">
      <alignment horizontal="center" vertical="center"/>
    </xf>
    <xf numFmtId="178" fontId="5" fillId="0" borderId="62" xfId="16" applyNumberFormat="1" applyFont="1" applyFill="1" applyBorder="1">
      <alignment vertical="center"/>
    </xf>
    <xf numFmtId="190" fontId="15" fillId="0" borderId="34" xfId="16" applyNumberFormat="1" applyFont="1" applyFill="1" applyBorder="1" applyAlignment="1">
      <alignment horizontal="right" vertical="center" shrinkToFit="1"/>
    </xf>
    <xf numFmtId="190" fontId="15" fillId="0" borderId="186" xfId="16" applyNumberFormat="1" applyFont="1" applyFill="1" applyBorder="1" applyAlignment="1">
      <alignment horizontal="right" vertical="center" shrinkToFit="1"/>
    </xf>
    <xf numFmtId="190" fontId="5" fillId="0" borderId="50" xfId="16" applyNumberFormat="1" applyFont="1" applyFill="1" applyBorder="1" applyAlignment="1">
      <alignment horizontal="right" vertical="center" shrinkToFit="1"/>
    </xf>
    <xf numFmtId="178" fontId="5" fillId="0" borderId="38" xfId="16" applyNumberFormat="1" applyFont="1" applyFill="1" applyBorder="1">
      <alignment vertical="center"/>
    </xf>
    <xf numFmtId="178" fontId="5" fillId="0" borderId="0" xfId="16" applyNumberFormat="1" applyFont="1" applyFill="1">
      <alignment vertical="center"/>
    </xf>
    <xf numFmtId="187" fontId="15" fillId="0" borderId="34" xfId="16" applyNumberFormat="1" applyFont="1" applyFill="1" applyBorder="1" applyAlignment="1">
      <alignment horizontal="right" vertical="center" shrinkToFit="1"/>
    </xf>
    <xf numFmtId="187" fontId="15" fillId="0" borderId="186" xfId="16" applyNumberFormat="1" applyFont="1" applyFill="1" applyBorder="1" applyAlignment="1">
      <alignment horizontal="right" vertical="center" shrinkToFit="1"/>
    </xf>
    <xf numFmtId="187" fontId="5" fillId="0" borderId="50" xfId="16" applyNumberFormat="1" applyFont="1" applyFill="1" applyBorder="1" applyAlignment="1">
      <alignment horizontal="right" vertical="center" shrinkToFit="1"/>
    </xf>
    <xf numFmtId="178" fontId="5" fillId="0" borderId="37" xfId="16" applyNumberFormat="1" applyFont="1" applyFill="1" applyBorder="1">
      <alignment vertical="center"/>
    </xf>
    <xf numFmtId="178" fontId="5" fillId="0" borderId="52" xfId="16" applyNumberFormat="1" applyFont="1" applyFill="1" applyBorder="1">
      <alignment vertical="center"/>
    </xf>
    <xf numFmtId="189" fontId="5" fillId="0" borderId="52" xfId="16" applyNumberFormat="1" applyFont="1" applyFill="1" applyBorder="1">
      <alignment vertical="center"/>
    </xf>
    <xf numFmtId="178" fontId="5" fillId="0" borderId="40" xfId="16" applyNumberFormat="1" applyFont="1" applyFill="1" applyBorder="1">
      <alignment vertical="center"/>
    </xf>
    <xf numFmtId="0" fontId="5" fillId="0" borderId="0" xfId="16" applyFont="1" applyFill="1">
      <alignment vertical="center"/>
    </xf>
    <xf numFmtId="0" fontId="3" fillId="0" borderId="46" xfId="16" applyFont="1" applyFill="1" applyBorder="1" applyAlignment="1"/>
    <xf numFmtId="0" fontId="3" fillId="0" borderId="38" xfId="16" applyFont="1" applyFill="1" applyBorder="1" applyAlignment="1"/>
    <xf numFmtId="177" fontId="5" fillId="6" borderId="34" xfId="16" applyNumberFormat="1" applyFont="1" applyFill="1" applyBorder="1" applyAlignment="1">
      <alignment horizontal="right" vertical="center" shrinkToFit="1"/>
    </xf>
    <xf numFmtId="177" fontId="5" fillId="6" borderId="186" xfId="16" applyNumberFormat="1" applyFont="1" applyFill="1" applyBorder="1" applyAlignment="1">
      <alignment horizontal="right" vertical="center" shrinkToFit="1"/>
    </xf>
    <xf numFmtId="187" fontId="5" fillId="6" borderId="50" xfId="16" applyNumberFormat="1" applyFont="1" applyFill="1" applyBorder="1" applyAlignment="1">
      <alignment horizontal="right" vertical="center" shrinkToFit="1"/>
    </xf>
    <xf numFmtId="177" fontId="5" fillId="0" borderId="34" xfId="16" applyNumberFormat="1" applyFont="1" applyFill="1" applyBorder="1" applyAlignment="1">
      <alignment horizontal="right" vertical="center" shrinkToFit="1"/>
    </xf>
    <xf numFmtId="177" fontId="5" fillId="0" borderId="186" xfId="16" applyNumberFormat="1" applyFont="1" applyFill="1" applyBorder="1" applyAlignment="1">
      <alignment horizontal="right" vertical="center" shrinkToFit="1"/>
    </xf>
    <xf numFmtId="0" fontId="5" fillId="0" borderId="0" xfId="16" applyFont="1" applyFill="1" applyBorder="1" applyAlignment="1"/>
    <xf numFmtId="0" fontId="3" fillId="0" borderId="0" xfId="16" applyFont="1" applyFill="1" applyBorder="1" applyAlignment="1"/>
    <xf numFmtId="189" fontId="5" fillId="0" borderId="12" xfId="16" applyNumberFormat="1" applyFont="1" applyFill="1" applyBorder="1">
      <alignment vertical="center"/>
    </xf>
    <xf numFmtId="0" fontId="3" fillId="0" borderId="52" xfId="16" applyFont="1" applyFill="1" applyBorder="1">
      <alignment vertical="center"/>
    </xf>
    <xf numFmtId="0" fontId="31" fillId="0" borderId="62" xfId="16" applyFont="1" applyFill="1" applyBorder="1">
      <alignment vertical="center"/>
    </xf>
    <xf numFmtId="0" fontId="3" fillId="0" borderId="52" xfId="17" applyFont="1" applyFill="1" applyBorder="1">
      <alignment vertical="center"/>
    </xf>
    <xf numFmtId="189" fontId="5" fillId="0" borderId="52" xfId="17" applyNumberFormat="1" applyFont="1" applyFill="1" applyBorder="1">
      <alignment vertical="center"/>
    </xf>
    <xf numFmtId="178" fontId="15" fillId="0" borderId="41" xfId="18" applyNumberFormat="1" applyFont="1" applyBorder="1" applyAlignment="1">
      <alignment vertical="center"/>
    </xf>
    <xf numFmtId="178" fontId="15" fillId="0" borderId="46"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0" xfId="18" applyNumberFormat="1" applyFont="1" applyBorder="1" applyAlignment="1">
      <alignment horizontal="center" vertical="center" wrapText="1"/>
    </xf>
    <xf numFmtId="178" fontId="21" fillId="0" borderId="5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7" fontId="15" fillId="0" borderId="53" xfId="19" applyNumberFormat="1" applyFont="1" applyFill="1" applyBorder="1" applyAlignment="1">
      <alignment horizontal="right" vertical="center" shrinkToFit="1"/>
    </xf>
    <xf numFmtId="177" fontId="15" fillId="0" borderId="51" xfId="19" applyNumberFormat="1" applyFont="1" applyFill="1" applyBorder="1" applyAlignment="1">
      <alignment horizontal="right" vertical="center" shrinkToFit="1"/>
    </xf>
    <xf numFmtId="187" fontId="15" fillId="0" borderId="54" xfId="19" applyNumberFormat="1" applyFont="1" applyFill="1" applyBorder="1" applyAlignment="1">
      <alignment horizontal="right" vertical="center" shrinkToFit="1"/>
    </xf>
    <xf numFmtId="187"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5" xfId="18" applyNumberFormat="1" applyFont="1" applyBorder="1" applyAlignment="1">
      <alignment horizontal="center" vertical="center"/>
    </xf>
    <xf numFmtId="177" fontId="15" fillId="0" borderId="56" xfId="19" applyNumberFormat="1" applyFont="1" applyFill="1" applyBorder="1" applyAlignment="1">
      <alignment horizontal="right" vertical="center" shrinkToFit="1"/>
    </xf>
    <xf numFmtId="177" fontId="15" fillId="0" borderId="57" xfId="19" applyNumberFormat="1" applyFont="1" applyFill="1" applyBorder="1" applyAlignment="1">
      <alignment horizontal="right" vertical="center" shrinkToFit="1"/>
    </xf>
    <xf numFmtId="187" fontId="15" fillId="0" borderId="55" xfId="19" applyNumberFormat="1" applyFont="1" applyFill="1" applyBorder="1" applyAlignment="1">
      <alignment horizontal="right" vertical="center" shrinkToFit="1"/>
    </xf>
    <xf numFmtId="177" fontId="15" fillId="0" borderId="58" xfId="19" applyNumberFormat="1" applyFont="1" applyFill="1" applyBorder="1" applyAlignment="1">
      <alignment horizontal="right" vertical="center" shrinkToFit="1"/>
    </xf>
    <xf numFmtId="187" fontId="15" fillId="0" borderId="59" xfId="19" applyNumberFormat="1" applyFont="1" applyFill="1" applyBorder="1" applyAlignment="1">
      <alignment horizontal="right" vertical="center" shrinkToFit="1"/>
    </xf>
    <xf numFmtId="187" fontId="15" fillId="0" borderId="56" xfId="19" applyNumberFormat="1" applyFont="1" applyBorder="1" applyAlignment="1">
      <alignment horizontal="right" vertical="center" shrinkToFit="1"/>
    </xf>
    <xf numFmtId="178" fontId="15" fillId="0" borderId="46"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7" fontId="15" fillId="0" borderId="53" xfId="19" applyNumberFormat="1" applyFont="1" applyBorder="1" applyAlignment="1">
      <alignment horizontal="right" vertical="center" shrinkToFit="1"/>
    </xf>
    <xf numFmtId="177" fontId="15" fillId="0" borderId="51" xfId="19" applyNumberFormat="1" applyFont="1" applyBorder="1" applyAlignment="1">
      <alignment horizontal="right" vertical="center" shrinkToFit="1"/>
    </xf>
    <xf numFmtId="187" fontId="15" fillId="0" borderId="12" xfId="19" applyNumberFormat="1" applyFont="1" applyBorder="1" applyAlignment="1">
      <alignment horizontal="right" vertical="center" shrinkToFit="1"/>
    </xf>
    <xf numFmtId="0" fontId="3" fillId="0" borderId="37" xfId="16" applyFont="1" applyFill="1" applyBorder="1">
      <alignment vertical="center"/>
    </xf>
    <xf numFmtId="0" fontId="3" fillId="0" borderId="40" xfId="16" applyFont="1" applyFill="1" applyBorder="1">
      <alignment vertical="center"/>
    </xf>
    <xf numFmtId="177" fontId="10" fillId="0" borderId="21" xfId="5" applyNumberFormat="1" applyFont="1" applyFill="1" applyBorder="1" applyAlignment="1" applyProtection="1">
      <alignment horizontal="right" vertical="center" shrinkToFit="1"/>
      <protection locked="0"/>
    </xf>
    <xf numFmtId="177" fontId="10" fillId="0" borderId="22" xfId="5" applyNumberFormat="1" applyFont="1" applyFill="1" applyBorder="1" applyAlignment="1" applyProtection="1">
      <alignment horizontal="right" vertical="center" shrinkToFit="1"/>
      <protection locked="0"/>
    </xf>
    <xf numFmtId="0" fontId="0" fillId="6" borderId="0" xfId="6" applyFont="1" applyFill="1" applyAlignment="1">
      <alignment vertical="center"/>
    </xf>
    <xf numFmtId="0" fontId="14" fillId="6" borderId="0" xfId="6" applyFill="1" applyAlignment="1" applyProtection="1">
      <alignment vertical="center"/>
      <protection hidden="1"/>
    </xf>
    <xf numFmtId="0" fontId="3" fillId="0" borderId="0" xfId="16" applyFont="1">
      <alignment vertical="center"/>
    </xf>
    <xf numFmtId="0" fontId="14" fillId="6" borderId="0" xfId="6" applyFill="1" applyAlignment="1">
      <alignment vertical="center"/>
    </xf>
    <xf numFmtId="0" fontId="3" fillId="0" borderId="41" xfId="16" applyFont="1" applyBorder="1">
      <alignment vertical="center"/>
    </xf>
    <xf numFmtId="0" fontId="3" fillId="0" borderId="12" xfId="16" applyFont="1" applyBorder="1">
      <alignment vertical="center"/>
    </xf>
    <xf numFmtId="189" fontId="3" fillId="0" borderId="12" xfId="16" applyNumberFormat="1" applyFont="1" applyBorder="1">
      <alignment vertical="center"/>
    </xf>
    <xf numFmtId="0" fontId="3" fillId="0" borderId="46" xfId="16" applyFont="1" applyBorder="1">
      <alignment vertical="center"/>
    </xf>
    <xf numFmtId="0" fontId="31" fillId="0" borderId="0" xfId="16" applyFont="1">
      <alignment vertical="center"/>
    </xf>
    <xf numFmtId="0" fontId="3" fillId="0" borderId="62" xfId="16" applyFont="1" applyBorder="1">
      <alignment vertical="center"/>
    </xf>
    <xf numFmtId="0" fontId="3" fillId="0" borderId="38" xfId="16" applyFont="1" applyBorder="1">
      <alignment vertical="center"/>
    </xf>
    <xf numFmtId="0" fontId="3" fillId="0" borderId="37" xfId="16" applyFont="1" applyBorder="1">
      <alignment vertical="center"/>
    </xf>
    <xf numFmtId="0" fontId="3" fillId="0" borderId="52" xfId="16" applyFont="1" applyBorder="1">
      <alignment vertical="center"/>
    </xf>
    <xf numFmtId="0" fontId="3" fillId="0" borderId="40" xfId="16" applyFont="1" applyBorder="1">
      <alignment vertical="center"/>
    </xf>
    <xf numFmtId="0" fontId="3" fillId="0" borderId="31" xfId="16" applyFont="1" applyBorder="1">
      <alignment vertical="center"/>
    </xf>
    <xf numFmtId="0" fontId="31" fillId="0" borderId="41" xfId="16" applyFont="1" applyBorder="1">
      <alignment vertical="center"/>
    </xf>
    <xf numFmtId="178" fontId="37" fillId="0" borderId="0" xfId="16" applyNumberFormat="1" applyFont="1">
      <alignment vertical="center"/>
    </xf>
    <xf numFmtId="178" fontId="3" fillId="0" borderId="0" xfId="16" applyNumberFormat="1" applyFont="1">
      <alignment vertical="center"/>
    </xf>
    <xf numFmtId="179" fontId="3" fillId="6" borderId="0" xfId="17" applyNumberFormat="1" applyFont="1" applyFill="1" applyAlignment="1">
      <alignment vertical="center" wrapText="1"/>
    </xf>
    <xf numFmtId="49" fontId="3" fillId="6" borderId="0" xfId="17" applyNumberFormat="1" applyFont="1" applyFill="1" applyAlignment="1">
      <alignment horizontal="center" vertical="center" wrapText="1"/>
    </xf>
    <xf numFmtId="49" fontId="3" fillId="6" borderId="0" xfId="17" applyNumberFormat="1" applyFont="1" applyFill="1" applyAlignment="1">
      <alignment horizontal="center" vertical="center"/>
    </xf>
    <xf numFmtId="178" fontId="3" fillId="0" borderId="62" xfId="16" applyNumberFormat="1" applyFont="1" applyBorder="1">
      <alignment vertical="center"/>
    </xf>
    <xf numFmtId="178" fontId="3" fillId="0" borderId="38" xfId="16" applyNumberFormat="1" applyFont="1" applyBorder="1">
      <alignment vertical="center"/>
    </xf>
    <xf numFmtId="191" fontId="3" fillId="0" borderId="0" xfId="16" applyNumberFormat="1" applyFont="1">
      <alignment vertical="center"/>
    </xf>
    <xf numFmtId="178" fontId="3" fillId="0" borderId="37" xfId="16" applyNumberFormat="1" applyFont="1" applyBorder="1">
      <alignment vertical="center"/>
    </xf>
    <xf numFmtId="178" fontId="3" fillId="0" borderId="52" xfId="16" applyNumberFormat="1" applyFont="1" applyBorder="1">
      <alignment vertical="center"/>
    </xf>
    <xf numFmtId="189" fontId="3" fillId="0" borderId="52" xfId="16" applyNumberFormat="1" applyFont="1" applyBorder="1">
      <alignment vertical="center"/>
    </xf>
    <xf numFmtId="178" fontId="3" fillId="0" borderId="40" xfId="16" applyNumberFormat="1" applyFont="1" applyBorder="1">
      <alignment vertical="center"/>
    </xf>
    <xf numFmtId="0" fontId="31" fillId="0" borderId="62" xfId="16" applyFont="1" applyBorder="1">
      <alignment vertical="center"/>
    </xf>
    <xf numFmtId="0" fontId="3" fillId="0" borderId="0" xfId="17" applyFont="1">
      <alignment vertical="center"/>
    </xf>
    <xf numFmtId="189" fontId="3" fillId="0" borderId="0" xfId="17" applyNumberFormat="1" applyFont="1">
      <alignment vertical="center"/>
    </xf>
    <xf numFmtId="178" fontId="14" fillId="0" borderId="0" xfId="18" applyNumberFormat="1" applyAlignment="1">
      <alignment vertical="center"/>
    </xf>
    <xf numFmtId="177" fontId="14" fillId="0" borderId="0" xfId="19" applyNumberFormat="1" applyAlignment="1">
      <alignment horizontal="right" vertical="center"/>
    </xf>
    <xf numFmtId="187" fontId="14" fillId="0" borderId="0" xfId="19" applyNumberFormat="1" applyAlignment="1">
      <alignment horizontal="right" vertical="center"/>
    </xf>
    <xf numFmtId="178" fontId="3" fillId="6" borderId="0" xfId="16" applyNumberFormat="1" applyFont="1" applyFill="1" applyAlignment="1">
      <alignment vertical="center" wrapText="1"/>
    </xf>
    <xf numFmtId="178" fontId="14" fillId="0" borderId="0" xfId="18" applyNumberFormat="1" applyAlignment="1">
      <alignment horizontal="center" vertical="center"/>
    </xf>
    <xf numFmtId="0" fontId="38" fillId="0" borderId="0" xfId="44" applyFont="1">
      <alignment vertical="center"/>
    </xf>
    <xf numFmtId="180" fontId="3" fillId="0" borderId="0" xfId="16" applyNumberFormat="1" applyFont="1">
      <alignment vertical="center"/>
    </xf>
    <xf numFmtId="0" fontId="23" fillId="0" borderId="0" xfId="8" applyNumberFormat="1" applyFont="1" applyFill="1" applyBorder="1" applyAlignment="1" applyProtection="1">
      <alignment horizontal="left" vertical="center" wrapText="1"/>
      <protection hidden="1"/>
    </xf>
    <xf numFmtId="186" fontId="17" fillId="0" borderId="0" xfId="8" applyNumberFormat="1" applyFont="1" applyFill="1" applyBorder="1" applyAlignment="1" applyProtection="1">
      <alignment horizontal="center" vertical="center" shrinkToFit="1"/>
      <protection hidden="1"/>
    </xf>
    <xf numFmtId="0" fontId="17" fillId="0" borderId="0" xfId="8" applyFont="1" applyFill="1" applyBorder="1" applyAlignment="1" applyProtection="1">
      <alignment horizontal="center" vertical="center" shrinkToFit="1"/>
      <protection hidden="1"/>
    </xf>
    <xf numFmtId="0" fontId="17" fillId="0" borderId="0" xfId="8" applyFont="1" applyFill="1" applyBorder="1" applyAlignment="1">
      <alignment horizontal="center" vertical="center" shrinkToFit="1"/>
    </xf>
    <xf numFmtId="0" fontId="17" fillId="0" borderId="0" xfId="8" applyFont="1" applyFill="1" applyBorder="1" applyAlignment="1">
      <alignment horizontal="center" vertical="center"/>
    </xf>
    <xf numFmtId="49" fontId="17" fillId="0" borderId="0" xfId="8" applyNumberFormat="1" applyFont="1" applyFill="1" applyBorder="1" applyAlignment="1">
      <alignment horizontal="center" vertical="center"/>
    </xf>
    <xf numFmtId="181" fontId="17" fillId="0" borderId="44" xfId="8" applyNumberFormat="1" applyFont="1" applyFill="1" applyBorder="1" applyAlignment="1">
      <alignment horizontal="right" vertical="center" shrinkToFit="1"/>
    </xf>
    <xf numFmtId="181" fontId="17" fillId="0" borderId="18" xfId="8" applyNumberFormat="1" applyFont="1" applyFill="1" applyBorder="1" applyAlignment="1">
      <alignment horizontal="right" vertical="center" shrinkToFit="1"/>
    </xf>
    <xf numFmtId="181" fontId="17" fillId="0" borderId="19" xfId="8" applyNumberFormat="1" applyFont="1" applyFill="1" applyBorder="1" applyAlignment="1">
      <alignment horizontal="right" vertical="center" shrinkToFit="1"/>
    </xf>
    <xf numFmtId="0" fontId="21" fillId="0" borderId="72" xfId="7" applyFont="1" applyFill="1" applyBorder="1" applyAlignment="1">
      <alignment horizontal="left" vertical="center"/>
    </xf>
    <xf numFmtId="0" fontId="21" fillId="0" borderId="73" xfId="7" applyFont="1" applyFill="1" applyBorder="1" applyAlignment="1">
      <alignment horizontal="left" vertical="center"/>
    </xf>
    <xf numFmtId="0" fontId="21" fillId="0" borderId="74" xfId="7" applyFont="1" applyFill="1" applyBorder="1" applyAlignment="1">
      <alignment horizontal="left" vertical="center"/>
    </xf>
    <xf numFmtId="181" fontId="17" fillId="0" borderId="7" xfId="8" applyNumberFormat="1" applyFont="1" applyFill="1" applyBorder="1" applyAlignment="1">
      <alignment horizontal="right" vertical="center" shrinkToFit="1"/>
    </xf>
    <xf numFmtId="181" fontId="17" fillId="0" borderId="0" xfId="8" applyNumberFormat="1" applyFont="1" applyFill="1" applyBorder="1" applyAlignment="1">
      <alignment horizontal="right" vertical="center" shrinkToFit="1"/>
    </xf>
    <xf numFmtId="181" fontId="17" fillId="0" borderId="64" xfId="8" applyNumberFormat="1" applyFont="1" applyFill="1" applyBorder="1" applyAlignment="1">
      <alignment horizontal="right" vertical="center" shrinkToFit="1"/>
    </xf>
    <xf numFmtId="0" fontId="17" fillId="0" borderId="39" xfId="8" applyFont="1" applyFill="1" applyBorder="1" applyAlignment="1">
      <alignment vertical="center"/>
    </xf>
    <xf numFmtId="0" fontId="17" fillId="0" borderId="31" xfId="8" applyFont="1" applyFill="1" applyBorder="1" applyAlignment="1">
      <alignment vertical="center"/>
    </xf>
    <xf numFmtId="0" fontId="17" fillId="0" borderId="42" xfId="8" applyFont="1" applyFill="1" applyBorder="1" applyAlignment="1">
      <alignment vertical="center"/>
    </xf>
    <xf numFmtId="178" fontId="17" fillId="0" borderId="39" xfId="8" applyNumberFormat="1" applyFont="1" applyFill="1" applyBorder="1" applyAlignment="1">
      <alignment horizontal="right" vertical="center" shrinkToFit="1"/>
    </xf>
    <xf numFmtId="178" fontId="17" fillId="0" borderId="31" xfId="8" applyNumberFormat="1" applyFont="1" applyFill="1" applyBorder="1" applyAlignment="1">
      <alignment horizontal="right" vertical="center" shrinkToFit="1"/>
    </xf>
    <xf numFmtId="178" fontId="17" fillId="0" borderId="42" xfId="8" applyNumberFormat="1" applyFont="1" applyFill="1" applyBorder="1" applyAlignment="1">
      <alignment horizontal="right" vertical="center" shrinkToFit="1"/>
    </xf>
    <xf numFmtId="178" fontId="17" fillId="0" borderId="32" xfId="8" applyNumberFormat="1" applyFont="1" applyFill="1" applyBorder="1" applyAlignment="1">
      <alignment horizontal="right" vertical="center" shrinkToFit="1"/>
    </xf>
    <xf numFmtId="0" fontId="21" fillId="0" borderId="7" xfId="7" applyFont="1" applyFill="1" applyBorder="1" applyAlignment="1">
      <alignment horizontal="left" vertical="center"/>
    </xf>
    <xf numFmtId="0" fontId="21" fillId="0" borderId="0" xfId="7" applyFont="1" applyFill="1" applyBorder="1" applyAlignment="1">
      <alignment horizontal="left" vertical="center"/>
    </xf>
    <xf numFmtId="0" fontId="21" fillId="0" borderId="64" xfId="7" applyFont="1" applyFill="1" applyBorder="1" applyAlignment="1">
      <alignment horizontal="left" vertical="center"/>
    </xf>
    <xf numFmtId="0" fontId="21" fillId="0" borderId="36" xfId="7" applyFont="1" applyFill="1" applyBorder="1" applyAlignment="1">
      <alignment horizontal="center" vertical="center" wrapText="1"/>
    </xf>
    <xf numFmtId="0" fontId="21" fillId="0" borderId="8" xfId="7" applyFont="1" applyFill="1" applyBorder="1" applyAlignment="1">
      <alignment horizontal="center" vertical="center" wrapText="1"/>
    </xf>
    <xf numFmtId="0" fontId="21" fillId="0" borderId="9" xfId="7" applyFont="1" applyFill="1" applyBorder="1" applyAlignment="1">
      <alignment horizontal="center" vertical="center" wrapText="1"/>
    </xf>
    <xf numFmtId="0" fontId="21" fillId="0" borderId="7" xfId="7" applyFont="1" applyFill="1" applyBorder="1" applyAlignment="1">
      <alignment horizontal="center" vertical="center" wrapText="1"/>
    </xf>
    <xf numFmtId="0" fontId="21" fillId="0" borderId="0" xfId="7" applyFont="1" applyFill="1" applyBorder="1" applyAlignment="1">
      <alignment horizontal="center" vertical="center" wrapText="1"/>
    </xf>
    <xf numFmtId="0" fontId="21" fillId="0" borderId="64" xfId="7" applyFont="1" applyFill="1" applyBorder="1" applyAlignment="1">
      <alignment horizontal="center" vertical="center" wrapText="1"/>
    </xf>
    <xf numFmtId="0" fontId="21" fillId="0" borderId="72" xfId="7" applyFont="1" applyFill="1" applyBorder="1" applyAlignment="1">
      <alignment horizontal="center" vertical="center" wrapText="1"/>
    </xf>
    <xf numFmtId="0" fontId="21" fillId="0" borderId="73" xfId="7" applyFont="1" applyFill="1" applyBorder="1" applyAlignment="1">
      <alignment horizontal="center" vertical="center" wrapText="1"/>
    </xf>
    <xf numFmtId="0" fontId="21" fillId="0" borderId="74" xfId="7" applyFont="1" applyFill="1" applyBorder="1" applyAlignment="1">
      <alignment horizontal="center" vertical="center" wrapText="1"/>
    </xf>
    <xf numFmtId="0" fontId="21" fillId="0" borderId="36" xfId="7" applyFont="1" applyFill="1" applyBorder="1" applyAlignment="1">
      <alignment horizontal="left" vertical="center"/>
    </xf>
    <xf numFmtId="0" fontId="21" fillId="0" borderId="8" xfId="7" applyFont="1" applyFill="1" applyBorder="1" applyAlignment="1">
      <alignment horizontal="left" vertical="center"/>
    </xf>
    <xf numFmtId="0" fontId="21" fillId="0" borderId="9" xfId="7" applyFont="1" applyFill="1" applyBorder="1" applyAlignment="1">
      <alignment horizontal="left" vertical="center"/>
    </xf>
    <xf numFmtId="178" fontId="17" fillId="0" borderId="36" xfId="8" applyNumberFormat="1" applyFont="1" applyFill="1" applyBorder="1" applyAlignment="1">
      <alignment horizontal="right" vertical="center" shrinkToFit="1"/>
    </xf>
    <xf numFmtId="178" fontId="17" fillId="0" borderId="8" xfId="8" applyNumberFormat="1" applyFont="1" applyFill="1" applyBorder="1" applyAlignment="1">
      <alignment horizontal="right" vertical="center" shrinkToFit="1"/>
    </xf>
    <xf numFmtId="178" fontId="17" fillId="0" borderId="9" xfId="8" applyNumberFormat="1" applyFont="1" applyFill="1" applyBorder="1" applyAlignment="1">
      <alignment horizontal="right" vertical="center" shrinkToFit="1"/>
    </xf>
    <xf numFmtId="0" fontId="23" fillId="0" borderId="0" xfId="8" applyFont="1" applyFill="1" applyBorder="1" applyAlignment="1">
      <alignment horizontal="left" vertical="center" wrapText="1"/>
    </xf>
    <xf numFmtId="0" fontId="23" fillId="0" borderId="64" xfId="8" applyFont="1" applyFill="1" applyBorder="1" applyAlignment="1">
      <alignment horizontal="left" vertical="center" wrapText="1"/>
    </xf>
    <xf numFmtId="178" fontId="17" fillId="0" borderId="7" xfId="8" applyNumberFormat="1" applyFont="1" applyFill="1" applyBorder="1" applyAlignment="1">
      <alignment horizontal="right" vertical="center" shrinkToFit="1"/>
    </xf>
    <xf numFmtId="178" fontId="17" fillId="0" borderId="0" xfId="8" applyNumberFormat="1" applyFont="1" applyFill="1" applyBorder="1" applyAlignment="1">
      <alignment horizontal="right" vertical="center" shrinkToFit="1"/>
    </xf>
    <xf numFmtId="178" fontId="17" fillId="0" borderId="64" xfId="8" applyNumberFormat="1" applyFont="1" applyFill="1" applyBorder="1" applyAlignment="1">
      <alignment horizontal="right" vertical="center" shrinkToFit="1"/>
    </xf>
    <xf numFmtId="178" fontId="17" fillId="0" borderId="72" xfId="8" applyNumberFormat="1" applyFont="1" applyFill="1" applyBorder="1" applyAlignment="1">
      <alignment horizontal="right" vertical="center" shrinkToFit="1"/>
    </xf>
    <xf numFmtId="178" fontId="17" fillId="0" borderId="73" xfId="8" applyNumberFormat="1" applyFont="1" applyFill="1" applyBorder="1" applyAlignment="1">
      <alignment horizontal="right" vertical="center" shrinkToFit="1"/>
    </xf>
    <xf numFmtId="178" fontId="17" fillId="0" borderId="74" xfId="8" applyNumberFormat="1" applyFont="1" applyFill="1" applyBorder="1" applyAlignment="1">
      <alignment horizontal="right" vertical="center" shrinkToFit="1"/>
    </xf>
    <xf numFmtId="0" fontId="17" fillId="0" borderId="72" xfId="8" applyFont="1" applyFill="1" applyBorder="1" applyAlignment="1">
      <alignment horizontal="left" vertical="center"/>
    </xf>
    <xf numFmtId="0" fontId="17" fillId="0" borderId="73" xfId="8" applyFont="1" applyFill="1" applyBorder="1" applyAlignment="1">
      <alignment horizontal="left" vertical="center"/>
    </xf>
    <xf numFmtId="0" fontId="17" fillId="0" borderId="74" xfId="8" applyFont="1" applyFill="1" applyBorder="1" applyAlignment="1">
      <alignment horizontal="left" vertical="center"/>
    </xf>
    <xf numFmtId="0" fontId="17" fillId="0" borderId="7" xfId="8" applyFont="1" applyFill="1" applyBorder="1" applyAlignment="1">
      <alignment horizontal="left" vertical="center"/>
    </xf>
    <xf numFmtId="0" fontId="17" fillId="0" borderId="0" xfId="8" applyFont="1" applyFill="1" applyBorder="1" applyAlignment="1">
      <alignment horizontal="left" vertical="center"/>
    </xf>
    <xf numFmtId="0" fontId="17" fillId="0" borderId="64" xfId="8" applyFont="1" applyFill="1" applyBorder="1" applyAlignment="1">
      <alignment horizontal="left" vertical="center"/>
    </xf>
    <xf numFmtId="0" fontId="17" fillId="0" borderId="41" xfId="8" applyFont="1" applyFill="1" applyBorder="1" applyAlignment="1">
      <alignment horizontal="center" vertical="center" wrapText="1"/>
    </xf>
    <xf numFmtId="0" fontId="17" fillId="0" borderId="12" xfId="8" applyFont="1" applyFill="1" applyBorder="1" applyAlignment="1">
      <alignment horizontal="center" vertical="center"/>
    </xf>
    <xf numFmtId="0" fontId="17" fillId="0" borderId="46" xfId="8" applyFont="1" applyFill="1" applyBorder="1" applyAlignment="1">
      <alignment horizontal="center" vertical="center"/>
    </xf>
    <xf numFmtId="0" fontId="17" fillId="0" borderId="37" xfId="8" applyFont="1" applyFill="1" applyBorder="1" applyAlignment="1">
      <alignment horizontal="center" vertical="center"/>
    </xf>
    <xf numFmtId="0" fontId="17" fillId="0" borderId="52" xfId="8" applyFont="1" applyFill="1" applyBorder="1" applyAlignment="1">
      <alignment horizontal="center" vertical="center"/>
    </xf>
    <xf numFmtId="0" fontId="17" fillId="0" borderId="40" xfId="8" applyFont="1" applyFill="1" applyBorder="1" applyAlignment="1">
      <alignment horizontal="center" vertical="center"/>
    </xf>
    <xf numFmtId="0" fontId="17" fillId="0" borderId="12" xfId="8" applyFont="1" applyFill="1" applyBorder="1" applyAlignment="1">
      <alignment horizontal="center" vertical="center" wrapText="1"/>
    </xf>
    <xf numFmtId="0" fontId="17" fillId="0" borderId="46" xfId="8" applyFont="1" applyFill="1" applyBorder="1" applyAlignment="1">
      <alignment horizontal="center" vertical="center" wrapText="1"/>
    </xf>
    <xf numFmtId="0" fontId="17" fillId="0" borderId="37" xfId="8" applyFont="1" applyFill="1" applyBorder="1" applyAlignment="1">
      <alignment horizontal="center" vertical="center" wrapText="1"/>
    </xf>
    <xf numFmtId="0" fontId="17" fillId="0" borderId="52" xfId="8" applyFont="1" applyFill="1" applyBorder="1" applyAlignment="1">
      <alignment horizontal="center" vertical="center" wrapText="1"/>
    </xf>
    <xf numFmtId="0" fontId="17" fillId="0" borderId="40" xfId="8" applyFont="1" applyFill="1" applyBorder="1" applyAlignment="1">
      <alignment horizontal="center" vertical="center" wrapText="1"/>
    </xf>
    <xf numFmtId="0" fontId="23" fillId="0" borderId="41" xfId="8" applyFont="1" applyFill="1" applyBorder="1" applyAlignment="1">
      <alignment horizontal="center" vertical="center" wrapText="1"/>
    </xf>
    <xf numFmtId="0" fontId="23" fillId="0" borderId="12" xfId="8" applyFont="1" applyFill="1" applyBorder="1" applyAlignment="1">
      <alignment horizontal="center" vertical="center" wrapText="1"/>
    </xf>
    <xf numFmtId="0" fontId="23" fillId="0" borderId="13" xfId="8" applyFont="1" applyFill="1" applyBorder="1" applyAlignment="1">
      <alignment horizontal="center" vertical="center" wrapText="1"/>
    </xf>
    <xf numFmtId="0" fontId="23" fillId="0" borderId="37" xfId="8" applyFont="1" applyFill="1" applyBorder="1" applyAlignment="1">
      <alignment horizontal="center" vertical="center" wrapText="1"/>
    </xf>
    <xf numFmtId="0" fontId="23" fillId="0" borderId="52" xfId="8" applyFont="1" applyFill="1" applyBorder="1" applyAlignment="1">
      <alignment horizontal="center" vertical="center" wrapText="1"/>
    </xf>
    <xf numFmtId="0" fontId="23" fillId="0" borderId="65" xfId="8" applyFont="1" applyFill="1" applyBorder="1" applyAlignment="1">
      <alignment horizontal="center" vertical="center" wrapText="1"/>
    </xf>
    <xf numFmtId="0" fontId="17" fillId="0" borderId="11" xfId="8" applyFont="1" applyFill="1" applyBorder="1" applyAlignment="1">
      <alignment horizontal="center" vertical="center" textRotation="255"/>
    </xf>
    <xf numFmtId="0" fontId="17" fillId="0" borderId="12" xfId="8" applyFont="1" applyFill="1" applyBorder="1" applyAlignment="1">
      <alignment horizontal="center" vertical="center" textRotation="255"/>
    </xf>
    <xf numFmtId="0" fontId="17" fillId="0" borderId="46" xfId="8" applyFont="1" applyFill="1" applyBorder="1" applyAlignment="1">
      <alignment horizontal="center" vertical="center" textRotation="255"/>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38" xfId="8" applyFont="1" applyFill="1" applyBorder="1" applyAlignment="1">
      <alignment horizontal="center" vertical="center" textRotation="255"/>
    </xf>
    <xf numFmtId="0" fontId="17" fillId="0" borderId="72" xfId="8" applyFont="1" applyFill="1" applyBorder="1" applyAlignment="1">
      <alignment horizontal="center" vertical="center" textRotation="255"/>
    </xf>
    <xf numFmtId="0" fontId="17" fillId="0" borderId="73" xfId="8" applyFont="1" applyFill="1" applyBorder="1" applyAlignment="1">
      <alignment horizontal="center" vertical="center" textRotation="255"/>
    </xf>
    <xf numFmtId="0" fontId="17" fillId="0" borderId="68" xfId="8" applyFont="1" applyFill="1" applyBorder="1" applyAlignment="1">
      <alignment horizontal="center" vertical="center" textRotation="255"/>
    </xf>
    <xf numFmtId="0" fontId="17" fillId="0" borderId="41" xfId="8" applyFont="1" applyFill="1" applyBorder="1" applyAlignment="1">
      <alignment horizontal="center" vertical="center"/>
    </xf>
    <xf numFmtId="0" fontId="23" fillId="0" borderId="46" xfId="8" applyFont="1" applyFill="1" applyBorder="1" applyAlignment="1">
      <alignment horizontal="center" vertical="center" wrapText="1"/>
    </xf>
    <xf numFmtId="0" fontId="23" fillId="0" borderId="40" xfId="8" applyFont="1" applyFill="1" applyBorder="1" applyAlignment="1">
      <alignment horizontal="center" vertical="center" wrapText="1"/>
    </xf>
    <xf numFmtId="0" fontId="17" fillId="0" borderId="41" xfId="8" applyFont="1" applyFill="1" applyBorder="1" applyAlignment="1">
      <alignment horizontal="center" vertical="center" textRotation="255"/>
    </xf>
    <xf numFmtId="0" fontId="17" fillId="0" borderId="62" xfId="8" applyFont="1" applyFill="1" applyBorder="1" applyAlignment="1">
      <alignment horizontal="center" vertical="center" textRotation="255"/>
    </xf>
    <xf numFmtId="0" fontId="17" fillId="0" borderId="37" xfId="8" applyFont="1" applyFill="1" applyBorder="1" applyAlignment="1">
      <alignment horizontal="center" vertical="center" textRotation="255"/>
    </xf>
    <xf numFmtId="0" fontId="17" fillId="0" borderId="52" xfId="8" applyFont="1" applyFill="1" applyBorder="1" applyAlignment="1">
      <alignment horizontal="center" vertical="center" textRotation="255"/>
    </xf>
    <xf numFmtId="0" fontId="17" fillId="0" borderId="40" xfId="8" applyFont="1" applyFill="1" applyBorder="1" applyAlignment="1">
      <alignment horizontal="center" vertical="center" textRotation="255"/>
    </xf>
    <xf numFmtId="0" fontId="17" fillId="0" borderId="44" xfId="8" applyFont="1" applyFill="1" applyBorder="1" applyAlignment="1">
      <alignment vertical="center"/>
    </xf>
    <xf numFmtId="0" fontId="17" fillId="0" borderId="18" xfId="8" applyFont="1" applyFill="1" applyBorder="1" applyAlignment="1">
      <alignment vertical="center"/>
    </xf>
    <xf numFmtId="0" fontId="17" fillId="0" borderId="43" xfId="8" applyFont="1" applyFill="1" applyBorder="1" applyAlignment="1">
      <alignment vertical="center"/>
    </xf>
    <xf numFmtId="178" fontId="17" fillId="0" borderId="44" xfId="8" applyNumberFormat="1" applyFont="1" applyFill="1" applyBorder="1" applyAlignment="1">
      <alignment horizontal="right" vertical="center"/>
    </xf>
    <xf numFmtId="178" fontId="17" fillId="0" borderId="18" xfId="8" applyNumberFormat="1" applyFont="1" applyFill="1" applyBorder="1" applyAlignment="1">
      <alignment horizontal="right" vertical="center"/>
    </xf>
    <xf numFmtId="178" fontId="17" fillId="0" borderId="43" xfId="8" applyNumberFormat="1" applyFont="1" applyFill="1" applyBorder="1" applyAlignment="1">
      <alignment horizontal="right" vertical="center"/>
    </xf>
    <xf numFmtId="0" fontId="17" fillId="0" borderId="70" xfId="8" applyFont="1" applyFill="1" applyBorder="1" applyAlignment="1">
      <alignment horizontal="center" vertical="center" shrinkToFit="1"/>
    </xf>
    <xf numFmtId="0" fontId="17" fillId="0" borderId="73" xfId="8" applyFont="1" applyFill="1" applyBorder="1" applyAlignment="1">
      <alignment horizontal="center" vertical="center" shrinkToFit="1"/>
    </xf>
    <xf numFmtId="0" fontId="17" fillId="0" borderId="68" xfId="8" applyFont="1" applyFill="1" applyBorder="1" applyAlignment="1">
      <alignment horizontal="center" vertical="center" shrinkToFit="1"/>
    </xf>
    <xf numFmtId="0" fontId="24" fillId="0" borderId="31" xfId="8" applyFont="1" applyFill="1" applyBorder="1">
      <alignment vertical="center"/>
    </xf>
    <xf numFmtId="0" fontId="24" fillId="0" borderId="42" xfId="8" applyFont="1" applyFill="1" applyBorder="1">
      <alignment vertical="center"/>
    </xf>
    <xf numFmtId="0" fontId="17" fillId="0" borderId="39" xfId="8" applyFont="1" applyFill="1" applyBorder="1" applyAlignment="1">
      <alignment horizontal="center" vertical="center"/>
    </xf>
    <xf numFmtId="0" fontId="17" fillId="0" borderId="31" xfId="8" applyFont="1" applyFill="1" applyBorder="1" applyAlignment="1">
      <alignment horizontal="center" vertical="center"/>
    </xf>
    <xf numFmtId="0" fontId="17" fillId="0" borderId="81" xfId="8" applyFont="1" applyFill="1" applyBorder="1" applyAlignment="1">
      <alignment horizontal="center" vertical="center"/>
    </xf>
    <xf numFmtId="0" fontId="17" fillId="0" borderId="25" xfId="8" applyFont="1" applyFill="1" applyBorder="1" applyAlignment="1">
      <alignment horizontal="center" vertical="center"/>
    </xf>
    <xf numFmtId="0" fontId="17" fillId="0" borderId="26" xfId="8" applyFont="1" applyFill="1" applyBorder="1" applyAlignment="1">
      <alignment horizontal="center" vertical="center"/>
    </xf>
    <xf numFmtId="0" fontId="17" fillId="0" borderId="78" xfId="8" applyFont="1" applyFill="1" applyBorder="1" applyAlignment="1">
      <alignment horizontal="center" vertical="center"/>
    </xf>
    <xf numFmtId="0" fontId="17" fillId="0" borderId="75" xfId="8" applyFont="1" applyFill="1" applyBorder="1" applyAlignment="1">
      <alignment horizontal="center" vertical="center"/>
    </xf>
    <xf numFmtId="0" fontId="17" fillId="0" borderId="49" xfId="8" applyFont="1" applyFill="1" applyBorder="1" applyAlignment="1">
      <alignment horizontal="center" vertical="center"/>
    </xf>
    <xf numFmtId="183" fontId="17" fillId="0" borderId="49" xfId="8" applyNumberFormat="1" applyFont="1" applyFill="1" applyBorder="1" applyAlignment="1">
      <alignment horizontal="right" vertical="center" shrinkToFit="1"/>
    </xf>
    <xf numFmtId="183" fontId="17" fillId="0" borderId="79" xfId="8" applyNumberFormat="1" applyFont="1" applyFill="1" applyBorder="1" applyAlignment="1">
      <alignment horizontal="right" vertical="center" shrinkToFit="1"/>
    </xf>
    <xf numFmtId="183" fontId="17" fillId="0" borderId="6" xfId="8" applyNumberFormat="1" applyFont="1" applyFill="1" applyBorder="1" applyAlignment="1">
      <alignment horizontal="right" vertical="center" shrinkToFit="1"/>
    </xf>
    <xf numFmtId="181" fontId="17" fillId="0" borderId="43" xfId="8" applyNumberFormat="1" applyFont="1" applyFill="1" applyBorder="1" applyAlignment="1">
      <alignment horizontal="right" vertical="center" shrinkToFit="1"/>
    </xf>
    <xf numFmtId="0" fontId="17" fillId="0" borderId="30" xfId="8" applyFont="1" applyFill="1" applyBorder="1" applyAlignment="1">
      <alignment vertical="center"/>
    </xf>
    <xf numFmtId="178" fontId="17" fillId="0" borderId="49" xfId="8" applyNumberFormat="1" applyFont="1" applyFill="1" applyBorder="1" applyAlignment="1">
      <alignment horizontal="right" vertical="center" shrinkToFit="1"/>
    </xf>
    <xf numFmtId="178" fontId="17" fillId="0" borderId="79" xfId="8" applyNumberFormat="1" applyFont="1" applyFill="1" applyBorder="1" applyAlignment="1">
      <alignment horizontal="right" vertical="center" shrinkToFit="1"/>
    </xf>
    <xf numFmtId="178" fontId="17" fillId="0" borderId="6" xfId="8" applyNumberFormat="1" applyFont="1" applyFill="1" applyBorder="1" applyAlignment="1">
      <alignment horizontal="right" vertical="center" shrinkToFit="1"/>
    </xf>
    <xf numFmtId="181" fontId="17" fillId="0" borderId="73" xfId="8" applyNumberFormat="1" applyFont="1" applyFill="1" applyBorder="1" applyAlignment="1">
      <alignment horizontal="right" vertical="center"/>
    </xf>
    <xf numFmtId="181" fontId="17" fillId="0" borderId="74" xfId="8" applyNumberFormat="1" applyFont="1" applyFill="1" applyBorder="1" applyAlignment="1">
      <alignment horizontal="right" vertical="center"/>
    </xf>
    <xf numFmtId="0" fontId="17" fillId="0" borderId="17" xfId="8" applyFont="1" applyFill="1" applyBorder="1" applyAlignment="1">
      <alignment vertical="center"/>
    </xf>
    <xf numFmtId="0" fontId="17" fillId="0" borderId="22" xfId="8" applyFont="1" applyFill="1" applyBorder="1" applyAlignment="1">
      <alignment horizontal="center" vertical="center"/>
    </xf>
    <xf numFmtId="0" fontId="17" fillId="0" borderId="19" xfId="8" applyFont="1" applyFill="1" applyBorder="1" applyAlignment="1">
      <alignment horizontal="center" vertical="center"/>
    </xf>
    <xf numFmtId="0" fontId="17" fillId="0" borderId="80" xfId="8" applyFont="1" applyFill="1" applyBorder="1" applyAlignment="1">
      <alignment horizontal="center" vertical="center"/>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72" xfId="8" applyFont="1" applyFill="1" applyBorder="1" applyAlignment="1">
      <alignment horizontal="center" vertical="center"/>
    </xf>
    <xf numFmtId="0" fontId="17" fillId="0" borderId="73" xfId="8" applyFont="1" applyFill="1" applyBorder="1" applyAlignment="1">
      <alignment horizontal="center" vertical="center"/>
    </xf>
    <xf numFmtId="178" fontId="17" fillId="0" borderId="8" xfId="8" applyNumberFormat="1" applyFont="1" applyFill="1" applyBorder="1" applyAlignment="1">
      <alignment horizontal="right" vertical="center"/>
    </xf>
    <xf numFmtId="178" fontId="17" fillId="0" borderId="9" xfId="8" applyNumberFormat="1" applyFont="1" applyFill="1" applyBorder="1" applyAlignment="1">
      <alignment horizontal="right" vertical="center"/>
    </xf>
    <xf numFmtId="0" fontId="21" fillId="0" borderId="44" xfId="9" applyFont="1" applyFill="1" applyBorder="1" applyAlignment="1">
      <alignment horizontal="center" vertical="center" shrinkToFit="1"/>
    </xf>
    <xf numFmtId="0" fontId="21" fillId="0" borderId="18" xfId="9" applyFont="1" applyFill="1" applyBorder="1" applyAlignment="1">
      <alignment horizontal="center" vertical="center" shrinkToFit="1"/>
    </xf>
    <xf numFmtId="0" fontId="21" fillId="0" borderId="43" xfId="9" applyFont="1" applyFill="1" applyBorder="1" applyAlignment="1">
      <alignment horizontal="center" vertical="center" shrinkToFit="1"/>
    </xf>
    <xf numFmtId="185" fontId="21" fillId="0" borderId="41" xfId="8" applyNumberFormat="1" applyFont="1" applyFill="1" applyBorder="1" applyAlignment="1">
      <alignment horizontal="right" vertical="center" shrinkToFit="1"/>
    </xf>
    <xf numFmtId="185" fontId="21" fillId="0" borderId="12" xfId="8" applyNumberFormat="1" applyFont="1" applyFill="1" applyBorder="1" applyAlignment="1">
      <alignment horizontal="right" vertical="center" shrinkToFit="1"/>
    </xf>
    <xf numFmtId="185" fontId="21" fillId="0" borderId="13" xfId="8" applyNumberFormat="1" applyFont="1" applyFill="1" applyBorder="1" applyAlignment="1">
      <alignment horizontal="right" vertical="center" shrinkToFit="1"/>
    </xf>
    <xf numFmtId="0" fontId="17" fillId="0" borderId="11" xfId="8" applyFont="1" applyFill="1" applyBorder="1" applyAlignment="1">
      <alignment horizontal="center" vertical="center"/>
    </xf>
    <xf numFmtId="0" fontId="17" fillId="0" borderId="68" xfId="8" applyFont="1" applyFill="1" applyBorder="1" applyAlignment="1">
      <alignment horizontal="center" vertical="center"/>
    </xf>
    <xf numFmtId="0" fontId="21" fillId="0" borderId="41" xfId="8" applyFont="1" applyFill="1" applyBorder="1" applyAlignment="1">
      <alignment vertical="center"/>
    </xf>
    <xf numFmtId="0" fontId="21" fillId="0" borderId="12" xfId="8" applyFont="1" applyFill="1" applyBorder="1" applyAlignment="1">
      <alignment vertical="center"/>
    </xf>
    <xf numFmtId="0" fontId="21" fillId="0" borderId="46" xfId="8" applyFont="1" applyFill="1" applyBorder="1" applyAlignment="1">
      <alignment vertical="center"/>
    </xf>
    <xf numFmtId="181" fontId="17" fillId="0" borderId="39" xfId="8" applyNumberFormat="1" applyFont="1" applyFill="1" applyBorder="1" applyAlignment="1">
      <alignment horizontal="right" vertical="center" shrinkToFit="1"/>
    </xf>
    <xf numFmtId="181" fontId="17" fillId="0" borderId="31" xfId="8" applyNumberFormat="1" applyFont="1" applyFill="1" applyBorder="1" applyAlignment="1">
      <alignment horizontal="right" vertical="center" shrinkToFit="1"/>
    </xf>
    <xf numFmtId="181" fontId="17" fillId="0" borderId="42" xfId="8" applyNumberFormat="1" applyFont="1" applyFill="1" applyBorder="1" applyAlignment="1">
      <alignment horizontal="right" vertical="center" shrinkToFit="1"/>
    </xf>
    <xf numFmtId="181" fontId="17" fillId="0" borderId="32" xfId="8" applyNumberFormat="1" applyFont="1" applyFill="1" applyBorder="1" applyAlignment="1">
      <alignment horizontal="right" vertical="center" shrinkToFit="1"/>
    </xf>
    <xf numFmtId="0" fontId="21" fillId="0" borderId="41" xfId="9" applyFont="1" applyFill="1" applyBorder="1" applyAlignment="1">
      <alignment horizontal="center" vertical="center" shrinkToFit="1"/>
    </xf>
    <xf numFmtId="0" fontId="21" fillId="0" borderId="12" xfId="9" applyFont="1" applyFill="1" applyBorder="1" applyAlignment="1">
      <alignment horizontal="center" vertical="center" shrinkToFit="1"/>
    </xf>
    <xf numFmtId="0" fontId="21" fillId="0" borderId="46" xfId="9" applyFont="1" applyFill="1" applyBorder="1" applyAlignment="1">
      <alignment horizontal="center" vertical="center" shrinkToFit="1"/>
    </xf>
    <xf numFmtId="178" fontId="21" fillId="0" borderId="39" xfId="8" applyNumberFormat="1" applyFont="1" applyFill="1" applyBorder="1" applyAlignment="1">
      <alignment horizontal="right" vertical="center" shrinkToFit="1"/>
    </xf>
    <xf numFmtId="178" fontId="21" fillId="0" borderId="31" xfId="8" applyNumberFormat="1" applyFont="1" applyFill="1" applyBorder="1" applyAlignment="1">
      <alignment horizontal="right" vertical="center" shrinkToFit="1"/>
    </xf>
    <xf numFmtId="178" fontId="21" fillId="0" borderId="32" xfId="8" applyNumberFormat="1" applyFont="1" applyFill="1" applyBorder="1" applyAlignment="1">
      <alignment horizontal="right" vertical="center" shrinkToFit="1"/>
    </xf>
    <xf numFmtId="0" fontId="17" fillId="0" borderId="24" xfId="8" applyFont="1" applyFill="1" applyBorder="1" applyAlignment="1">
      <alignment horizontal="center" vertical="center"/>
    </xf>
    <xf numFmtId="181" fontId="17" fillId="0" borderId="72" xfId="8" applyNumberFormat="1" applyFont="1" applyFill="1" applyBorder="1" applyAlignment="1">
      <alignment horizontal="right" vertical="center" shrinkToFit="1"/>
    </xf>
    <xf numFmtId="181" fontId="17" fillId="0" borderId="73" xfId="8" applyNumberFormat="1" applyFont="1" applyFill="1" applyBorder="1" applyAlignment="1">
      <alignment horizontal="right" vertical="center" shrinkToFit="1"/>
    </xf>
    <xf numFmtId="181" fontId="17" fillId="0" borderId="74" xfId="8" applyNumberFormat="1" applyFont="1" applyFill="1" applyBorder="1" applyAlignment="1">
      <alignment horizontal="right" vertical="center" shrinkToFit="1"/>
    </xf>
    <xf numFmtId="0" fontId="17" fillId="0" borderId="36" xfId="10" applyFont="1" applyFill="1" applyBorder="1" applyAlignment="1">
      <alignment horizontal="left" vertical="center"/>
    </xf>
    <xf numFmtId="0" fontId="17" fillId="0" borderId="8" xfId="10" applyFont="1" applyFill="1" applyBorder="1" applyAlignment="1">
      <alignment horizontal="left" vertical="center"/>
    </xf>
    <xf numFmtId="0" fontId="17" fillId="0" borderId="9" xfId="10" applyFont="1" applyFill="1" applyBorder="1" applyAlignment="1">
      <alignment horizontal="left" vertical="center"/>
    </xf>
    <xf numFmtId="183" fontId="17" fillId="0" borderId="7" xfId="8" applyNumberFormat="1" applyFont="1" applyFill="1" applyBorder="1" applyAlignment="1">
      <alignment horizontal="right" vertical="center" shrinkToFit="1"/>
    </xf>
    <xf numFmtId="183" fontId="17" fillId="0" borderId="0" xfId="8" applyNumberFormat="1" applyFont="1" applyFill="1" applyBorder="1" applyAlignment="1">
      <alignment horizontal="right" vertical="center" shrinkToFit="1"/>
    </xf>
    <xf numFmtId="183" fontId="17" fillId="0" borderId="64" xfId="8" applyNumberFormat="1" applyFont="1" applyFill="1" applyBorder="1" applyAlignment="1">
      <alignment horizontal="right" vertical="center" shrinkToFit="1"/>
    </xf>
    <xf numFmtId="0" fontId="17" fillId="0" borderId="36" xfId="8" applyFont="1" applyFill="1" applyBorder="1" applyAlignment="1">
      <alignment horizontal="center" vertical="center" wrapText="1"/>
    </xf>
    <xf numFmtId="0" fontId="17" fillId="0" borderId="8" xfId="8" applyFont="1" applyFill="1" applyBorder="1" applyAlignment="1">
      <alignment horizontal="center" vertical="center" wrapText="1"/>
    </xf>
    <xf numFmtId="0" fontId="17" fillId="0" borderId="23" xfId="8" applyFont="1" applyFill="1" applyBorder="1" applyAlignment="1">
      <alignment horizontal="center" vertical="center" wrapText="1"/>
    </xf>
    <xf numFmtId="0" fontId="17" fillId="0" borderId="7" xfId="8" applyFont="1" applyFill="1" applyBorder="1" applyAlignment="1">
      <alignment horizontal="center" vertical="center" wrapText="1"/>
    </xf>
    <xf numFmtId="0" fontId="17" fillId="0" borderId="0" xfId="8" applyFont="1" applyFill="1" applyBorder="1" applyAlignment="1">
      <alignment horizontal="center" vertical="center" wrapText="1"/>
    </xf>
    <xf numFmtId="0" fontId="17" fillId="0" borderId="38" xfId="8" applyFont="1" applyFill="1" applyBorder="1" applyAlignment="1">
      <alignment horizontal="center" vertical="center" wrapText="1"/>
    </xf>
    <xf numFmtId="0" fontId="17" fillId="0" borderId="72" xfId="8" applyFont="1" applyFill="1" applyBorder="1" applyAlignment="1">
      <alignment horizontal="center" vertical="center" wrapText="1"/>
    </xf>
    <xf numFmtId="0" fontId="17" fillId="0" borderId="73" xfId="8" applyFont="1" applyFill="1" applyBorder="1" applyAlignment="1">
      <alignment horizontal="center" vertical="center" wrapText="1"/>
    </xf>
    <xf numFmtId="0" fontId="17" fillId="0" borderId="68" xfId="8" applyFont="1" applyFill="1" applyBorder="1" applyAlignment="1">
      <alignment horizontal="center" vertical="center" wrapText="1"/>
    </xf>
    <xf numFmtId="0" fontId="21" fillId="0" borderId="60" xfId="8" applyFont="1" applyFill="1" applyBorder="1" applyAlignment="1">
      <alignment vertical="center"/>
    </xf>
    <xf numFmtId="0" fontId="21" fillId="0" borderId="25" xfId="8" applyFont="1" applyFill="1" applyBorder="1" applyAlignment="1">
      <alignment vertical="center"/>
    </xf>
    <xf numFmtId="0" fontId="21" fillId="0" borderId="77" xfId="8" applyFont="1" applyFill="1" applyBorder="1" applyAlignment="1">
      <alignment vertical="center"/>
    </xf>
    <xf numFmtId="178" fontId="21" fillId="0" borderId="60" xfId="8" applyNumberFormat="1" applyFont="1" applyFill="1" applyBorder="1" applyAlignment="1">
      <alignment horizontal="right" vertical="center" shrinkToFit="1"/>
    </xf>
    <xf numFmtId="178" fontId="21" fillId="0" borderId="8" xfId="8" applyNumberFormat="1" applyFont="1" applyFill="1" applyBorder="1" applyAlignment="1">
      <alignment horizontal="right" vertical="center" shrinkToFit="1"/>
    </xf>
    <xf numFmtId="178" fontId="21" fillId="0" borderId="9" xfId="8" applyNumberFormat="1" applyFont="1" applyFill="1" applyBorder="1" applyAlignment="1">
      <alignment horizontal="right" vertical="center" shrinkToFit="1"/>
    </xf>
    <xf numFmtId="0" fontId="17" fillId="0" borderId="30" xfId="8" applyFont="1" applyFill="1" applyBorder="1" applyAlignment="1">
      <alignment horizontal="center" vertical="center"/>
    </xf>
    <xf numFmtId="0" fontId="17" fillId="0" borderId="42" xfId="8" applyFont="1" applyFill="1" applyBorder="1" applyAlignment="1">
      <alignment horizontal="center" vertical="center"/>
    </xf>
    <xf numFmtId="0" fontId="17" fillId="0" borderId="32" xfId="8" applyFont="1" applyFill="1" applyBorder="1" applyAlignment="1">
      <alignment horizontal="center" vertical="center"/>
    </xf>
    <xf numFmtId="0" fontId="21" fillId="0" borderId="31" xfId="8" applyFont="1" applyFill="1" applyBorder="1" applyAlignment="1">
      <alignment vertical="center"/>
    </xf>
    <xf numFmtId="0" fontId="21" fillId="0" borderId="42" xfId="8" applyFont="1" applyFill="1" applyBorder="1" applyAlignment="1">
      <alignment vertical="center"/>
    </xf>
    <xf numFmtId="185" fontId="17" fillId="0" borderId="44" xfId="8" applyNumberFormat="1" applyFont="1" applyFill="1" applyBorder="1" applyAlignment="1">
      <alignment horizontal="right" vertical="center" shrinkToFit="1"/>
    </xf>
    <xf numFmtId="185" fontId="17" fillId="0" borderId="18" xfId="8" applyNumberFormat="1" applyFont="1" applyFill="1" applyBorder="1" applyAlignment="1">
      <alignment horizontal="right" vertical="center" shrinkToFit="1"/>
    </xf>
    <xf numFmtId="185" fontId="17" fillId="0" borderId="19" xfId="8" applyNumberFormat="1" applyFont="1" applyFill="1" applyBorder="1" applyAlignment="1">
      <alignment horizontal="right" vertical="center" shrinkToFit="1"/>
    </xf>
    <xf numFmtId="0" fontId="17" fillId="0" borderId="1" xfId="8" applyFont="1" applyFill="1" applyBorder="1" applyAlignment="1">
      <alignment horizontal="center" vertical="center"/>
    </xf>
    <xf numFmtId="0" fontId="17" fillId="0" borderId="2" xfId="8" applyFont="1" applyFill="1" applyBorder="1" applyAlignment="1">
      <alignment horizontal="center" vertical="center"/>
    </xf>
    <xf numFmtId="0" fontId="17" fillId="0" borderId="76" xfId="8" applyFont="1" applyFill="1" applyBorder="1" applyAlignment="1">
      <alignment vertical="center"/>
    </xf>
    <xf numFmtId="0" fontId="17" fillId="0" borderId="25" xfId="8" applyFont="1" applyFill="1" applyBorder="1" applyAlignment="1">
      <alignment vertical="center"/>
    </xf>
    <xf numFmtId="0" fontId="17" fillId="0" borderId="77" xfId="8" applyFont="1" applyFill="1" applyBorder="1" applyAlignment="1">
      <alignment vertical="center"/>
    </xf>
    <xf numFmtId="178" fontId="17" fillId="0" borderId="76" xfId="8" applyNumberFormat="1" applyFont="1" applyFill="1" applyBorder="1" applyAlignment="1">
      <alignment horizontal="right" vertical="center" shrinkToFit="1"/>
    </xf>
    <xf numFmtId="178" fontId="17" fillId="0" borderId="25" xfId="8" applyNumberFormat="1" applyFont="1" applyFill="1" applyBorder="1" applyAlignment="1">
      <alignment horizontal="right" vertical="center" shrinkToFit="1"/>
    </xf>
    <xf numFmtId="178" fontId="17" fillId="0" borderId="26" xfId="8" applyNumberFormat="1" applyFont="1" applyFill="1" applyBorder="1" applyAlignment="1">
      <alignment horizontal="right" vertical="center" shrinkToFit="1"/>
    </xf>
    <xf numFmtId="0" fontId="17" fillId="0" borderId="9" xfId="8" applyFont="1" applyFill="1" applyBorder="1" applyAlignment="1">
      <alignment horizontal="center" vertical="center"/>
    </xf>
    <xf numFmtId="0" fontId="17" fillId="0" borderId="7" xfId="8" applyFont="1" applyFill="1" applyBorder="1" applyAlignment="1">
      <alignment horizontal="center" vertical="center"/>
    </xf>
    <xf numFmtId="0" fontId="17" fillId="0" borderId="64" xfId="8" applyFont="1" applyFill="1" applyBorder="1" applyAlignment="1">
      <alignment horizontal="center" vertical="center"/>
    </xf>
    <xf numFmtId="182" fontId="17" fillId="0" borderId="7" xfId="8" applyNumberFormat="1" applyFont="1" applyFill="1" applyBorder="1" applyAlignment="1">
      <alignment horizontal="right" vertical="center" shrinkToFit="1"/>
    </xf>
    <xf numFmtId="182" fontId="17" fillId="0" borderId="0" xfId="8" applyNumberFormat="1" applyFont="1" applyFill="1" applyBorder="1" applyAlignment="1">
      <alignment horizontal="right" vertical="center" shrinkToFit="1"/>
    </xf>
    <xf numFmtId="182" fontId="17" fillId="0" borderId="64" xfId="8" applyNumberFormat="1" applyFont="1" applyFill="1" applyBorder="1" applyAlignment="1">
      <alignment horizontal="right" vertical="center" shrinkToFit="1"/>
    </xf>
    <xf numFmtId="0" fontId="17" fillId="0" borderId="14" xfId="8" applyFont="1" applyFill="1" applyBorder="1" applyAlignment="1">
      <alignment horizontal="center" vertical="center"/>
    </xf>
    <xf numFmtId="0" fontId="17" fillId="0" borderId="15" xfId="8" applyFont="1" applyFill="1" applyBorder="1" applyAlignment="1">
      <alignment horizontal="center" vertical="center"/>
    </xf>
    <xf numFmtId="0" fontId="17" fillId="0" borderId="47" xfId="8" applyFont="1" applyFill="1" applyBorder="1" applyAlignment="1">
      <alignment horizontal="center" vertical="center"/>
    </xf>
    <xf numFmtId="0" fontId="17" fillId="0" borderId="38" xfId="8" applyFont="1" applyFill="1" applyBorder="1" applyAlignment="1">
      <alignment horizontal="center" vertical="center"/>
    </xf>
    <xf numFmtId="0" fontId="17" fillId="0" borderId="61" xfId="8" applyFont="1" applyFill="1" applyBorder="1" applyAlignment="1">
      <alignment horizontal="center" vertical="center"/>
    </xf>
    <xf numFmtId="0" fontId="17" fillId="0" borderId="48" xfId="8" applyFont="1" applyFill="1" applyBorder="1" applyAlignment="1">
      <alignment horizontal="center" vertical="center"/>
    </xf>
    <xf numFmtId="0" fontId="17" fillId="0" borderId="69" xfId="8" applyFont="1" applyFill="1" applyBorder="1" applyAlignment="1">
      <alignment horizontal="center" vertical="center"/>
    </xf>
    <xf numFmtId="0" fontId="17" fillId="0" borderId="16" xfId="8" applyFont="1" applyFill="1" applyBorder="1" applyAlignment="1">
      <alignment horizontal="center" vertical="center"/>
    </xf>
    <xf numFmtId="0" fontId="17" fillId="0" borderId="62" xfId="8" applyFont="1" applyFill="1" applyBorder="1" applyAlignment="1">
      <alignment horizontal="center" vertical="center"/>
    </xf>
    <xf numFmtId="0" fontId="17" fillId="0" borderId="63" xfId="8" applyFont="1" applyFill="1" applyBorder="1" applyAlignment="1">
      <alignment horizontal="center" vertical="center"/>
    </xf>
    <xf numFmtId="0" fontId="17" fillId="0" borderId="70" xfId="8" applyFont="1" applyFill="1" applyBorder="1" applyAlignment="1">
      <alignment horizontal="center" vertical="center"/>
    </xf>
    <xf numFmtId="0" fontId="17" fillId="0" borderId="71" xfId="8" applyFont="1" applyFill="1" applyBorder="1" applyAlignment="1">
      <alignment horizontal="center" vertical="center"/>
    </xf>
    <xf numFmtId="49" fontId="17" fillId="0" borderId="41" xfId="8" applyNumberFormat="1" applyFont="1" applyFill="1" applyBorder="1" applyAlignment="1">
      <alignment horizontal="center" vertical="center"/>
    </xf>
    <xf numFmtId="49" fontId="17" fillId="0" borderId="12" xfId="8" applyNumberFormat="1" applyFont="1" applyFill="1" applyBorder="1" applyAlignment="1">
      <alignment horizontal="center" vertical="center"/>
    </xf>
    <xf numFmtId="49" fontId="17" fillId="0" borderId="13" xfId="8" applyNumberFormat="1" applyFont="1" applyFill="1" applyBorder="1" applyAlignment="1">
      <alignment horizontal="center" vertical="center"/>
    </xf>
    <xf numFmtId="49" fontId="17" fillId="0" borderId="62" xfId="8" applyNumberFormat="1" applyFont="1" applyFill="1" applyBorder="1" applyAlignment="1">
      <alignment horizontal="center" vertical="center"/>
    </xf>
    <xf numFmtId="49" fontId="17" fillId="0" borderId="64" xfId="8" applyNumberFormat="1" applyFont="1" applyFill="1" applyBorder="1" applyAlignment="1">
      <alignment horizontal="center" vertical="center"/>
    </xf>
    <xf numFmtId="49" fontId="17" fillId="0" borderId="70" xfId="8" applyNumberFormat="1" applyFont="1" applyFill="1" applyBorder="1" applyAlignment="1">
      <alignment horizontal="center" vertical="center"/>
    </xf>
    <xf numFmtId="49" fontId="17" fillId="0" borderId="73" xfId="8" applyNumberFormat="1" applyFont="1" applyFill="1" applyBorder="1" applyAlignment="1">
      <alignment horizontal="center" vertical="center"/>
    </xf>
    <xf numFmtId="49" fontId="17" fillId="0" borderId="74" xfId="8" applyNumberFormat="1" applyFont="1" applyFill="1" applyBorder="1" applyAlignment="1">
      <alignment horizontal="center" vertical="center"/>
    </xf>
    <xf numFmtId="0" fontId="17" fillId="0" borderId="36" xfId="8" applyFont="1" applyFill="1" applyBorder="1" applyAlignment="1">
      <alignment horizontal="left" vertical="center"/>
    </xf>
    <xf numFmtId="0" fontId="17" fillId="0" borderId="8" xfId="8" applyFont="1" applyFill="1" applyBorder="1" applyAlignment="1">
      <alignment horizontal="left" vertical="center"/>
    </xf>
    <xf numFmtId="0" fontId="17" fillId="0" borderId="9" xfId="8" applyFont="1" applyFill="1" applyBorder="1" applyAlignment="1">
      <alignment horizontal="left" vertical="center"/>
    </xf>
    <xf numFmtId="181" fontId="17" fillId="0" borderId="36" xfId="8" applyNumberFormat="1" applyFont="1" applyFill="1" applyBorder="1" applyAlignment="1">
      <alignment horizontal="right" vertical="center" shrinkToFit="1"/>
    </xf>
    <xf numFmtId="181" fontId="17" fillId="0" borderId="8" xfId="8" applyNumberFormat="1" applyFont="1" applyFill="1" applyBorder="1" applyAlignment="1">
      <alignment horizontal="right" vertical="center" shrinkToFit="1"/>
    </xf>
    <xf numFmtId="181" fontId="17" fillId="0" borderId="9" xfId="8" applyNumberFormat="1" applyFont="1" applyFill="1" applyBorder="1" applyAlignment="1">
      <alignment horizontal="right" vertical="center" shrinkToFit="1"/>
    </xf>
    <xf numFmtId="49" fontId="18" fillId="0" borderId="0" xfId="8" applyNumberFormat="1" applyFont="1" applyFill="1" applyAlignment="1">
      <alignment horizontal="center" vertical="center"/>
    </xf>
    <xf numFmtId="0" fontId="17" fillId="0" borderId="4" xfId="8" applyFont="1" applyFill="1" applyBorder="1" applyAlignment="1">
      <alignment horizontal="center" vertical="center"/>
    </xf>
    <xf numFmtId="0" fontId="17" fillId="0" borderId="23" xfId="8" applyFont="1" applyFill="1" applyBorder="1" applyAlignment="1">
      <alignment horizontal="center" vertical="center"/>
    </xf>
    <xf numFmtId="0" fontId="17" fillId="0" borderId="5" xfId="8" applyFont="1" applyFill="1" applyBorder="1" applyAlignment="1">
      <alignment horizontal="center" vertical="center"/>
    </xf>
    <xf numFmtId="0" fontId="17" fillId="0" borderId="66" xfId="8" applyFont="1" applyFill="1" applyBorder="1" applyAlignment="1">
      <alignment horizontal="center" vertical="center"/>
    </xf>
    <xf numFmtId="0" fontId="17" fillId="0" borderId="45" xfId="8" applyFont="1" applyFill="1" applyBorder="1" applyAlignment="1">
      <alignment horizontal="center" vertical="center"/>
    </xf>
    <xf numFmtId="0" fontId="17" fillId="0" borderId="60" xfId="8" applyFont="1" applyFill="1" applyBorder="1" applyAlignment="1">
      <alignment horizontal="center" vertical="center"/>
    </xf>
    <xf numFmtId="0" fontId="17" fillId="0" borderId="10" xfId="8" applyFont="1" applyFill="1" applyBorder="1" applyAlignment="1">
      <alignment horizontal="center" vertical="center"/>
    </xf>
    <xf numFmtId="0" fontId="17" fillId="0" borderId="67" xfId="8" applyFont="1" applyFill="1" applyBorder="1" applyAlignment="1">
      <alignment horizontal="center" vertical="center"/>
    </xf>
    <xf numFmtId="0" fontId="17" fillId="0" borderId="65" xfId="8" applyFont="1" applyFill="1" applyBorder="1" applyAlignment="1">
      <alignment horizontal="center" vertical="center"/>
    </xf>
    <xf numFmtId="0" fontId="17" fillId="0" borderId="3" xfId="8" applyFont="1" applyFill="1" applyBorder="1" applyAlignment="1">
      <alignment horizontal="center" vertical="center"/>
    </xf>
    <xf numFmtId="0" fontId="17" fillId="5" borderId="88" xfId="11" applyFont="1" applyFill="1" applyBorder="1" applyAlignment="1">
      <alignment horizontal="right" vertical="center" shrinkToFit="1"/>
    </xf>
    <xf numFmtId="0" fontId="17" fillId="5" borderId="0" xfId="11" applyFont="1" applyFill="1" applyBorder="1" applyAlignment="1">
      <alignment horizontal="right" vertical="center" shrinkToFit="1"/>
    </xf>
    <xf numFmtId="0" fontId="17" fillId="5" borderId="38" xfId="11" applyFont="1" applyFill="1" applyBorder="1" applyAlignment="1">
      <alignment horizontal="right" vertical="center" shrinkToFit="1"/>
    </xf>
    <xf numFmtId="0" fontId="17" fillId="0" borderId="62" xfId="11" applyFont="1" applyBorder="1">
      <alignment vertical="center"/>
    </xf>
    <xf numFmtId="0" fontId="17" fillId="0" borderId="0" xfId="11" applyFont="1" applyBorder="1">
      <alignment vertical="center"/>
    </xf>
    <xf numFmtId="0" fontId="17" fillId="0" borderId="38" xfId="11" applyFont="1" applyBorder="1">
      <alignment vertical="center"/>
    </xf>
    <xf numFmtId="178" fontId="17" fillId="0" borderId="62" xfId="11" applyNumberFormat="1" applyFont="1" applyFill="1" applyBorder="1" applyAlignment="1">
      <alignment horizontal="right" vertical="center" shrinkToFit="1"/>
    </xf>
    <xf numFmtId="0" fontId="3" fillId="0" borderId="0" xfId="11" applyFill="1" applyAlignment="1">
      <alignment horizontal="right" vertical="center" shrinkToFit="1"/>
    </xf>
    <xf numFmtId="0" fontId="3" fillId="0" borderId="85" xfId="11" applyFill="1" applyBorder="1" applyAlignment="1">
      <alignment horizontal="right" vertical="center" shrinkToFit="1"/>
    </xf>
    <xf numFmtId="178" fontId="17" fillId="0" borderId="0" xfId="11" applyNumberFormat="1" applyFont="1" applyFill="1" applyBorder="1" applyAlignment="1">
      <alignment horizontal="right" vertical="center" shrinkToFit="1"/>
    </xf>
    <xf numFmtId="178" fontId="17" fillId="0" borderId="85" xfId="11" applyNumberFormat="1" applyFont="1" applyFill="1" applyBorder="1" applyAlignment="1">
      <alignment horizontal="right" vertical="center" shrinkToFit="1"/>
    </xf>
    <xf numFmtId="181" fontId="17" fillId="0" borderId="88" xfId="11" applyNumberFormat="1" applyFont="1" applyFill="1" applyBorder="1" applyAlignment="1">
      <alignment horizontal="right" vertical="center" shrinkToFit="1"/>
    </xf>
    <xf numFmtId="181" fontId="17" fillId="0" borderId="0" xfId="11" applyNumberFormat="1" applyFont="1" applyFill="1" applyBorder="1" applyAlignment="1">
      <alignment horizontal="right" vertical="center" shrinkToFit="1"/>
    </xf>
    <xf numFmtId="181" fontId="17" fillId="0" borderId="85" xfId="11" applyNumberFormat="1" applyFont="1" applyFill="1" applyBorder="1" applyAlignment="1">
      <alignment horizontal="right" vertical="center" shrinkToFit="1"/>
    </xf>
    <xf numFmtId="178" fontId="17" fillId="0" borderId="88" xfId="11" applyNumberFormat="1" applyFont="1" applyFill="1" applyBorder="1" applyAlignment="1">
      <alignment horizontal="right" vertical="center" shrinkToFit="1"/>
    </xf>
    <xf numFmtId="178" fontId="17" fillId="5" borderId="88" xfId="11" applyNumberFormat="1" applyFont="1" applyFill="1" applyBorder="1" applyAlignment="1">
      <alignment horizontal="right" vertical="center" shrinkToFit="1"/>
    </xf>
    <xf numFmtId="178" fontId="17" fillId="5" borderId="0" xfId="11" applyNumberFormat="1" applyFont="1" applyFill="1" applyBorder="1" applyAlignment="1">
      <alignment horizontal="right" vertical="center" shrinkToFit="1"/>
    </xf>
    <xf numFmtId="178" fontId="17" fillId="5" borderId="85" xfId="11" applyNumberFormat="1" applyFont="1" applyFill="1" applyBorder="1" applyAlignment="1">
      <alignment horizontal="right" vertical="center" shrinkToFit="1"/>
    </xf>
    <xf numFmtId="0" fontId="17" fillId="0" borderId="37" xfId="11" applyFont="1" applyBorder="1">
      <alignment vertical="center"/>
    </xf>
    <xf numFmtId="0" fontId="17" fillId="0" borderId="52" xfId="11" applyFont="1" applyBorder="1">
      <alignment vertical="center"/>
    </xf>
    <xf numFmtId="0" fontId="17" fillId="0" borderId="40" xfId="11" applyFont="1" applyBorder="1">
      <alignment vertical="center"/>
    </xf>
    <xf numFmtId="178" fontId="17" fillId="0" borderId="37" xfId="11" applyNumberFormat="1" applyFont="1" applyFill="1" applyBorder="1" applyAlignment="1">
      <alignment horizontal="right" vertical="center" shrinkToFit="1"/>
    </xf>
    <xf numFmtId="0" fontId="3" fillId="0" borderId="52" xfId="11" applyFill="1" applyBorder="1" applyAlignment="1">
      <alignment horizontal="right" vertical="center" shrinkToFit="1"/>
    </xf>
    <xf numFmtId="0" fontId="3" fillId="0" borderId="89" xfId="11" applyFill="1" applyBorder="1" applyAlignment="1">
      <alignment horizontal="right" vertical="center" shrinkToFit="1"/>
    </xf>
    <xf numFmtId="181" fontId="17" fillId="0" borderId="91" xfId="11" applyNumberFormat="1" applyFont="1" applyFill="1" applyBorder="1" applyAlignment="1">
      <alignment horizontal="right" vertical="center" shrinkToFit="1"/>
    </xf>
    <xf numFmtId="181" fontId="3" fillId="0" borderId="52" xfId="11" applyNumberFormat="1" applyFill="1" applyBorder="1" applyAlignment="1">
      <alignment horizontal="right" vertical="center" shrinkToFit="1"/>
    </xf>
    <xf numFmtId="181" fontId="3" fillId="0" borderId="89" xfId="11" applyNumberFormat="1" applyFill="1" applyBorder="1" applyAlignment="1">
      <alignment horizontal="right" vertical="center" shrinkToFit="1"/>
    </xf>
    <xf numFmtId="178" fontId="17" fillId="0" borderId="91" xfId="11" applyNumberFormat="1" applyFont="1" applyFill="1" applyBorder="1" applyAlignment="1">
      <alignment horizontal="right" vertical="center" shrinkToFit="1"/>
    </xf>
    <xf numFmtId="178" fontId="17" fillId="5" borderId="91" xfId="11" applyNumberFormat="1" applyFont="1" applyFill="1" applyBorder="1" applyAlignment="1">
      <alignment horizontal="right" vertical="center" shrinkToFit="1"/>
    </xf>
    <xf numFmtId="178" fontId="17" fillId="5" borderId="52" xfId="11" applyNumberFormat="1" applyFont="1" applyFill="1" applyBorder="1" applyAlignment="1">
      <alignment horizontal="right" vertical="center" shrinkToFit="1"/>
    </xf>
    <xf numFmtId="178" fontId="17" fillId="5" borderId="89" xfId="11" applyNumberFormat="1" applyFont="1" applyFill="1" applyBorder="1" applyAlignment="1">
      <alignment horizontal="right" vertical="center" shrinkToFit="1"/>
    </xf>
    <xf numFmtId="0" fontId="17" fillId="5" borderId="91" xfId="11" applyFont="1" applyFill="1" applyBorder="1" applyAlignment="1">
      <alignment horizontal="right" vertical="center" shrinkToFit="1"/>
    </xf>
    <xf numFmtId="0" fontId="17" fillId="5" borderId="52" xfId="11" applyFont="1" applyFill="1" applyBorder="1" applyAlignment="1">
      <alignment horizontal="right" vertical="center" shrinkToFit="1"/>
    </xf>
    <xf numFmtId="0" fontId="17" fillId="5" borderId="40" xfId="11" applyFont="1" applyFill="1" applyBorder="1" applyAlignment="1">
      <alignment horizontal="right" vertical="center" shrinkToFit="1"/>
    </xf>
    <xf numFmtId="0" fontId="17" fillId="0" borderId="41" xfId="11" applyFont="1" applyBorder="1" applyAlignment="1">
      <alignment horizontal="center" vertical="center" textRotation="255"/>
    </xf>
    <xf numFmtId="0" fontId="17" fillId="0" borderId="46" xfId="11" applyFont="1" applyBorder="1" applyAlignment="1">
      <alignment horizontal="center" vertical="center" textRotation="255"/>
    </xf>
    <xf numFmtId="0" fontId="17" fillId="0" borderId="62" xfId="11" applyFont="1" applyBorder="1" applyAlignment="1">
      <alignment horizontal="center" vertical="center" textRotation="255"/>
    </xf>
    <xf numFmtId="0" fontId="17" fillId="0" borderId="38" xfId="11" applyFont="1" applyBorder="1" applyAlignment="1">
      <alignment horizontal="center" vertical="center" textRotation="255"/>
    </xf>
    <xf numFmtId="0" fontId="17" fillId="0" borderId="37" xfId="11" applyFont="1" applyBorder="1" applyAlignment="1">
      <alignment horizontal="center" vertical="center" textRotation="255"/>
    </xf>
    <xf numFmtId="0" fontId="17" fillId="0" borderId="40" xfId="11" applyFont="1" applyBorder="1" applyAlignment="1">
      <alignment horizontal="center" vertical="center" textRotation="255"/>
    </xf>
    <xf numFmtId="181" fontId="3" fillId="0" borderId="0" xfId="11" applyNumberFormat="1" applyFill="1" applyAlignment="1">
      <alignment horizontal="right" vertical="center" shrinkToFit="1"/>
    </xf>
    <xf numFmtId="181" fontId="3" fillId="0" borderId="85" xfId="11" applyNumberFormat="1" applyFill="1" applyBorder="1" applyAlignment="1">
      <alignment horizontal="right" vertical="center" shrinkToFit="1"/>
    </xf>
    <xf numFmtId="181" fontId="3" fillId="0" borderId="38" xfId="11" applyNumberFormat="1" applyFill="1" applyBorder="1" applyAlignment="1">
      <alignment horizontal="right" vertical="center" shrinkToFit="1"/>
    </xf>
    <xf numFmtId="0" fontId="17" fillId="0" borderId="62" xfId="11" applyFont="1" applyFill="1" applyBorder="1" applyAlignment="1">
      <alignment horizontal="left" vertical="center"/>
    </xf>
    <xf numFmtId="0" fontId="17" fillId="0" borderId="0" xfId="11" applyFont="1" applyFill="1" applyBorder="1" applyAlignment="1">
      <alignment horizontal="left" vertical="center"/>
    </xf>
    <xf numFmtId="0" fontId="17" fillId="0" borderId="38" xfId="11" applyFont="1" applyFill="1" applyBorder="1" applyAlignment="1">
      <alignment horizontal="left" vertical="center"/>
    </xf>
    <xf numFmtId="0" fontId="3" fillId="0" borderId="38" xfId="11" applyFill="1" applyBorder="1" applyAlignment="1">
      <alignment horizontal="right" vertical="center" shrinkToFit="1"/>
    </xf>
    <xf numFmtId="0" fontId="17" fillId="0" borderId="0" xfId="11" applyFont="1" applyFill="1" applyBorder="1">
      <alignment vertical="center"/>
    </xf>
    <xf numFmtId="0" fontId="17" fillId="0" borderId="38" xfId="11" applyFont="1" applyFill="1" applyBorder="1">
      <alignment vertical="center"/>
    </xf>
    <xf numFmtId="178" fontId="17" fillId="0" borderId="38" xfId="11" applyNumberFormat="1" applyFont="1" applyFill="1" applyBorder="1" applyAlignment="1">
      <alignment horizontal="right" vertical="center" shrinkToFit="1"/>
    </xf>
    <xf numFmtId="0" fontId="17" fillId="0" borderId="62" xfId="11" applyFont="1" applyFill="1" applyBorder="1">
      <alignment vertical="center"/>
    </xf>
    <xf numFmtId="0" fontId="17" fillId="0" borderId="62" xfId="11" applyFont="1" applyFill="1" applyBorder="1" applyAlignment="1">
      <alignment horizontal="center" vertical="center" wrapText="1"/>
    </xf>
    <xf numFmtId="0" fontId="17" fillId="0" borderId="0" xfId="11" applyFont="1" applyFill="1" applyBorder="1" applyAlignment="1">
      <alignment horizontal="center" vertical="center" wrapText="1"/>
    </xf>
    <xf numFmtId="0" fontId="17" fillId="0" borderId="37" xfId="11" applyFont="1" applyFill="1" applyBorder="1" applyAlignment="1">
      <alignment horizontal="center" vertical="center" wrapText="1"/>
    </xf>
    <xf numFmtId="0" fontId="17" fillId="0" borderId="52" xfId="11" applyFont="1" applyFill="1" applyBorder="1" applyAlignment="1">
      <alignment horizontal="center" vertical="center" wrapText="1"/>
    </xf>
    <xf numFmtId="0" fontId="17" fillId="0" borderId="37" xfId="11" applyFont="1" applyFill="1" applyBorder="1" applyAlignment="1">
      <alignment horizontal="left" vertical="center"/>
    </xf>
    <xf numFmtId="0" fontId="17" fillId="0" borderId="52" xfId="11" applyFont="1" applyFill="1" applyBorder="1" applyAlignment="1">
      <alignment horizontal="left" vertical="center"/>
    </xf>
    <xf numFmtId="0" fontId="17" fillId="0" borderId="40" xfId="11" applyFont="1" applyFill="1" applyBorder="1" applyAlignment="1">
      <alignment horizontal="left" vertical="center"/>
    </xf>
    <xf numFmtId="178" fontId="17" fillId="0" borderId="52" xfId="11" applyNumberFormat="1" applyFont="1" applyFill="1" applyBorder="1" applyAlignment="1">
      <alignment horizontal="right" vertical="center" shrinkToFit="1"/>
    </xf>
    <xf numFmtId="0" fontId="3" fillId="0" borderId="40" xfId="11" applyFill="1" applyBorder="1" applyAlignment="1">
      <alignment horizontal="right" vertical="center" shrinkToFit="1"/>
    </xf>
    <xf numFmtId="0" fontId="17" fillId="0" borderId="52" xfId="11" applyFont="1" applyFill="1" applyBorder="1">
      <alignment vertical="center"/>
    </xf>
    <xf numFmtId="0" fontId="17" fillId="0" borderId="40" xfId="11" applyFont="1" applyFill="1" applyBorder="1">
      <alignment vertical="center"/>
    </xf>
    <xf numFmtId="178" fontId="17" fillId="0" borderId="40" xfId="11" applyNumberFormat="1" applyFont="1" applyFill="1" applyBorder="1" applyAlignment="1">
      <alignment horizontal="right" vertical="center" shrinkToFit="1"/>
    </xf>
    <xf numFmtId="178" fontId="17" fillId="0" borderId="89" xfId="11" applyNumberFormat="1" applyFont="1" applyFill="1" applyBorder="1" applyAlignment="1">
      <alignment horizontal="right" vertical="center" shrinkToFit="1"/>
    </xf>
    <xf numFmtId="181" fontId="17" fillId="0" borderId="90" xfId="11" applyNumberFormat="1" applyFont="1" applyFill="1" applyBorder="1" applyAlignment="1">
      <alignment horizontal="right" vertical="center" shrinkToFit="1"/>
    </xf>
    <xf numFmtId="178" fontId="17" fillId="0" borderId="90" xfId="11" applyNumberFormat="1" applyFont="1" applyFill="1" applyBorder="1" applyAlignment="1">
      <alignment horizontal="right" vertical="center" shrinkToFit="1"/>
    </xf>
    <xf numFmtId="181" fontId="17" fillId="0" borderId="52" xfId="11" applyNumberFormat="1" applyFont="1" applyFill="1" applyBorder="1" applyAlignment="1">
      <alignment horizontal="right" vertical="center" shrinkToFit="1"/>
    </xf>
    <xf numFmtId="181" fontId="17" fillId="0" borderId="40" xfId="11" applyNumberFormat="1" applyFont="1" applyFill="1" applyBorder="1" applyAlignment="1">
      <alignment horizontal="right" vertical="center" shrinkToFit="1"/>
    </xf>
    <xf numFmtId="181" fontId="17" fillId="0" borderId="86" xfId="11" applyNumberFormat="1" applyFont="1" applyFill="1" applyBorder="1" applyAlignment="1">
      <alignment horizontal="right" vertical="center" shrinkToFit="1"/>
    </xf>
    <xf numFmtId="178" fontId="17" fillId="0" borderId="86" xfId="11" applyNumberFormat="1" applyFont="1" applyFill="1" applyBorder="1" applyAlignment="1">
      <alignment horizontal="right" vertical="center" shrinkToFit="1"/>
    </xf>
    <xf numFmtId="181" fontId="17" fillId="0" borderId="38" xfId="11" applyNumberFormat="1" applyFont="1" applyFill="1" applyBorder="1" applyAlignment="1">
      <alignment horizontal="right" vertical="center" shrinkToFit="1"/>
    </xf>
    <xf numFmtId="178" fontId="17" fillId="0" borderId="41" xfId="11" applyNumberFormat="1" applyFont="1" applyFill="1" applyBorder="1" applyAlignment="1">
      <alignment horizontal="right" vertical="center" shrinkToFit="1"/>
    </xf>
    <xf numFmtId="178" fontId="17" fillId="0" borderId="12" xfId="11" applyNumberFormat="1" applyFont="1" applyFill="1" applyBorder="1" applyAlignment="1">
      <alignment horizontal="right" vertical="center" shrinkToFit="1"/>
    </xf>
    <xf numFmtId="178" fontId="17" fillId="0" borderId="46" xfId="11" applyNumberFormat="1" applyFont="1" applyFill="1" applyBorder="1" applyAlignment="1">
      <alignment horizontal="right" vertical="center" shrinkToFit="1"/>
    </xf>
    <xf numFmtId="0" fontId="17" fillId="0" borderId="41" xfId="11" applyFont="1" applyFill="1" applyBorder="1" applyAlignment="1">
      <alignment horizontal="left" vertical="center"/>
    </xf>
    <xf numFmtId="0" fontId="17" fillId="0" borderId="12" xfId="11" applyFont="1" applyFill="1" applyBorder="1" applyAlignment="1">
      <alignment horizontal="left" vertical="center"/>
    </xf>
    <xf numFmtId="0" fontId="17" fillId="0" borderId="46" xfId="11" applyFont="1" applyFill="1" applyBorder="1" applyAlignment="1">
      <alignment horizontal="left" vertical="center"/>
    </xf>
    <xf numFmtId="0" fontId="17" fillId="0" borderId="41" xfId="11" applyFont="1" applyFill="1" applyBorder="1">
      <alignment vertical="center"/>
    </xf>
    <xf numFmtId="0" fontId="17" fillId="0" borderId="12" xfId="11" applyFont="1" applyFill="1" applyBorder="1">
      <alignment vertical="center"/>
    </xf>
    <xf numFmtId="0" fontId="17" fillId="0" borderId="46" xfId="11" applyFont="1" applyFill="1" applyBorder="1">
      <alignment vertical="center"/>
    </xf>
    <xf numFmtId="0" fontId="17" fillId="0" borderId="39" xfId="11" applyFont="1" applyBorder="1" applyAlignment="1">
      <alignment horizontal="center" vertical="center"/>
    </xf>
    <xf numFmtId="0" fontId="17" fillId="0" borderId="31" xfId="11" applyFont="1" applyBorder="1" applyAlignment="1">
      <alignment horizontal="center" vertical="center"/>
    </xf>
    <xf numFmtId="0" fontId="17" fillId="0" borderId="42" xfId="11" applyFont="1" applyBorder="1" applyAlignment="1">
      <alignment horizontal="center" vertical="center"/>
    </xf>
    <xf numFmtId="181" fontId="17" fillId="0" borderId="37" xfId="11" applyNumberFormat="1" applyFont="1" applyFill="1" applyBorder="1" applyAlignment="1">
      <alignment horizontal="right" vertical="center" shrinkToFit="1"/>
    </xf>
    <xf numFmtId="181" fontId="17" fillId="0" borderId="62"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181" fontId="17" fillId="0" borderId="41" xfId="11" applyNumberFormat="1" applyFont="1" applyFill="1" applyBorder="1" applyAlignment="1">
      <alignment horizontal="right" vertical="center" shrinkToFit="1"/>
    </xf>
    <xf numFmtId="0" fontId="3" fillId="0" borderId="12" xfId="11" applyFill="1" applyBorder="1" applyAlignment="1">
      <alignment horizontal="right" vertical="center" shrinkToFit="1"/>
    </xf>
    <xf numFmtId="181" fontId="17" fillId="0" borderId="12" xfId="11" applyNumberFormat="1" applyFont="1" applyFill="1" applyBorder="1" applyAlignment="1">
      <alignment horizontal="right" vertical="center" shrinkToFit="1"/>
    </xf>
    <xf numFmtId="0" fontId="3" fillId="0" borderId="46" xfId="11" applyFill="1" applyBorder="1" applyAlignment="1">
      <alignment horizontal="right" vertical="center" shrinkToFit="1"/>
    </xf>
    <xf numFmtId="0" fontId="17" fillId="0" borderId="41" xfId="11" applyFont="1" applyFill="1" applyBorder="1" applyAlignment="1">
      <alignment horizontal="center" vertical="center" textRotation="255"/>
    </xf>
    <xf numFmtId="0" fontId="17" fillId="0" borderId="46" xfId="11" applyFont="1" applyFill="1" applyBorder="1" applyAlignment="1">
      <alignment horizontal="center" vertical="center" textRotation="255"/>
    </xf>
    <xf numFmtId="0" fontId="17" fillId="0" borderId="62" xfId="11" applyFont="1" applyFill="1" applyBorder="1" applyAlignment="1">
      <alignment horizontal="center" vertical="center" textRotation="255"/>
    </xf>
    <xf numFmtId="0" fontId="17" fillId="0" borderId="38" xfId="11" applyFont="1" applyFill="1" applyBorder="1" applyAlignment="1">
      <alignment horizontal="center" vertical="center" textRotation="255"/>
    </xf>
    <xf numFmtId="0" fontId="17" fillId="0" borderId="37" xfId="11" applyFont="1" applyFill="1" applyBorder="1" applyAlignment="1">
      <alignment horizontal="center" vertical="center" textRotation="255"/>
    </xf>
    <xf numFmtId="0" fontId="17" fillId="0" borderId="40" xfId="11" applyFont="1" applyFill="1" applyBorder="1" applyAlignment="1">
      <alignment horizontal="center" vertical="center" textRotation="255"/>
    </xf>
    <xf numFmtId="0" fontId="17" fillId="0" borderId="41" xfId="11" applyFont="1" applyBorder="1" applyAlignment="1">
      <alignment horizontal="center" vertical="center" wrapText="1"/>
    </xf>
    <xf numFmtId="0" fontId="17" fillId="0" borderId="12" xfId="11" applyFont="1" applyBorder="1" applyAlignment="1">
      <alignment horizontal="center" vertical="center" wrapText="1"/>
    </xf>
    <xf numFmtId="0" fontId="17" fillId="0" borderId="62" xfId="11" applyFont="1" applyBorder="1" applyAlignment="1">
      <alignment horizontal="center" vertical="center" wrapText="1"/>
    </xf>
    <xf numFmtId="0" fontId="17" fillId="0" borderId="0" xfId="11" applyFont="1" applyBorder="1" applyAlignment="1">
      <alignment horizontal="center" vertical="center" wrapText="1"/>
    </xf>
    <xf numFmtId="0" fontId="17" fillId="0" borderId="37" xfId="11" applyFont="1" applyBorder="1" applyAlignment="1">
      <alignment horizontal="center" vertical="center" wrapText="1"/>
    </xf>
    <xf numFmtId="0" fontId="17" fillId="0" borderId="52" xfId="11" applyFont="1" applyBorder="1" applyAlignment="1">
      <alignment horizontal="center" vertical="center" wrapText="1"/>
    </xf>
    <xf numFmtId="0" fontId="17" fillId="0" borderId="12" xfId="11" applyFont="1" applyBorder="1" applyAlignment="1">
      <alignment vertical="center" textRotation="255"/>
    </xf>
    <xf numFmtId="0" fontId="17" fillId="0" borderId="0" xfId="11" applyFont="1" applyBorder="1" applyAlignment="1">
      <alignment vertical="center" textRotation="255"/>
    </xf>
    <xf numFmtId="0" fontId="17" fillId="0" borderId="52" xfId="11" applyFont="1" applyBorder="1" applyAlignment="1">
      <alignment vertical="center" textRotation="255"/>
    </xf>
    <xf numFmtId="0" fontId="17" fillId="0" borderId="41" xfId="11" applyFont="1" applyBorder="1">
      <alignment vertical="center"/>
    </xf>
    <xf numFmtId="0" fontId="17" fillId="0" borderId="12" xfId="11" applyFont="1" applyBorder="1">
      <alignment vertical="center"/>
    </xf>
    <xf numFmtId="0" fontId="17" fillId="0" borderId="46" xfId="11" applyFont="1" applyBorder="1">
      <alignment vertical="center"/>
    </xf>
    <xf numFmtId="0" fontId="3" fillId="0" borderId="31" xfId="11" applyBorder="1" applyAlignment="1">
      <alignment horizontal="center" vertical="center"/>
    </xf>
    <xf numFmtId="0" fontId="3" fillId="0" borderId="42" xfId="11" applyBorder="1" applyAlignment="1">
      <alignment horizontal="center" vertical="center"/>
    </xf>
    <xf numFmtId="178" fontId="17" fillId="0" borderId="87" xfId="11" applyNumberFormat="1" applyFont="1" applyFill="1" applyBorder="1" applyAlignment="1">
      <alignment horizontal="right" vertical="center" shrinkToFit="1"/>
    </xf>
    <xf numFmtId="0" fontId="23" fillId="0" borderId="62" xfId="11" applyFont="1" applyBorder="1">
      <alignment vertical="center"/>
    </xf>
    <xf numFmtId="0" fontId="23" fillId="0" borderId="0" xfId="11" applyFont="1" applyBorder="1">
      <alignment vertical="center"/>
    </xf>
    <xf numFmtId="0" fontId="23" fillId="0" borderId="38" xfId="11" applyFont="1" applyBorder="1">
      <alignment vertical="center"/>
    </xf>
    <xf numFmtId="0" fontId="17" fillId="0" borderId="62" xfId="11" applyFont="1" applyBorder="1" applyAlignment="1">
      <alignment vertical="center"/>
    </xf>
    <xf numFmtId="0" fontId="14" fillId="0" borderId="0" xfId="6" applyBorder="1" applyAlignment="1">
      <alignment vertical="center"/>
    </xf>
    <xf numFmtId="0" fontId="14" fillId="0" borderId="38" xfId="6" applyBorder="1" applyAlignment="1">
      <alignment vertical="center"/>
    </xf>
    <xf numFmtId="178" fontId="17" fillId="0" borderId="84" xfId="11" applyNumberFormat="1" applyFont="1" applyFill="1" applyBorder="1" applyAlignment="1">
      <alignment horizontal="right" vertical="center" shrinkToFit="1"/>
    </xf>
    <xf numFmtId="178" fontId="17" fillId="0" borderId="82" xfId="11" applyNumberFormat="1" applyFont="1" applyFill="1" applyBorder="1" applyAlignment="1">
      <alignment horizontal="right" vertical="center" shrinkToFit="1"/>
    </xf>
    <xf numFmtId="181" fontId="17" fillId="0" borderId="84" xfId="11" applyNumberFormat="1" applyFont="1" applyFill="1" applyBorder="1" applyAlignment="1">
      <alignment horizontal="right" vertical="center" shrinkToFit="1"/>
    </xf>
    <xf numFmtId="181" fontId="17" fillId="0" borderId="46" xfId="11" applyNumberFormat="1" applyFont="1" applyFill="1" applyBorder="1" applyAlignment="1">
      <alignment horizontal="right" vertical="center" shrinkToFit="1"/>
    </xf>
    <xf numFmtId="0" fontId="14" fillId="0" borderId="0" xfId="6" applyAlignment="1">
      <alignment vertical="center"/>
    </xf>
    <xf numFmtId="181" fontId="17" fillId="0" borderId="82" xfId="11" applyNumberFormat="1" applyFont="1" applyFill="1" applyBorder="1" applyAlignment="1">
      <alignment horizontal="right" vertical="center" shrinkToFit="1"/>
    </xf>
    <xf numFmtId="0" fontId="17" fillId="0" borderId="39" xfId="11" applyFont="1" applyFill="1" applyBorder="1" applyAlignment="1">
      <alignment horizontal="center" vertical="center"/>
    </xf>
    <xf numFmtId="0" fontId="17" fillId="0" borderId="31" xfId="11" applyFont="1" applyFill="1" applyBorder="1" applyAlignment="1">
      <alignment horizontal="center" vertical="center"/>
    </xf>
    <xf numFmtId="0" fontId="17" fillId="0" borderId="42" xfId="11" applyFont="1" applyFill="1" applyBorder="1" applyAlignment="1">
      <alignment horizontal="center" vertical="center"/>
    </xf>
    <xf numFmtId="0" fontId="17" fillId="0" borderId="37" xfId="11" applyFont="1" applyFill="1" applyBorder="1">
      <alignment vertical="center"/>
    </xf>
    <xf numFmtId="178" fontId="17" fillId="0" borderId="62" xfId="11" applyNumberFormat="1" applyFont="1" applyFill="1" applyBorder="1" applyAlignment="1">
      <alignment horizontal="right" vertical="center"/>
    </xf>
    <xf numFmtId="178" fontId="17" fillId="0" borderId="0" xfId="11" applyNumberFormat="1" applyFont="1" applyFill="1" applyBorder="1" applyAlignment="1">
      <alignment horizontal="right" vertical="center"/>
    </xf>
    <xf numFmtId="178" fontId="17" fillId="0" borderId="85" xfId="11" applyNumberFormat="1" applyFont="1" applyFill="1" applyBorder="1" applyAlignment="1">
      <alignment horizontal="right" vertical="center"/>
    </xf>
    <xf numFmtId="181" fontId="17" fillId="0" borderId="86" xfId="11" applyNumberFormat="1" applyFont="1" applyFill="1" applyBorder="1" applyAlignment="1">
      <alignment horizontal="right" vertical="center"/>
    </xf>
    <xf numFmtId="178" fontId="17" fillId="0" borderId="88" xfId="11" applyNumberFormat="1" applyFont="1" applyFill="1" applyBorder="1" applyAlignment="1">
      <alignment horizontal="right" vertical="center"/>
    </xf>
    <xf numFmtId="0" fontId="23" fillId="0" borderId="39" xfId="11" applyFont="1" applyFill="1" applyBorder="1" applyAlignment="1">
      <alignment horizontal="center" vertical="center"/>
    </xf>
    <xf numFmtId="0" fontId="23" fillId="0" borderId="31" xfId="11" applyFont="1" applyFill="1" applyBorder="1" applyAlignment="1">
      <alignment horizontal="center" vertical="center"/>
    </xf>
    <xf numFmtId="0" fontId="23" fillId="0" borderId="42" xfId="11" applyFont="1" applyFill="1" applyBorder="1" applyAlignment="1">
      <alignment horizontal="center" vertical="center"/>
    </xf>
    <xf numFmtId="178" fontId="17" fillId="0" borderId="38" xfId="11" applyNumberFormat="1" applyFont="1" applyFill="1" applyBorder="1" applyAlignment="1">
      <alignment horizontal="right" vertical="center"/>
    </xf>
    <xf numFmtId="181" fontId="17" fillId="0" borderId="83" xfId="11" applyNumberFormat="1" applyFont="1" applyFill="1" applyBorder="1" applyAlignment="1">
      <alignment horizontal="right" vertical="center" shrinkToFit="1"/>
    </xf>
    <xf numFmtId="178" fontId="17" fillId="0" borderId="83" xfId="11" applyNumberFormat="1" applyFont="1" applyFill="1" applyBorder="1" applyAlignment="1">
      <alignment horizontal="right" vertical="center" shrinkToFit="1"/>
    </xf>
    <xf numFmtId="49" fontId="20" fillId="0" borderId="1" xfId="11" applyNumberFormat="1" applyFont="1" applyFill="1" applyBorder="1" applyAlignment="1">
      <alignment horizontal="center" vertical="center"/>
    </xf>
    <xf numFmtId="49" fontId="20" fillId="0" borderId="2" xfId="11" applyNumberFormat="1" applyFont="1" applyFill="1" applyBorder="1" applyAlignment="1">
      <alignment horizontal="center" vertical="center"/>
    </xf>
    <xf numFmtId="49" fontId="20" fillId="0" borderId="3" xfId="11" applyNumberFormat="1" applyFont="1" applyFill="1" applyBorder="1" applyAlignment="1">
      <alignment horizontal="center" vertical="center"/>
    </xf>
    <xf numFmtId="0" fontId="17" fillId="0" borderId="34" xfId="11" applyFont="1" applyBorder="1" applyAlignment="1">
      <alignment horizontal="center" vertical="center"/>
    </xf>
    <xf numFmtId="0" fontId="31" fillId="6" borderId="73" xfId="12" applyFont="1" applyFill="1" applyBorder="1" applyAlignment="1" applyProtection="1">
      <alignment horizontal="center" vertical="center"/>
    </xf>
    <xf numFmtId="0" fontId="31" fillId="6" borderId="68" xfId="12" applyFont="1" applyFill="1" applyBorder="1" applyAlignment="1" applyProtection="1">
      <alignment horizontal="center" vertical="center"/>
    </xf>
    <xf numFmtId="187" fontId="31" fillId="6" borderId="130" xfId="14" applyNumberFormat="1" applyFont="1" applyFill="1" applyBorder="1" applyAlignment="1" applyProtection="1">
      <alignment horizontal="right" vertical="center" shrinkToFit="1"/>
    </xf>
    <xf numFmtId="187" fontId="31" fillId="6" borderId="18" xfId="14" applyNumberFormat="1" applyFont="1" applyFill="1" applyBorder="1" applyAlignment="1" applyProtection="1">
      <alignment horizontal="right" vertical="center" shrinkToFit="1"/>
    </xf>
    <xf numFmtId="187" fontId="31" fillId="6" borderId="184" xfId="14" applyNumberFormat="1" applyFont="1" applyFill="1" applyBorder="1" applyAlignment="1" applyProtection="1">
      <alignment horizontal="right" vertical="center" shrinkToFit="1"/>
    </xf>
    <xf numFmtId="187" fontId="31" fillId="6" borderId="166" xfId="14" applyNumberFormat="1" applyFont="1" applyFill="1" applyBorder="1" applyAlignment="1" applyProtection="1">
      <alignment horizontal="right" vertical="center" shrinkToFit="1"/>
    </xf>
    <xf numFmtId="187" fontId="31" fillId="6" borderId="167" xfId="14" applyNumberFormat="1" applyFont="1" applyFill="1" applyBorder="1" applyAlignment="1" applyProtection="1">
      <alignment horizontal="right" vertical="center" shrinkToFit="1"/>
    </xf>
    <xf numFmtId="187" fontId="31" fillId="6" borderId="185" xfId="14" applyNumberFormat="1" applyFont="1" applyFill="1" applyBorder="1" applyAlignment="1" applyProtection="1">
      <alignment horizontal="right" vertical="center" shrinkToFit="1"/>
    </xf>
    <xf numFmtId="0" fontId="31" fillId="6" borderId="72" xfId="12" applyFont="1" applyFill="1" applyBorder="1" applyProtection="1">
      <alignment vertical="center"/>
    </xf>
    <xf numFmtId="0" fontId="31" fillId="6" borderId="73" xfId="12" applyFont="1" applyFill="1" applyBorder="1" applyProtection="1">
      <alignment vertical="center"/>
    </xf>
    <xf numFmtId="0" fontId="31" fillId="6" borderId="68" xfId="12" applyFont="1" applyFill="1" applyBorder="1" applyProtection="1">
      <alignment vertical="center"/>
    </xf>
    <xf numFmtId="188" fontId="31" fillId="6" borderId="70" xfId="14" applyNumberFormat="1" applyFont="1" applyFill="1" applyBorder="1" applyAlignment="1" applyProtection="1">
      <alignment horizontal="right" vertical="center" shrinkToFit="1"/>
    </xf>
    <xf numFmtId="188" fontId="31" fillId="6" borderId="73" xfId="14" applyNumberFormat="1" applyFont="1" applyFill="1" applyBorder="1" applyAlignment="1" applyProtection="1">
      <alignment horizontal="right" vertical="center" shrinkToFit="1"/>
    </xf>
    <xf numFmtId="188" fontId="31" fillId="6" borderId="68" xfId="14" applyNumberFormat="1" applyFont="1" applyFill="1" applyBorder="1" applyAlignment="1" applyProtection="1">
      <alignment horizontal="right" vertical="center" shrinkToFit="1"/>
    </xf>
    <xf numFmtId="188" fontId="31" fillId="6" borderId="181" xfId="14" applyNumberFormat="1" applyFont="1" applyFill="1" applyBorder="1" applyAlignment="1" applyProtection="1">
      <alignment horizontal="right" vertical="center" shrinkToFit="1"/>
    </xf>
    <xf numFmtId="188" fontId="31" fillId="6" borderId="182" xfId="14" applyNumberFormat="1" applyFont="1" applyFill="1" applyBorder="1" applyAlignment="1" applyProtection="1">
      <alignment horizontal="right" vertical="center" shrinkToFit="1"/>
    </xf>
    <xf numFmtId="188" fontId="31" fillId="6" borderId="183" xfId="14" applyNumberFormat="1" applyFont="1" applyFill="1" applyBorder="1" applyAlignment="1" applyProtection="1">
      <alignment horizontal="right" vertical="center" shrinkToFit="1"/>
    </xf>
    <xf numFmtId="0" fontId="31" fillId="6" borderId="11" xfId="12" applyFont="1" applyFill="1" applyBorder="1" applyAlignment="1" applyProtection="1">
      <alignment horizontal="left" vertical="center" wrapText="1"/>
    </xf>
    <xf numFmtId="0" fontId="31" fillId="6" borderId="12" xfId="12" applyFont="1" applyFill="1" applyBorder="1" applyAlignment="1" applyProtection="1">
      <alignment horizontal="left" vertical="center" wrapText="1"/>
    </xf>
    <xf numFmtId="0" fontId="31" fillId="6" borderId="72" xfId="12" applyFont="1" applyFill="1" applyBorder="1" applyAlignment="1" applyProtection="1">
      <alignment horizontal="left" vertical="center" wrapText="1"/>
    </xf>
    <xf numFmtId="0" fontId="31" fillId="6" borderId="73" xfId="12" applyFont="1" applyFill="1" applyBorder="1" applyAlignment="1" applyProtection="1">
      <alignment horizontal="left" vertical="center" wrapText="1"/>
    </xf>
    <xf numFmtId="0" fontId="31" fillId="6" borderId="12" xfId="12" applyFont="1" applyFill="1" applyBorder="1" applyAlignment="1" applyProtection="1">
      <alignment horizontal="center" vertical="center"/>
    </xf>
    <xf numFmtId="0" fontId="31" fillId="6" borderId="46" xfId="12" applyFont="1" applyFill="1" applyBorder="1" applyAlignment="1" applyProtection="1">
      <alignment horizontal="center" vertical="center"/>
    </xf>
    <xf numFmtId="187" fontId="31" fillId="6" borderId="39" xfId="14" applyNumberFormat="1" applyFont="1" applyFill="1" applyBorder="1" applyAlignment="1" applyProtection="1">
      <alignment horizontal="right" vertical="center" shrinkToFit="1"/>
    </xf>
    <xf numFmtId="187" fontId="31" fillId="6" borderId="31" xfId="14" applyNumberFormat="1" applyFont="1" applyFill="1" applyBorder="1" applyAlignment="1" applyProtection="1">
      <alignment horizontal="right" vertical="center" shrinkToFit="1"/>
    </xf>
    <xf numFmtId="187" fontId="31" fillId="6" borderId="156" xfId="14" applyNumberFormat="1" applyFont="1" applyFill="1" applyBorder="1" applyAlignment="1" applyProtection="1">
      <alignment horizontal="right" vertical="center" shrinkToFit="1"/>
    </xf>
    <xf numFmtId="187" fontId="31" fillId="6" borderId="157" xfId="14" applyNumberFormat="1" applyFont="1" applyFill="1" applyBorder="1" applyAlignment="1" applyProtection="1">
      <alignment horizontal="right" vertical="center" shrinkToFit="1"/>
    </xf>
    <xf numFmtId="187" fontId="31" fillId="6" borderId="158" xfId="14" applyNumberFormat="1" applyFont="1" applyFill="1" applyBorder="1" applyAlignment="1" applyProtection="1">
      <alignment horizontal="right" vertical="center" shrinkToFit="1"/>
    </xf>
    <xf numFmtId="187" fontId="31" fillId="6" borderId="159" xfId="14" applyNumberFormat="1" applyFont="1" applyFill="1" applyBorder="1" applyAlignment="1" applyProtection="1">
      <alignment horizontal="right" vertical="center" shrinkToFit="1"/>
    </xf>
    <xf numFmtId="187" fontId="31" fillId="6" borderId="160" xfId="14" applyNumberFormat="1" applyFont="1" applyFill="1" applyBorder="1" applyAlignment="1" applyProtection="1">
      <alignment horizontal="right" vertical="center" shrinkToFit="1"/>
    </xf>
    <xf numFmtId="0" fontId="31" fillId="6" borderId="7" xfId="12" applyFont="1" applyFill="1" applyBorder="1" applyProtection="1">
      <alignment vertical="center"/>
    </xf>
    <xf numFmtId="0" fontId="31" fillId="6" borderId="0" xfId="12" applyFont="1" applyFill="1" applyBorder="1" applyProtection="1">
      <alignment vertical="center"/>
    </xf>
    <xf numFmtId="0" fontId="31" fillId="6" borderId="38" xfId="12" applyFont="1" applyFill="1" applyBorder="1" applyProtection="1">
      <alignment vertical="center"/>
    </xf>
    <xf numFmtId="188" fontId="31" fillId="6" borderId="62" xfId="14" applyNumberFormat="1" applyFont="1" applyFill="1" applyBorder="1" applyAlignment="1" applyProtection="1">
      <alignment horizontal="right" vertical="center" shrinkToFit="1"/>
    </xf>
    <xf numFmtId="188" fontId="31" fillId="6" borderId="0" xfId="14" applyNumberFormat="1" applyFont="1" applyFill="1" applyBorder="1" applyAlignment="1" applyProtection="1">
      <alignment horizontal="right" vertical="center" shrinkToFit="1"/>
    </xf>
    <xf numFmtId="188" fontId="31" fillId="6" borderId="38" xfId="14" applyNumberFormat="1" applyFont="1" applyFill="1" applyBorder="1" applyAlignment="1" applyProtection="1">
      <alignment horizontal="right" vertical="center" shrinkToFit="1"/>
    </xf>
    <xf numFmtId="188" fontId="31" fillId="6" borderId="0" xfId="14" applyNumberFormat="1" applyFont="1" applyFill="1" applyAlignment="1" applyProtection="1">
      <alignment horizontal="right" vertical="center" shrinkToFit="1"/>
    </xf>
    <xf numFmtId="188" fontId="31" fillId="6" borderId="64" xfId="14" applyNumberFormat="1" applyFont="1" applyFill="1" applyBorder="1" applyAlignment="1" applyProtection="1">
      <alignment horizontal="right" vertical="center" shrinkToFit="1"/>
    </xf>
    <xf numFmtId="0" fontId="33" fillId="6" borderId="24" xfId="12" applyFont="1" applyFill="1" applyBorder="1" applyAlignment="1" applyProtection="1">
      <alignment horizontal="left" vertical="center"/>
    </xf>
    <xf numFmtId="0" fontId="31" fillId="6" borderId="52" xfId="12" applyFont="1" applyFill="1" applyBorder="1" applyAlignment="1" applyProtection="1">
      <alignment horizontal="left" vertical="center"/>
    </xf>
    <xf numFmtId="0" fontId="31" fillId="6" borderId="52" xfId="12" applyFont="1" applyFill="1" applyBorder="1" applyAlignment="1" applyProtection="1">
      <alignment horizontal="right" vertical="center" wrapText="1"/>
    </xf>
    <xf numFmtId="0" fontId="31" fillId="6" borderId="52" xfId="12" applyFont="1" applyFill="1" applyBorder="1" applyAlignment="1" applyProtection="1">
      <alignment horizontal="right" vertical="center"/>
    </xf>
    <xf numFmtId="0" fontId="31" fillId="6" borderId="40" xfId="12" applyFont="1" applyFill="1" applyBorder="1" applyAlignment="1" applyProtection="1">
      <alignment horizontal="right" vertical="center"/>
    </xf>
    <xf numFmtId="177" fontId="31" fillId="6" borderId="37" xfId="14" applyNumberFormat="1" applyFont="1" applyFill="1" applyBorder="1" applyAlignment="1" applyProtection="1">
      <alignment horizontal="right" vertical="center" shrinkToFit="1"/>
    </xf>
    <xf numFmtId="177" fontId="31" fillId="6" borderId="52" xfId="14" applyNumberFormat="1" applyFont="1" applyFill="1" applyBorder="1" applyAlignment="1" applyProtection="1">
      <alignment horizontal="right" vertical="center" shrinkToFit="1"/>
    </xf>
    <xf numFmtId="177" fontId="31" fillId="6" borderId="89" xfId="14" applyNumberFormat="1" applyFont="1" applyFill="1" applyBorder="1" applyAlignment="1" applyProtection="1">
      <alignment horizontal="right" vertical="center" shrinkToFit="1"/>
    </xf>
    <xf numFmtId="177" fontId="31" fillId="6" borderId="91" xfId="14" applyNumberFormat="1" applyFont="1" applyFill="1" applyBorder="1" applyAlignment="1" applyProtection="1">
      <alignment horizontal="right" vertical="center" shrinkToFit="1"/>
    </xf>
    <xf numFmtId="187" fontId="31" fillId="6" borderId="178" xfId="14" applyNumberFormat="1" applyFont="1" applyFill="1" applyBorder="1" applyAlignment="1" applyProtection="1">
      <alignment horizontal="right" vertical="center" shrinkToFit="1"/>
    </xf>
    <xf numFmtId="187" fontId="31" fillId="6" borderId="179" xfId="14" applyNumberFormat="1" applyFont="1" applyFill="1" applyBorder="1" applyAlignment="1" applyProtection="1">
      <alignment horizontal="right" vertical="center" shrinkToFit="1"/>
    </xf>
    <xf numFmtId="187" fontId="31" fillId="6" borderId="180" xfId="14" applyNumberFormat="1" applyFont="1" applyFill="1" applyBorder="1" applyAlignment="1" applyProtection="1">
      <alignment horizontal="right" vertical="center" shrinkToFit="1"/>
    </xf>
    <xf numFmtId="176" fontId="31" fillId="6" borderId="62" xfId="14" applyNumberFormat="1" applyFont="1" applyFill="1" applyBorder="1" applyAlignment="1" applyProtection="1">
      <alignment horizontal="right" vertical="center" shrinkToFit="1"/>
    </xf>
    <xf numFmtId="176" fontId="31" fillId="6" borderId="0" xfId="14" applyNumberFormat="1" applyFont="1" applyFill="1" applyBorder="1" applyAlignment="1" applyProtection="1">
      <alignment horizontal="right" vertical="center" shrinkToFit="1"/>
    </xf>
    <xf numFmtId="176" fontId="31" fillId="6" borderId="38" xfId="14" applyNumberFormat="1" applyFont="1" applyFill="1" applyBorder="1" applyAlignment="1" applyProtection="1">
      <alignment horizontal="right" vertical="center" shrinkToFit="1"/>
    </xf>
    <xf numFmtId="176" fontId="31" fillId="6" borderId="0" xfId="14" applyNumberFormat="1" applyFont="1" applyFill="1" applyAlignment="1" applyProtection="1">
      <alignment horizontal="right" vertical="center" shrinkToFit="1"/>
    </xf>
    <xf numFmtId="176" fontId="31" fillId="6" borderId="64" xfId="14" applyNumberFormat="1" applyFont="1" applyFill="1" applyBorder="1" applyAlignment="1" applyProtection="1">
      <alignment horizontal="right" vertical="center" shrinkToFit="1"/>
    </xf>
    <xf numFmtId="0" fontId="31" fillId="6" borderId="7" xfId="12" applyFont="1" applyFill="1" applyBorder="1" applyAlignment="1" applyProtection="1">
      <alignment horizontal="left" vertical="center"/>
    </xf>
    <xf numFmtId="0" fontId="31" fillId="6" borderId="0" xfId="12" applyFont="1" applyFill="1" applyBorder="1" applyAlignment="1" applyProtection="1">
      <alignment horizontal="left" vertical="center"/>
    </xf>
    <xf numFmtId="0" fontId="31" fillId="6" borderId="0" xfId="12" applyFont="1" applyFill="1" applyBorder="1" applyAlignment="1" applyProtection="1">
      <alignment horizontal="right" vertical="center" wrapText="1"/>
    </xf>
    <xf numFmtId="0" fontId="31" fillId="6" borderId="0" xfId="12" applyFont="1" applyFill="1" applyBorder="1" applyAlignment="1" applyProtection="1">
      <alignment horizontal="right" vertical="center"/>
    </xf>
    <xf numFmtId="0" fontId="31" fillId="6" borderId="38" xfId="12" applyFont="1" applyFill="1" applyBorder="1" applyAlignment="1" applyProtection="1">
      <alignment horizontal="right" vertical="center"/>
    </xf>
    <xf numFmtId="177" fontId="31" fillId="6" borderId="62" xfId="14" applyNumberFormat="1" applyFont="1" applyFill="1" applyBorder="1" applyAlignment="1" applyProtection="1">
      <alignment horizontal="right" vertical="center" shrinkToFit="1"/>
    </xf>
    <xf numFmtId="177" fontId="31" fillId="6" borderId="0" xfId="14" applyNumberFormat="1" applyFont="1" applyFill="1" applyBorder="1" applyAlignment="1" applyProtection="1">
      <alignment horizontal="right" vertical="center" shrinkToFit="1"/>
    </xf>
    <xf numFmtId="177" fontId="31" fillId="6" borderId="85" xfId="14" applyNumberFormat="1" applyFont="1" applyFill="1" applyBorder="1" applyAlignment="1" applyProtection="1">
      <alignment horizontal="right" vertical="center" shrinkToFit="1"/>
    </xf>
    <xf numFmtId="177" fontId="31" fillId="6" borderId="88" xfId="14" applyNumberFormat="1" applyFont="1" applyFill="1" applyBorder="1" applyAlignment="1" applyProtection="1">
      <alignment horizontal="right" vertical="center" shrinkToFit="1"/>
    </xf>
    <xf numFmtId="187" fontId="31" fillId="6" borderId="175" xfId="14" applyNumberFormat="1" applyFont="1" applyFill="1" applyBorder="1" applyAlignment="1" applyProtection="1">
      <alignment horizontal="right" vertical="center" shrinkToFit="1"/>
    </xf>
    <xf numFmtId="187" fontId="31" fillId="6" borderId="176" xfId="14" applyNumberFormat="1" applyFont="1" applyFill="1" applyBorder="1" applyAlignment="1" applyProtection="1">
      <alignment horizontal="right" vertical="center" shrinkToFit="1"/>
    </xf>
    <xf numFmtId="187" fontId="31" fillId="6" borderId="177" xfId="14" applyNumberFormat="1" applyFont="1" applyFill="1" applyBorder="1" applyAlignment="1" applyProtection="1">
      <alignment horizontal="right" vertical="center" shrinkToFit="1"/>
    </xf>
    <xf numFmtId="176" fontId="31" fillId="6" borderId="41" xfId="14" applyNumberFormat="1" applyFont="1" applyFill="1" applyBorder="1" applyAlignment="1" applyProtection="1">
      <alignment horizontal="right" vertical="center" shrinkToFit="1"/>
    </xf>
    <xf numFmtId="176" fontId="31" fillId="6" borderId="12" xfId="14" applyNumberFormat="1" applyFont="1" applyFill="1" applyBorder="1" applyAlignment="1" applyProtection="1">
      <alignment horizontal="right" vertical="center" shrinkToFit="1"/>
    </xf>
    <xf numFmtId="176" fontId="31" fillId="6" borderId="13" xfId="14" applyNumberFormat="1" applyFont="1" applyFill="1" applyBorder="1" applyAlignment="1" applyProtection="1">
      <alignment horizontal="right" vertical="center" shrinkToFit="1"/>
    </xf>
    <xf numFmtId="0" fontId="31" fillId="6" borderId="70" xfId="12" applyFont="1" applyFill="1" applyBorder="1" applyProtection="1">
      <alignment vertical="center"/>
    </xf>
    <xf numFmtId="177" fontId="31" fillId="6" borderId="172" xfId="14" applyNumberFormat="1" applyFont="1" applyFill="1" applyBorder="1" applyAlignment="1" applyProtection="1">
      <alignment horizontal="right" vertical="center" shrinkToFit="1"/>
    </xf>
    <xf numFmtId="177" fontId="31" fillId="6" borderId="173" xfId="14" applyNumberFormat="1" applyFont="1" applyFill="1" applyBorder="1" applyAlignment="1" applyProtection="1">
      <alignment horizontal="right" vertical="center" shrinkToFit="1"/>
    </xf>
    <xf numFmtId="187" fontId="31" fillId="6" borderId="173" xfId="14" applyNumberFormat="1" applyFont="1" applyFill="1" applyBorder="1" applyAlignment="1" applyProtection="1">
      <alignment horizontal="right" vertical="center" shrinkToFit="1"/>
    </xf>
    <xf numFmtId="187" fontId="31" fillId="6" borderId="174" xfId="14" applyNumberFormat="1" applyFont="1" applyFill="1" applyBorder="1" applyAlignment="1" applyProtection="1">
      <alignment horizontal="right" vertical="center" shrinkToFit="1"/>
    </xf>
    <xf numFmtId="187" fontId="31" fillId="6" borderId="86" xfId="14" applyNumberFormat="1" applyFont="1" applyFill="1" applyBorder="1" applyAlignment="1" applyProtection="1">
      <alignment horizontal="right" vertical="center" shrinkToFit="1"/>
    </xf>
    <xf numFmtId="187" fontId="31" fillId="6" borderId="155" xfId="14" applyNumberFormat="1" applyFont="1" applyFill="1" applyBorder="1" applyAlignment="1" applyProtection="1">
      <alignment horizontal="right" vertical="center" shrinkToFit="1"/>
    </xf>
    <xf numFmtId="0" fontId="31" fillId="6" borderId="11" xfId="12" applyFont="1" applyFill="1" applyBorder="1" applyAlignment="1" applyProtection="1">
      <alignment horizontal="left" vertical="center"/>
    </xf>
    <xf numFmtId="0" fontId="31" fillId="6" borderId="12" xfId="12" applyFont="1" applyFill="1" applyBorder="1" applyAlignment="1" applyProtection="1">
      <alignment horizontal="left" vertical="center"/>
    </xf>
    <xf numFmtId="0" fontId="31" fillId="6" borderId="12" xfId="12" applyFont="1" applyFill="1" applyBorder="1" applyAlignment="1" applyProtection="1">
      <alignment horizontal="right" vertical="center"/>
    </xf>
    <xf numFmtId="0" fontId="31" fillId="6" borderId="46" xfId="12" applyFont="1" applyFill="1" applyBorder="1" applyAlignment="1" applyProtection="1">
      <alignment horizontal="right" vertical="center"/>
    </xf>
    <xf numFmtId="177" fontId="31" fillId="6" borderId="41" xfId="13" applyNumberFormat="1" applyFont="1" applyFill="1" applyBorder="1" applyAlignment="1" applyProtection="1">
      <alignment horizontal="right" vertical="center" shrinkToFit="1"/>
    </xf>
    <xf numFmtId="177" fontId="31" fillId="6" borderId="12" xfId="13" applyNumberFormat="1" applyFont="1" applyFill="1" applyBorder="1" applyAlignment="1" applyProtection="1">
      <alignment horizontal="right" vertical="center" shrinkToFit="1"/>
    </xf>
    <xf numFmtId="177" fontId="31" fillId="6" borderId="82" xfId="13" applyNumberFormat="1" applyFont="1" applyFill="1" applyBorder="1" applyAlignment="1" applyProtection="1">
      <alignment horizontal="right" vertical="center" shrinkToFit="1"/>
    </xf>
    <xf numFmtId="177" fontId="31" fillId="6" borderId="84" xfId="13" applyNumberFormat="1" applyFont="1" applyFill="1" applyBorder="1" applyAlignment="1" applyProtection="1">
      <alignment horizontal="right" vertical="center" shrinkToFit="1"/>
    </xf>
    <xf numFmtId="187" fontId="31" fillId="6" borderId="169" xfId="14" applyNumberFormat="1" applyFont="1" applyFill="1" applyBorder="1" applyAlignment="1" applyProtection="1">
      <alignment horizontal="right" vertical="center" shrinkToFit="1"/>
    </xf>
    <xf numFmtId="187" fontId="31" fillId="6" borderId="170" xfId="14" applyNumberFormat="1" applyFont="1" applyFill="1" applyBorder="1" applyAlignment="1" applyProtection="1">
      <alignment horizontal="right" vertical="center" shrinkToFit="1"/>
    </xf>
    <xf numFmtId="187" fontId="31" fillId="6" borderId="171" xfId="14" applyNumberFormat="1" applyFont="1" applyFill="1" applyBorder="1" applyAlignment="1" applyProtection="1">
      <alignment horizontal="right" vertical="center" shrinkToFit="1"/>
    </xf>
    <xf numFmtId="0" fontId="31" fillId="6" borderId="11" xfId="12" applyFont="1" applyFill="1" applyBorder="1" applyProtection="1">
      <alignment vertical="center"/>
    </xf>
    <xf numFmtId="0" fontId="31" fillId="6" borderId="12" xfId="12" applyFont="1" applyFill="1" applyBorder="1" applyProtection="1">
      <alignment vertical="center"/>
    </xf>
    <xf numFmtId="0" fontId="31" fillId="6" borderId="46" xfId="12" applyFont="1" applyFill="1" applyBorder="1" applyProtection="1">
      <alignment vertical="center"/>
    </xf>
    <xf numFmtId="176" fontId="31" fillId="6" borderId="46" xfId="14" applyNumberFormat="1" applyFont="1" applyFill="1" applyBorder="1" applyAlignment="1" applyProtection="1">
      <alignment horizontal="right" vertical="center" shrinkToFit="1"/>
    </xf>
    <xf numFmtId="0" fontId="31" fillId="6" borderId="76" xfId="12" applyFont="1" applyFill="1" applyBorder="1" applyAlignment="1" applyProtection="1">
      <alignment horizontal="center" vertical="center"/>
    </xf>
    <xf numFmtId="0" fontId="31" fillId="6" borderId="25" xfId="12" applyFont="1" applyFill="1" applyBorder="1" applyAlignment="1" applyProtection="1">
      <alignment horizontal="center" vertical="center"/>
    </xf>
    <xf numFmtId="0" fontId="31" fillId="6" borderId="77" xfId="12" applyFont="1" applyFill="1" applyBorder="1" applyAlignment="1" applyProtection="1">
      <alignment horizontal="center" vertical="center"/>
    </xf>
    <xf numFmtId="0" fontId="31" fillId="6" borderId="26" xfId="12" applyFont="1" applyFill="1" applyBorder="1" applyAlignment="1" applyProtection="1">
      <alignment horizontal="center" vertical="center"/>
    </xf>
    <xf numFmtId="0" fontId="31" fillId="6" borderId="62" xfId="12" applyFont="1" applyFill="1" applyBorder="1" applyProtection="1">
      <alignment vertical="center"/>
    </xf>
    <xf numFmtId="177" fontId="31" fillId="6" borderId="154" xfId="14" applyNumberFormat="1" applyFont="1" applyFill="1" applyBorder="1" applyAlignment="1" applyProtection="1">
      <alignment horizontal="right" vertical="center" shrinkToFit="1"/>
    </xf>
    <xf numFmtId="177" fontId="31" fillId="6" borderId="86" xfId="14" applyNumberFormat="1" applyFont="1" applyFill="1" applyBorder="1" applyAlignment="1" applyProtection="1">
      <alignment horizontal="right" vertical="center" shrinkToFit="1"/>
    </xf>
    <xf numFmtId="0" fontId="31" fillId="6" borderId="11" xfId="12" applyFont="1" applyFill="1" applyBorder="1" applyAlignment="1" applyProtection="1">
      <alignment horizontal="center" vertical="center" textRotation="255" wrapText="1"/>
    </xf>
    <xf numFmtId="0" fontId="31" fillId="6" borderId="46" xfId="12" applyFont="1" applyFill="1" applyBorder="1" applyAlignment="1" applyProtection="1">
      <alignment horizontal="center" vertical="center" textRotation="255" wrapText="1"/>
    </xf>
    <xf numFmtId="0" fontId="31" fillId="6" borderId="7" xfId="12" applyFont="1" applyFill="1" applyBorder="1" applyAlignment="1" applyProtection="1">
      <alignment horizontal="center" vertical="center" textRotation="255" wrapText="1"/>
    </xf>
    <xf numFmtId="0" fontId="31" fillId="6" borderId="38" xfId="12" applyFont="1" applyFill="1" applyBorder="1" applyAlignment="1" applyProtection="1">
      <alignment horizontal="center" vertical="center" textRotation="255" wrapText="1"/>
    </xf>
    <xf numFmtId="0" fontId="31" fillId="6" borderId="24" xfId="12" applyFont="1" applyFill="1" applyBorder="1" applyAlignment="1" applyProtection="1">
      <alignment horizontal="center" vertical="center" textRotation="255" wrapText="1"/>
    </xf>
    <xf numFmtId="0" fontId="31" fillId="6" borderId="40" xfId="12" applyFont="1" applyFill="1" applyBorder="1" applyAlignment="1" applyProtection="1">
      <alignment horizontal="center" vertical="center" textRotation="255" wrapText="1"/>
    </xf>
    <xf numFmtId="0" fontId="31" fillId="6" borderId="62" xfId="12" applyFont="1" applyFill="1" applyBorder="1" applyAlignment="1" applyProtection="1">
      <alignment vertical="center"/>
    </xf>
    <xf numFmtId="0" fontId="31" fillId="6" borderId="0" xfId="12" applyFont="1" applyFill="1" applyBorder="1" applyAlignment="1" applyProtection="1">
      <alignment vertical="center"/>
    </xf>
    <xf numFmtId="0" fontId="31" fillId="6" borderId="38" xfId="12" applyFont="1" applyFill="1" applyBorder="1" applyAlignment="1" applyProtection="1">
      <alignment vertical="center"/>
    </xf>
    <xf numFmtId="187" fontId="31" fillId="6" borderId="88" xfId="14" applyNumberFormat="1" applyFont="1" applyFill="1" applyBorder="1" applyAlignment="1" applyProtection="1">
      <alignment horizontal="right" vertical="center" shrinkToFit="1"/>
    </xf>
    <xf numFmtId="187" fontId="31" fillId="6" borderId="0" xfId="14" applyNumberFormat="1" applyFont="1" applyFill="1" applyBorder="1" applyAlignment="1" applyProtection="1">
      <alignment horizontal="right" vertical="center" shrinkToFit="1"/>
    </xf>
    <xf numFmtId="187" fontId="31" fillId="6" borderId="64" xfId="14" applyNumberFormat="1" applyFont="1" applyFill="1" applyBorder="1" applyAlignment="1" applyProtection="1">
      <alignment horizontal="right" vertical="center" shrinkToFit="1"/>
    </xf>
    <xf numFmtId="0" fontId="31" fillId="6" borderId="17" xfId="12" applyFont="1" applyFill="1" applyBorder="1" applyAlignment="1" applyProtection="1">
      <alignment horizontal="left" vertical="center" wrapText="1"/>
    </xf>
    <xf numFmtId="0" fontId="31" fillId="6" borderId="18" xfId="12" applyFont="1" applyFill="1" applyBorder="1" applyAlignment="1" applyProtection="1">
      <alignment horizontal="left" vertical="center"/>
    </xf>
    <xf numFmtId="0" fontId="31" fillId="6" borderId="43" xfId="12" applyFont="1" applyFill="1" applyBorder="1" applyAlignment="1" applyProtection="1">
      <alignment horizontal="left" vertical="center"/>
    </xf>
    <xf numFmtId="187" fontId="31" fillId="6" borderId="128" xfId="14" applyNumberFormat="1" applyFont="1" applyFill="1" applyBorder="1" applyAlignment="1" applyProtection="1">
      <alignment horizontal="right" vertical="center" shrinkToFit="1"/>
    </xf>
    <xf numFmtId="187" fontId="31" fillId="6" borderId="129" xfId="14" applyNumberFormat="1" applyFont="1" applyFill="1" applyBorder="1" applyAlignment="1" applyProtection="1">
      <alignment horizontal="right" vertical="center" shrinkToFit="1"/>
    </xf>
    <xf numFmtId="177" fontId="31" fillId="6" borderId="164" xfId="14" applyNumberFormat="1" applyFont="1" applyFill="1" applyBorder="1" applyAlignment="1" applyProtection="1">
      <alignment horizontal="right" vertical="center" shrinkToFit="1"/>
    </xf>
    <xf numFmtId="177" fontId="31" fillId="6" borderId="165" xfId="14" applyNumberFormat="1" applyFont="1" applyFill="1" applyBorder="1" applyAlignment="1" applyProtection="1">
      <alignment horizontal="right" vertical="center" shrinkToFit="1"/>
    </xf>
    <xf numFmtId="187" fontId="31" fillId="6" borderId="162" xfId="14" applyNumberFormat="1" applyFont="1" applyFill="1" applyBorder="1" applyAlignment="1" applyProtection="1">
      <alignment horizontal="right" vertical="center" shrinkToFit="1"/>
    </xf>
    <xf numFmtId="0" fontId="31" fillId="6" borderId="62" xfId="14" applyFont="1" applyFill="1" applyBorder="1" applyAlignment="1" applyProtection="1">
      <alignment horizontal="left" vertical="center" shrinkToFit="1"/>
    </xf>
    <xf numFmtId="0" fontId="31" fillId="6" borderId="0" xfId="14" applyFont="1" applyFill="1" applyBorder="1" applyAlignment="1" applyProtection="1">
      <alignment horizontal="left" vertical="center" shrinkToFit="1"/>
    </xf>
    <xf numFmtId="0" fontId="31" fillId="6" borderId="38" xfId="14" applyFont="1" applyFill="1" applyBorder="1" applyAlignment="1" applyProtection="1">
      <alignment horizontal="left" vertical="center" shrinkToFit="1"/>
    </xf>
    <xf numFmtId="0" fontId="31" fillId="6" borderId="37" xfId="12" applyFont="1" applyFill="1" applyBorder="1" applyAlignment="1" applyProtection="1">
      <alignment vertical="center"/>
    </xf>
    <xf numFmtId="0" fontId="31" fillId="6" borderId="52" xfId="12" applyFont="1" applyFill="1" applyBorder="1" applyAlignment="1" applyProtection="1">
      <alignment vertical="center"/>
    </xf>
    <xf numFmtId="0" fontId="31" fillId="6" borderId="40" xfId="12" applyFont="1" applyFill="1" applyBorder="1" applyAlignment="1" applyProtection="1">
      <alignment vertical="center"/>
    </xf>
    <xf numFmtId="0" fontId="31" fillId="6" borderId="81" xfId="12" applyFont="1" applyFill="1" applyBorder="1" applyAlignment="1" applyProtection="1">
      <alignment horizontal="center" vertical="center"/>
    </xf>
    <xf numFmtId="177" fontId="31" fillId="6" borderId="83" xfId="14" applyNumberFormat="1" applyFont="1" applyFill="1" applyBorder="1" applyAlignment="1" applyProtection="1">
      <alignment horizontal="right" vertical="center" shrinkToFit="1"/>
    </xf>
    <xf numFmtId="187" fontId="31" fillId="6" borderId="83" xfId="14" applyNumberFormat="1" applyFont="1" applyFill="1" applyBorder="1" applyAlignment="1" applyProtection="1">
      <alignment horizontal="right" vertical="center" shrinkToFit="1"/>
    </xf>
    <xf numFmtId="187" fontId="31" fillId="6" borderId="153" xfId="14" applyNumberFormat="1" applyFont="1" applyFill="1" applyBorder="1" applyAlignment="1" applyProtection="1">
      <alignment horizontal="right" vertical="center" shrinkToFit="1"/>
    </xf>
    <xf numFmtId="177" fontId="31" fillId="6" borderId="90" xfId="14" applyNumberFormat="1" applyFont="1" applyFill="1" applyBorder="1" applyAlignment="1" applyProtection="1">
      <alignment horizontal="right" vertical="center" shrinkToFit="1"/>
    </xf>
    <xf numFmtId="187" fontId="31" fillId="6" borderId="163" xfId="14" applyNumberFormat="1" applyFont="1" applyFill="1" applyBorder="1" applyAlignment="1" applyProtection="1">
      <alignment horizontal="right" vertical="center" shrinkToFit="1"/>
    </xf>
    <xf numFmtId="187" fontId="31" fillId="6" borderId="45" xfId="14" applyNumberFormat="1" applyFont="1" applyFill="1" applyBorder="1" applyAlignment="1" applyProtection="1">
      <alignment horizontal="right" vertical="center" shrinkToFit="1"/>
    </xf>
    <xf numFmtId="187" fontId="31" fillId="6" borderId="91" xfId="14" applyNumberFormat="1" applyFont="1" applyFill="1" applyBorder="1" applyAlignment="1" applyProtection="1">
      <alignment horizontal="right" vertical="center" shrinkToFit="1"/>
    </xf>
    <xf numFmtId="187" fontId="31" fillId="6" borderId="52" xfId="14" applyNumberFormat="1" applyFont="1" applyFill="1" applyBorder="1" applyAlignment="1" applyProtection="1">
      <alignment horizontal="right" vertical="center" shrinkToFit="1"/>
    </xf>
    <xf numFmtId="187" fontId="31" fillId="6" borderId="65" xfId="14" applyNumberFormat="1" applyFont="1" applyFill="1" applyBorder="1" applyAlignment="1" applyProtection="1">
      <alignment horizontal="right" vertical="center" shrinkToFit="1"/>
    </xf>
    <xf numFmtId="0" fontId="31" fillId="6" borderId="11" xfId="12" applyFont="1" applyFill="1" applyBorder="1" applyAlignment="1" applyProtection="1">
      <alignment horizontal="center" vertical="center" wrapText="1"/>
    </xf>
    <xf numFmtId="0" fontId="31" fillId="6" borderId="12" xfId="12" applyFont="1" applyFill="1" applyBorder="1" applyAlignment="1" applyProtection="1">
      <alignment horizontal="center" vertical="center" wrapText="1"/>
    </xf>
    <xf numFmtId="0" fontId="31" fillId="6" borderId="46" xfId="12" applyFont="1" applyFill="1" applyBorder="1" applyAlignment="1" applyProtection="1">
      <alignment horizontal="center" vertical="center" wrapText="1"/>
    </xf>
    <xf numFmtId="0" fontId="31" fillId="6" borderId="7" xfId="12" applyFont="1" applyFill="1" applyBorder="1" applyAlignment="1" applyProtection="1">
      <alignment horizontal="center" vertical="center" wrapText="1"/>
    </xf>
    <xf numFmtId="0" fontId="31" fillId="6" borderId="0" xfId="12" applyFont="1" applyFill="1" applyBorder="1" applyAlignment="1" applyProtection="1">
      <alignment horizontal="center" vertical="center" wrapText="1"/>
    </xf>
    <xf numFmtId="0" fontId="31" fillId="6" borderId="38" xfId="12" applyFont="1" applyFill="1" applyBorder="1" applyAlignment="1" applyProtection="1">
      <alignment horizontal="center" vertical="center" wrapText="1"/>
    </xf>
    <xf numFmtId="0" fontId="31" fillId="6" borderId="72" xfId="12" applyFont="1" applyFill="1" applyBorder="1" applyAlignment="1" applyProtection="1">
      <alignment horizontal="center" vertical="center" wrapText="1"/>
    </xf>
    <xf numFmtId="0" fontId="31" fillId="6" borderId="73" xfId="12" applyFont="1" applyFill="1" applyBorder="1" applyAlignment="1" applyProtection="1">
      <alignment horizontal="center" vertical="center" wrapText="1"/>
    </xf>
    <xf numFmtId="0" fontId="31" fillId="6" borderId="68" xfId="12" applyFont="1" applyFill="1" applyBorder="1" applyAlignment="1" applyProtection="1">
      <alignment horizontal="center" vertical="center" wrapText="1"/>
    </xf>
    <xf numFmtId="0" fontId="31" fillId="6" borderId="41" xfId="12" applyFont="1" applyFill="1" applyBorder="1" applyProtection="1">
      <alignment vertical="center"/>
    </xf>
    <xf numFmtId="177" fontId="31" fillId="6" borderId="151" xfId="14" applyNumberFormat="1" applyFont="1" applyFill="1" applyBorder="1" applyAlignment="1" applyProtection="1">
      <alignment horizontal="right" vertical="center" shrinkToFit="1"/>
    </xf>
    <xf numFmtId="187" fontId="31" fillId="6" borderId="168" xfId="14" applyNumberFormat="1" applyFont="1" applyFill="1" applyBorder="1" applyAlignment="1" applyProtection="1">
      <alignment horizontal="right" vertical="center" shrinkToFit="1"/>
    </xf>
    <xf numFmtId="0" fontId="31" fillId="6" borderId="62" xfId="12" applyFont="1" applyFill="1" applyBorder="1" applyAlignment="1" applyProtection="1">
      <alignment vertical="center" shrinkToFit="1"/>
    </xf>
    <xf numFmtId="0" fontId="31" fillId="6" borderId="0" xfId="12" applyFont="1" applyFill="1" applyBorder="1" applyAlignment="1" applyProtection="1">
      <alignment vertical="center" shrinkToFit="1"/>
    </xf>
    <xf numFmtId="0" fontId="31" fillId="6" borderId="38" xfId="12" applyFont="1" applyFill="1" applyBorder="1" applyAlignment="1" applyProtection="1">
      <alignment vertical="center" shrinkToFit="1"/>
    </xf>
    <xf numFmtId="187" fontId="31" fillId="6" borderId="152" xfId="14" applyNumberFormat="1" applyFont="1" applyFill="1" applyBorder="1" applyAlignment="1" applyProtection="1">
      <alignment horizontal="right" vertical="center" shrinkToFit="1"/>
    </xf>
    <xf numFmtId="187" fontId="31" fillId="6" borderId="15" xfId="14" applyNumberFormat="1" applyFont="1" applyFill="1" applyBorder="1" applyAlignment="1" applyProtection="1">
      <alignment horizontal="right" vertical="center" shrinkToFit="1"/>
    </xf>
    <xf numFmtId="0" fontId="31" fillId="6" borderId="41" xfId="12" applyFont="1" applyFill="1" applyBorder="1" applyAlignment="1" applyProtection="1">
      <alignment horizontal="center" vertical="center" wrapText="1"/>
    </xf>
    <xf numFmtId="0" fontId="31" fillId="6" borderId="62" xfId="12" applyFont="1" applyFill="1" applyBorder="1" applyAlignment="1" applyProtection="1">
      <alignment horizontal="center" vertical="center" wrapText="1"/>
    </xf>
    <xf numFmtId="0" fontId="31" fillId="6" borderId="52" xfId="12" applyFont="1" applyFill="1" applyBorder="1" applyAlignment="1" applyProtection="1">
      <alignment horizontal="center" vertical="center" wrapText="1"/>
    </xf>
    <xf numFmtId="0" fontId="31" fillId="6" borderId="40" xfId="12" applyFont="1" applyFill="1" applyBorder="1" applyAlignment="1" applyProtection="1">
      <alignment horizontal="center" vertical="center" wrapText="1"/>
    </xf>
    <xf numFmtId="0" fontId="31" fillId="6" borderId="41" xfId="14" applyFont="1" applyFill="1" applyBorder="1" applyAlignment="1" applyProtection="1">
      <alignment horizontal="left" vertical="center" shrinkToFit="1"/>
    </xf>
    <xf numFmtId="0" fontId="31" fillId="6" borderId="12" xfId="14" applyFont="1" applyFill="1" applyBorder="1" applyAlignment="1" applyProtection="1">
      <alignment horizontal="left" vertical="center" shrinkToFit="1"/>
    </xf>
    <xf numFmtId="0" fontId="31" fillId="6" borderId="46" xfId="14" applyFont="1" applyFill="1" applyBorder="1" applyAlignment="1" applyProtection="1">
      <alignment horizontal="left" vertical="center" shrinkToFit="1"/>
    </xf>
    <xf numFmtId="187" fontId="31" fillId="6" borderId="87" xfId="14" applyNumberFormat="1" applyFont="1" applyFill="1" applyBorder="1" applyAlignment="1" applyProtection="1">
      <alignment horizontal="right" vertical="center" shrinkToFit="1"/>
    </xf>
    <xf numFmtId="187" fontId="31" fillId="6" borderId="61" xfId="14" applyNumberFormat="1" applyFont="1" applyFill="1" applyBorder="1" applyAlignment="1" applyProtection="1">
      <alignment horizontal="right" vertical="center" shrinkToFit="1"/>
    </xf>
    <xf numFmtId="0" fontId="31" fillId="6" borderId="31" xfId="12" applyFont="1" applyFill="1" applyBorder="1" applyAlignment="1" applyProtection="1">
      <alignment horizontal="center" vertical="center" wrapText="1"/>
    </xf>
    <xf numFmtId="0" fontId="33" fillId="6" borderId="42" xfId="12" applyFont="1" applyFill="1" applyBorder="1" applyAlignment="1" applyProtection="1">
      <alignment horizontal="center" vertical="center"/>
    </xf>
    <xf numFmtId="0" fontId="31" fillId="6" borderId="37" xfId="12" applyFont="1" applyFill="1" applyBorder="1" applyProtection="1">
      <alignment vertical="center"/>
    </xf>
    <xf numFmtId="0" fontId="31" fillId="6" borderId="52" xfId="12" applyFont="1" applyFill="1" applyBorder="1" applyProtection="1">
      <alignment vertical="center"/>
    </xf>
    <xf numFmtId="0" fontId="31" fillId="6" borderId="40" xfId="12" applyFont="1" applyFill="1" applyBorder="1" applyProtection="1">
      <alignment vertical="center"/>
    </xf>
    <xf numFmtId="177" fontId="31" fillId="6" borderId="161" xfId="14" applyNumberFormat="1" applyFont="1" applyFill="1" applyBorder="1" applyAlignment="1" applyProtection="1">
      <alignment horizontal="right" vertical="center" shrinkToFit="1"/>
    </xf>
    <xf numFmtId="0" fontId="31" fillId="6" borderId="11" xfId="12" applyFont="1" applyFill="1" applyBorder="1" applyAlignment="1" applyProtection="1">
      <alignment horizontal="center" vertical="top" wrapText="1"/>
    </xf>
    <xf numFmtId="0" fontId="31" fillId="6" borderId="12" xfId="12" applyFont="1" applyFill="1" applyBorder="1" applyAlignment="1" applyProtection="1">
      <alignment horizontal="center" vertical="top" wrapText="1"/>
    </xf>
    <xf numFmtId="0" fontId="31" fillId="6" borderId="46" xfId="12" applyFont="1" applyFill="1" applyBorder="1" applyAlignment="1" applyProtection="1">
      <alignment horizontal="center" vertical="top" wrapText="1"/>
    </xf>
    <xf numFmtId="0" fontId="31" fillId="6" borderId="7" xfId="12" applyFont="1" applyFill="1" applyBorder="1" applyAlignment="1" applyProtection="1">
      <alignment horizontal="center" vertical="top" wrapText="1"/>
    </xf>
    <xf numFmtId="0" fontId="31" fillId="6" borderId="0" xfId="12" applyFont="1" applyFill="1" applyBorder="1" applyAlignment="1" applyProtection="1">
      <alignment horizontal="center" vertical="top" wrapText="1"/>
    </xf>
    <xf numFmtId="0" fontId="31" fillId="6" borderId="38" xfId="12" applyFont="1" applyFill="1" applyBorder="1" applyAlignment="1" applyProtection="1">
      <alignment horizontal="center" vertical="top" wrapText="1"/>
    </xf>
    <xf numFmtId="0" fontId="31" fillId="6" borderId="24" xfId="12" applyFont="1" applyFill="1" applyBorder="1" applyAlignment="1" applyProtection="1">
      <alignment horizontal="center" vertical="top" wrapText="1"/>
    </xf>
    <xf numFmtId="0" fontId="31" fillId="6" borderId="52" xfId="12" applyFont="1" applyFill="1" applyBorder="1" applyAlignment="1" applyProtection="1">
      <alignment horizontal="center" vertical="top" wrapText="1"/>
    </xf>
    <xf numFmtId="0" fontId="31" fillId="6" borderId="41" xfId="12" applyFont="1" applyFill="1" applyBorder="1" applyAlignment="1" applyProtection="1">
      <alignment vertical="center"/>
    </xf>
    <xf numFmtId="0" fontId="31" fillId="6" borderId="12" xfId="12" applyFont="1" applyFill="1" applyBorder="1" applyAlignment="1" applyProtection="1">
      <alignment vertical="center"/>
    </xf>
    <xf numFmtId="0" fontId="31" fillId="6" borderId="46" xfId="12" applyFont="1" applyFill="1" applyBorder="1" applyAlignment="1" applyProtection="1">
      <alignment vertical="center"/>
    </xf>
    <xf numFmtId="177" fontId="31" fillId="6" borderId="41" xfId="14" applyNumberFormat="1" applyFont="1" applyFill="1" applyBorder="1" applyAlignment="1" applyProtection="1">
      <alignment horizontal="right" vertical="center" shrinkToFit="1"/>
    </xf>
    <xf numFmtId="177" fontId="31" fillId="6" borderId="12" xfId="14" applyNumberFormat="1" applyFont="1" applyFill="1" applyBorder="1" applyAlignment="1" applyProtection="1">
      <alignment horizontal="right" vertical="center" shrinkToFit="1"/>
    </xf>
    <xf numFmtId="177" fontId="31" fillId="6" borderId="82" xfId="14" applyNumberFormat="1" applyFont="1" applyFill="1" applyBorder="1" applyAlignment="1" applyProtection="1">
      <alignment horizontal="right" vertical="center" shrinkToFit="1"/>
    </xf>
    <xf numFmtId="177" fontId="31" fillId="6" borderId="84" xfId="14" applyNumberFormat="1" applyFont="1" applyFill="1" applyBorder="1" applyAlignment="1" applyProtection="1">
      <alignment horizontal="right" vertical="center" shrinkToFit="1"/>
    </xf>
    <xf numFmtId="187" fontId="31" fillId="6" borderId="84" xfId="14" applyNumberFormat="1" applyFont="1" applyFill="1" applyBorder="1" applyAlignment="1" applyProtection="1">
      <alignment horizontal="right" vertical="center" shrinkToFit="1"/>
    </xf>
    <xf numFmtId="187" fontId="31" fillId="6" borderId="12" xfId="14" applyNumberFormat="1" applyFont="1" applyFill="1" applyBorder="1" applyAlignment="1" applyProtection="1">
      <alignment horizontal="right" vertical="center" shrinkToFit="1"/>
    </xf>
    <xf numFmtId="187" fontId="31" fillId="6" borderId="13" xfId="14" applyNumberFormat="1" applyFont="1" applyFill="1" applyBorder="1" applyAlignment="1" applyProtection="1">
      <alignment horizontal="right" vertical="center" shrinkToFit="1"/>
    </xf>
    <xf numFmtId="0" fontId="31" fillId="6" borderId="30" xfId="12" applyFont="1" applyFill="1" applyBorder="1" applyAlignment="1" applyProtection="1">
      <alignment horizontal="center" vertical="center"/>
    </xf>
    <xf numFmtId="0" fontId="31" fillId="6" borderId="31" xfId="12" applyFont="1" applyFill="1" applyBorder="1" applyAlignment="1" applyProtection="1">
      <alignment horizontal="center" vertical="center"/>
    </xf>
    <xf numFmtId="0" fontId="31" fillId="6" borderId="42" xfId="12" applyFont="1" applyFill="1" applyBorder="1" applyAlignment="1" applyProtection="1">
      <alignment horizontal="center" vertical="center"/>
    </xf>
    <xf numFmtId="0" fontId="31" fillId="6" borderId="39" xfId="12" applyFont="1" applyFill="1" applyBorder="1" applyAlignment="1" applyProtection="1">
      <alignment horizontal="center" vertical="center"/>
    </xf>
    <xf numFmtId="0" fontId="31" fillId="6" borderId="39" xfId="14" applyFont="1" applyFill="1" applyBorder="1" applyAlignment="1" applyProtection="1">
      <alignment horizontal="center" vertical="center"/>
    </xf>
    <xf numFmtId="0" fontId="31" fillId="6" borderId="31" xfId="14" applyFont="1" applyFill="1" applyBorder="1" applyAlignment="1" applyProtection="1">
      <alignment horizontal="center" vertical="center"/>
    </xf>
    <xf numFmtId="0" fontId="31" fillId="6" borderId="32" xfId="14" applyFont="1" applyFill="1" applyBorder="1" applyAlignment="1" applyProtection="1">
      <alignment horizontal="center" vertical="center"/>
    </xf>
    <xf numFmtId="177" fontId="31" fillId="6" borderId="39" xfId="14" applyNumberFormat="1" applyFont="1" applyFill="1" applyBorder="1" applyAlignment="1" applyProtection="1">
      <alignment horizontal="right" vertical="center" shrinkToFit="1"/>
    </xf>
    <xf numFmtId="177" fontId="31" fillId="6" borderId="31" xfId="14" applyNumberFormat="1" applyFont="1" applyFill="1" applyBorder="1" applyAlignment="1" applyProtection="1">
      <alignment horizontal="right" vertical="center" shrinkToFit="1"/>
    </xf>
    <xf numFmtId="177" fontId="31" fillId="6" borderId="156" xfId="14" applyNumberFormat="1" applyFont="1" applyFill="1" applyBorder="1" applyAlignment="1" applyProtection="1">
      <alignment horizontal="right" vertical="center" shrinkToFit="1"/>
    </xf>
    <xf numFmtId="177" fontId="31" fillId="6" borderId="157" xfId="14" applyNumberFormat="1" applyFont="1" applyFill="1" applyBorder="1" applyAlignment="1" applyProtection="1">
      <alignment horizontal="right" vertical="center" shrinkToFit="1"/>
    </xf>
    <xf numFmtId="177" fontId="31" fillId="6" borderId="158" xfId="14" applyNumberFormat="1" applyFont="1" applyFill="1" applyBorder="1" applyAlignment="1" applyProtection="1">
      <alignment horizontal="right" vertical="center" shrinkToFit="1"/>
    </xf>
    <xf numFmtId="177" fontId="31" fillId="6" borderId="159" xfId="14" applyNumberFormat="1" applyFont="1" applyFill="1" applyBorder="1" applyAlignment="1" applyProtection="1">
      <alignment horizontal="right" vertical="center" shrinkToFit="1"/>
    </xf>
    <xf numFmtId="177" fontId="31" fillId="6" borderId="160" xfId="14" applyNumberFormat="1" applyFont="1" applyFill="1" applyBorder="1" applyAlignment="1" applyProtection="1">
      <alignment horizontal="right" vertical="center" shrinkToFit="1"/>
    </xf>
    <xf numFmtId="0" fontId="31" fillId="6" borderId="0" xfId="12" applyFont="1" applyFill="1" applyProtection="1">
      <alignment vertical="center"/>
    </xf>
    <xf numFmtId="0" fontId="31" fillId="6" borderId="11" xfId="12" applyFont="1" applyFill="1" applyBorder="1" applyAlignment="1" applyProtection="1">
      <alignment horizontal="center" vertical="center" textRotation="255" shrinkToFit="1"/>
    </xf>
    <xf numFmtId="0" fontId="31" fillId="6" borderId="46" xfId="12" applyFont="1" applyFill="1" applyBorder="1" applyAlignment="1" applyProtection="1">
      <alignment horizontal="center" vertical="center" textRotation="255" shrinkToFit="1"/>
    </xf>
    <xf numFmtId="0" fontId="31" fillId="6" borderId="7" xfId="12" applyFont="1" applyFill="1" applyBorder="1" applyAlignment="1" applyProtection="1">
      <alignment horizontal="center" vertical="center" textRotation="255" shrinkToFit="1"/>
    </xf>
    <xf numFmtId="0" fontId="31" fillId="6" borderId="38" xfId="12" applyFont="1" applyFill="1" applyBorder="1" applyAlignment="1" applyProtection="1">
      <alignment horizontal="center" vertical="center" textRotation="255" shrinkToFit="1"/>
    </xf>
    <xf numFmtId="0" fontId="31" fillId="6" borderId="24" xfId="12" applyFont="1" applyFill="1" applyBorder="1" applyAlignment="1" applyProtection="1">
      <alignment horizontal="center" vertical="center" textRotation="255" shrinkToFit="1"/>
    </xf>
    <xf numFmtId="0" fontId="31" fillId="6" borderId="40" xfId="12" applyFont="1" applyFill="1" applyBorder="1" applyAlignment="1" applyProtection="1">
      <alignment horizontal="center" vertical="center" textRotation="255" shrinkToFit="1"/>
    </xf>
    <xf numFmtId="177" fontId="31" fillId="6" borderId="62" xfId="13" applyNumberFormat="1" applyFont="1" applyFill="1" applyBorder="1" applyAlignment="1" applyProtection="1">
      <alignment horizontal="right" vertical="center" shrinkToFit="1"/>
    </xf>
    <xf numFmtId="177" fontId="31" fillId="6" borderId="0" xfId="13" applyNumberFormat="1" applyFont="1" applyFill="1" applyBorder="1" applyAlignment="1" applyProtection="1">
      <alignment horizontal="right" vertical="center" shrinkToFit="1"/>
    </xf>
    <xf numFmtId="177" fontId="31" fillId="6" borderId="85" xfId="13" applyNumberFormat="1" applyFont="1" applyFill="1" applyBorder="1" applyAlignment="1" applyProtection="1">
      <alignment horizontal="right" vertical="center" shrinkToFit="1"/>
    </xf>
    <xf numFmtId="177" fontId="31" fillId="6" borderId="88" xfId="13" applyNumberFormat="1" applyFont="1" applyFill="1" applyBorder="1" applyAlignment="1" applyProtection="1">
      <alignment horizontal="right" vertical="center" shrinkToFit="1"/>
    </xf>
    <xf numFmtId="187" fontId="31" fillId="6" borderId="88" xfId="13" applyNumberFormat="1" applyFont="1" applyFill="1" applyBorder="1" applyAlignment="1" applyProtection="1">
      <alignment horizontal="right" vertical="center" shrinkToFit="1"/>
    </xf>
    <xf numFmtId="187" fontId="31" fillId="6" borderId="0" xfId="13" applyNumberFormat="1" applyFont="1" applyFill="1" applyBorder="1" applyAlignment="1" applyProtection="1">
      <alignment horizontal="right" vertical="center" shrinkToFit="1"/>
    </xf>
    <xf numFmtId="187" fontId="31" fillId="6" borderId="64" xfId="13" applyNumberFormat="1" applyFont="1" applyFill="1" applyBorder="1" applyAlignment="1" applyProtection="1">
      <alignment horizontal="right" vertical="center" shrinkToFit="1"/>
    </xf>
    <xf numFmtId="0" fontId="31" fillId="6" borderId="38" xfId="12" applyFont="1" applyFill="1" applyBorder="1" applyAlignment="1" applyProtection="1">
      <alignment horizontal="left" vertical="center"/>
    </xf>
    <xf numFmtId="0" fontId="31" fillId="6" borderId="41" xfId="12" applyFont="1" applyFill="1" applyBorder="1" applyAlignment="1" applyProtection="1">
      <alignment horizontal="center" vertical="center" textRotation="255" wrapText="1"/>
    </xf>
    <xf numFmtId="0" fontId="31" fillId="6" borderId="62" xfId="12" applyFont="1" applyFill="1" applyBorder="1" applyAlignment="1" applyProtection="1">
      <alignment horizontal="center" vertical="center" textRotation="255" wrapText="1"/>
    </xf>
    <xf numFmtId="0" fontId="31" fillId="6" borderId="37" xfId="12" applyFont="1" applyFill="1" applyBorder="1" applyAlignment="1" applyProtection="1">
      <alignment horizontal="center" vertical="center" textRotation="255" wrapText="1"/>
    </xf>
    <xf numFmtId="0" fontId="31" fillId="6" borderId="32" xfId="12" applyFont="1" applyFill="1" applyBorder="1" applyAlignment="1" applyProtection="1">
      <alignment horizontal="center" vertical="center"/>
    </xf>
    <xf numFmtId="0" fontId="31" fillId="6" borderId="11" xfId="12" applyFont="1" applyFill="1" applyBorder="1" applyAlignment="1" applyProtection="1">
      <alignment horizontal="center" vertical="top"/>
    </xf>
    <xf numFmtId="0" fontId="31" fillId="6" borderId="12" xfId="12" applyFont="1" applyFill="1" applyBorder="1" applyAlignment="1" applyProtection="1">
      <alignment horizontal="center" vertical="top"/>
    </xf>
    <xf numFmtId="0" fontId="31" fillId="6" borderId="7" xfId="12" applyFont="1" applyFill="1" applyBorder="1" applyAlignment="1" applyProtection="1">
      <alignment horizontal="center" vertical="top"/>
    </xf>
    <xf numFmtId="0" fontId="31" fillId="6" borderId="0" xfId="12" applyFont="1" applyFill="1" applyBorder="1" applyAlignment="1" applyProtection="1">
      <alignment horizontal="center" vertical="top"/>
    </xf>
    <xf numFmtId="0" fontId="31" fillId="6" borderId="24" xfId="12" applyFont="1" applyFill="1" applyBorder="1" applyAlignment="1" applyProtection="1">
      <alignment horizontal="center" vertical="top"/>
    </xf>
    <xf numFmtId="0" fontId="31" fillId="6" borderId="52" xfId="12" applyFont="1" applyFill="1" applyBorder="1" applyAlignment="1" applyProtection="1">
      <alignment horizontal="center" vertical="top"/>
    </xf>
    <xf numFmtId="0" fontId="31" fillId="6" borderId="34" xfId="12" applyFont="1" applyFill="1" applyBorder="1" applyAlignment="1" applyProtection="1">
      <alignment horizontal="center" vertical="center"/>
    </xf>
    <xf numFmtId="0" fontId="31" fillId="8" borderId="44" xfId="12" applyNumberFormat="1" applyFont="1" applyFill="1" applyBorder="1" applyAlignment="1" applyProtection="1">
      <alignment horizontal="left" vertical="center" shrinkToFit="1"/>
      <protection locked="0"/>
    </xf>
    <xf numFmtId="0" fontId="31" fillId="8" borderId="18" xfId="12" applyNumberFormat="1" applyFont="1" applyFill="1" applyBorder="1" applyAlignment="1" applyProtection="1">
      <alignment horizontal="left" vertical="center" shrinkToFit="1"/>
      <protection locked="0"/>
    </xf>
    <xf numFmtId="0" fontId="31" fillId="8" borderId="19" xfId="12" applyNumberFormat="1" applyFont="1" applyFill="1" applyBorder="1" applyAlignment="1" applyProtection="1">
      <alignment horizontal="left" vertical="center" shrinkToFit="1"/>
      <protection locked="0"/>
    </xf>
    <xf numFmtId="0" fontId="31" fillId="6" borderId="8" xfId="12" applyFont="1" applyFill="1" applyBorder="1" applyAlignment="1" applyProtection="1">
      <alignment horizontal="left" vertical="center" wrapText="1"/>
    </xf>
    <xf numFmtId="0" fontId="31" fillId="6" borderId="0" xfId="13" applyFont="1" applyFill="1" applyAlignment="1" applyProtection="1">
      <alignment horizontal="left" vertical="center"/>
    </xf>
    <xf numFmtId="0" fontId="31" fillId="6" borderId="24" xfId="12" applyFont="1" applyFill="1" applyBorder="1" applyAlignment="1" applyProtection="1">
      <alignment horizontal="center" vertical="center"/>
    </xf>
    <xf numFmtId="0" fontId="31" fillId="6" borderId="52" xfId="12" applyFont="1" applyFill="1" applyBorder="1" applyAlignment="1" applyProtection="1">
      <alignment horizontal="center" vertical="center"/>
    </xf>
    <xf numFmtId="0" fontId="31" fillId="6" borderId="65" xfId="12" applyFont="1" applyFill="1" applyBorder="1" applyAlignment="1" applyProtection="1">
      <alignment horizontal="center" vertical="center"/>
    </xf>
    <xf numFmtId="0" fontId="31" fillId="6" borderId="112" xfId="12" applyNumberFormat="1" applyFont="1" applyFill="1" applyBorder="1" applyAlignment="1" applyProtection="1">
      <alignment horizontal="left" vertical="center" shrinkToFit="1"/>
      <protection locked="0"/>
    </xf>
    <xf numFmtId="0" fontId="31" fillId="6" borderId="113" xfId="12" applyNumberFormat="1" applyFont="1" applyFill="1" applyBorder="1" applyAlignment="1" applyProtection="1">
      <alignment horizontal="left" vertical="center" shrinkToFit="1"/>
      <protection locked="0"/>
    </xf>
    <xf numFmtId="0" fontId="31" fillId="6" borderId="119" xfId="12" applyNumberFormat="1" applyFont="1" applyFill="1" applyBorder="1" applyAlignment="1" applyProtection="1">
      <alignment horizontal="left" vertical="center" shrinkToFit="1"/>
      <protection locked="0"/>
    </xf>
    <xf numFmtId="0" fontId="31" fillId="8" borderId="44" xfId="12" applyFont="1" applyFill="1" applyBorder="1" applyAlignment="1" applyProtection="1">
      <alignment horizontal="left" vertical="center" shrinkToFit="1"/>
      <protection locked="0"/>
    </xf>
    <xf numFmtId="0" fontId="31" fillId="8" borderId="18" xfId="12" applyFont="1" applyFill="1" applyBorder="1" applyAlignment="1" applyProtection="1">
      <alignment horizontal="left" vertical="center" shrinkToFit="1"/>
      <protection locked="0"/>
    </xf>
    <xf numFmtId="0" fontId="31" fillId="8" borderId="43" xfId="12" applyFont="1" applyFill="1" applyBorder="1" applyAlignment="1" applyProtection="1">
      <alignment horizontal="left" vertical="center" shrinkToFit="1"/>
      <protection locked="0"/>
    </xf>
    <xf numFmtId="177" fontId="31" fillId="8" borderId="148" xfId="12" applyNumberFormat="1" applyFont="1" applyFill="1" applyBorder="1" applyAlignment="1" applyProtection="1">
      <alignment horizontal="right" vertical="center" shrinkToFit="1"/>
      <protection locked="0"/>
    </xf>
    <xf numFmtId="177" fontId="31" fillId="8" borderId="149" xfId="12" applyNumberFormat="1" applyFont="1" applyFill="1" applyBorder="1" applyAlignment="1" applyProtection="1">
      <alignment horizontal="right" vertical="center" shrinkToFit="1"/>
      <protection locked="0"/>
    </xf>
    <xf numFmtId="177" fontId="31" fillId="8" borderId="150" xfId="12" applyNumberFormat="1" applyFont="1" applyFill="1" applyBorder="1" applyAlignment="1" applyProtection="1">
      <alignment horizontal="right" vertical="center" shrinkToFit="1"/>
      <protection locked="0"/>
    </xf>
    <xf numFmtId="177" fontId="31" fillId="8" borderId="44" xfId="12" applyNumberFormat="1" applyFont="1" applyFill="1" applyBorder="1" applyAlignment="1" applyProtection="1">
      <alignment horizontal="right" vertical="center" shrinkToFit="1"/>
      <protection locked="0"/>
    </xf>
    <xf numFmtId="177" fontId="31" fillId="8" borderId="18" xfId="12" applyNumberFormat="1" applyFont="1" applyFill="1" applyBorder="1" applyAlignment="1" applyProtection="1">
      <alignment horizontal="right" vertical="center" shrinkToFit="1"/>
      <protection locked="0"/>
    </xf>
    <xf numFmtId="177" fontId="31" fillId="8" borderId="43" xfId="12" applyNumberFormat="1" applyFont="1" applyFill="1" applyBorder="1" applyAlignment="1" applyProtection="1">
      <alignment horizontal="right" vertical="center" shrinkToFit="1"/>
      <protection locked="0"/>
    </xf>
    <xf numFmtId="0" fontId="31" fillId="6" borderId="112" xfId="12" applyFont="1" applyFill="1" applyBorder="1" applyAlignment="1" applyProtection="1">
      <alignment horizontal="left" vertical="center" shrinkToFit="1"/>
      <protection locked="0"/>
    </xf>
    <xf numFmtId="0" fontId="31" fillId="6" borderId="113" xfId="12" applyFont="1" applyFill="1" applyBorder="1" applyAlignment="1" applyProtection="1">
      <alignment horizontal="left" vertical="center" shrinkToFit="1"/>
      <protection locked="0"/>
    </xf>
    <xf numFmtId="0" fontId="31" fillId="6" borderId="114" xfId="12" applyFont="1" applyFill="1" applyBorder="1" applyAlignment="1" applyProtection="1">
      <alignment horizontal="left" vertical="center" shrinkToFit="1"/>
      <protection locked="0"/>
    </xf>
    <xf numFmtId="177" fontId="31" fillId="6" borderId="112" xfId="12" applyNumberFormat="1" applyFont="1" applyFill="1" applyBorder="1" applyAlignment="1" applyProtection="1">
      <alignment horizontal="right" vertical="center" shrinkToFit="1"/>
      <protection locked="0"/>
    </xf>
    <xf numFmtId="177" fontId="31" fillId="6" borderId="113" xfId="12" applyNumberFormat="1" applyFont="1" applyFill="1" applyBorder="1" applyAlignment="1" applyProtection="1">
      <alignment horizontal="right" vertical="center" shrinkToFit="1"/>
      <protection locked="0"/>
    </xf>
    <xf numFmtId="177" fontId="31" fillId="6" borderId="114" xfId="12" applyNumberFormat="1" applyFont="1" applyFill="1" applyBorder="1" applyAlignment="1" applyProtection="1">
      <alignment horizontal="right" vertical="center" shrinkToFit="1"/>
      <protection locked="0"/>
    </xf>
    <xf numFmtId="177" fontId="31" fillId="8" borderId="129" xfId="12" applyNumberFormat="1" applyFont="1" applyFill="1" applyBorder="1" applyAlignment="1" applyProtection="1">
      <alignment horizontal="right" vertical="center" shrinkToFit="1"/>
      <protection locked="0"/>
    </xf>
    <xf numFmtId="0" fontId="31" fillId="8" borderId="129" xfId="12" applyNumberFormat="1" applyFont="1" applyFill="1" applyBorder="1" applyAlignment="1" applyProtection="1">
      <alignment horizontal="left" vertical="center" shrinkToFit="1"/>
      <protection locked="0"/>
    </xf>
    <xf numFmtId="0" fontId="31" fillId="8" borderId="132" xfId="12" applyNumberFormat="1" applyFont="1" applyFill="1" applyBorder="1" applyAlignment="1" applyProtection="1">
      <alignment horizontal="left" vertical="center" shrinkToFit="1"/>
      <protection locked="0"/>
    </xf>
    <xf numFmtId="177" fontId="31" fillId="8" borderId="142" xfId="12" applyNumberFormat="1" applyFont="1" applyFill="1" applyBorder="1" applyAlignment="1" applyProtection="1">
      <alignment horizontal="right" vertical="center" shrinkToFit="1"/>
      <protection locked="0"/>
    </xf>
    <xf numFmtId="177" fontId="31" fillId="8" borderId="134" xfId="12" applyNumberFormat="1" applyFont="1" applyFill="1" applyBorder="1" applyAlignment="1" applyProtection="1">
      <alignment horizontal="right" vertical="center" shrinkToFit="1"/>
      <protection locked="0"/>
    </xf>
    <xf numFmtId="0" fontId="31" fillId="6" borderId="145" xfId="12" applyFont="1" applyFill="1" applyBorder="1" applyAlignment="1" applyProtection="1">
      <alignment horizontal="left" vertical="center" shrinkToFit="1"/>
      <protection locked="0"/>
    </xf>
    <xf numFmtId="0" fontId="31" fillId="6" borderId="146" xfId="12" applyFont="1" applyFill="1" applyBorder="1" applyAlignment="1" applyProtection="1">
      <alignment horizontal="left" vertical="center" shrinkToFit="1"/>
      <protection locked="0"/>
    </xf>
    <xf numFmtId="0" fontId="31" fillId="6" borderId="147" xfId="12" applyFont="1" applyFill="1" applyBorder="1" applyAlignment="1" applyProtection="1">
      <alignment horizontal="left" vertical="center" shrinkToFit="1"/>
      <protection locked="0"/>
    </xf>
    <xf numFmtId="177" fontId="31" fillId="6" borderId="123" xfId="12" applyNumberFormat="1" applyFont="1" applyFill="1" applyBorder="1" applyAlignment="1" applyProtection="1">
      <alignment horizontal="right" vertical="center" shrinkToFit="1"/>
      <protection locked="0"/>
    </xf>
    <xf numFmtId="177" fontId="31" fillId="6" borderId="124" xfId="12" applyNumberFormat="1" applyFont="1" applyFill="1" applyBorder="1" applyAlignment="1" applyProtection="1">
      <alignment horizontal="right" vertical="center" shrinkToFit="1"/>
      <protection locked="0"/>
    </xf>
    <xf numFmtId="0" fontId="31" fillId="6" borderId="124" xfId="12" applyNumberFormat="1" applyFont="1" applyFill="1" applyBorder="1" applyAlignment="1" applyProtection="1">
      <alignment horizontal="left" vertical="center" shrinkToFit="1"/>
      <protection locked="0"/>
    </xf>
    <xf numFmtId="0" fontId="31" fillId="6" borderId="127" xfId="12" applyNumberFormat="1" applyFont="1" applyFill="1" applyBorder="1" applyAlignment="1" applyProtection="1">
      <alignment horizontal="left" vertical="center" shrinkToFit="1"/>
      <protection locked="0"/>
    </xf>
    <xf numFmtId="177" fontId="31" fillId="0" borderId="116" xfId="12" applyNumberFormat="1" applyFont="1" applyBorder="1" applyAlignment="1" applyProtection="1">
      <alignment horizontal="right" vertical="center" shrinkToFit="1"/>
      <protection locked="0"/>
    </xf>
    <xf numFmtId="0" fontId="31" fillId="0" borderId="116" xfId="12" applyNumberFormat="1" applyFont="1" applyBorder="1" applyAlignment="1" applyProtection="1">
      <alignment horizontal="left" vertical="center" shrinkToFit="1"/>
      <protection locked="0"/>
    </xf>
    <xf numFmtId="0" fontId="31" fillId="0" borderId="121" xfId="12" applyNumberFormat="1" applyFont="1" applyBorder="1" applyAlignment="1" applyProtection="1">
      <alignment horizontal="left" vertical="center" shrinkToFit="1"/>
      <protection locked="0"/>
    </xf>
    <xf numFmtId="0" fontId="31" fillId="0" borderId="112" xfId="12" applyFont="1" applyBorder="1" applyAlignment="1" applyProtection="1">
      <alignment horizontal="left" vertical="center" shrinkToFit="1"/>
      <protection locked="0"/>
    </xf>
    <xf numFmtId="0" fontId="31" fillId="0" borderId="113" xfId="12" applyFont="1" applyBorder="1" applyAlignment="1" applyProtection="1">
      <alignment horizontal="left" vertical="center" shrinkToFit="1"/>
      <protection locked="0"/>
    </xf>
    <xf numFmtId="0" fontId="31" fillId="0" borderId="114" xfId="12" applyFont="1" applyBorder="1" applyAlignment="1" applyProtection="1">
      <alignment horizontal="left" vertical="center" shrinkToFit="1"/>
      <protection locked="0"/>
    </xf>
    <xf numFmtId="177" fontId="31" fillId="0" borderId="115" xfId="12" applyNumberFormat="1" applyFont="1" applyBorder="1" applyAlignment="1" applyProtection="1">
      <alignment horizontal="right" vertical="center" shrinkToFit="1"/>
      <protection locked="0"/>
    </xf>
    <xf numFmtId="177" fontId="31" fillId="0" borderId="117" xfId="12" applyNumberFormat="1" applyFont="1" applyBorder="1" applyAlignment="1" applyProtection="1">
      <alignment horizontal="right" vertical="center" shrinkToFit="1"/>
      <protection locked="0"/>
    </xf>
    <xf numFmtId="177" fontId="31" fillId="0" borderId="113" xfId="12" applyNumberFormat="1" applyFont="1" applyBorder="1" applyAlignment="1" applyProtection="1">
      <alignment horizontal="right" vertical="center" shrinkToFit="1"/>
      <protection locked="0"/>
    </xf>
    <xf numFmtId="177" fontId="31" fillId="0" borderId="120" xfId="12" applyNumberFormat="1" applyFont="1" applyBorder="1" applyAlignment="1" applyProtection="1">
      <alignment horizontal="right" vertical="center" shrinkToFit="1"/>
      <protection locked="0"/>
    </xf>
    <xf numFmtId="177" fontId="31" fillId="0" borderId="112" xfId="12" applyNumberFormat="1" applyFont="1" applyBorder="1" applyAlignment="1" applyProtection="1">
      <alignment horizontal="right" vertical="center" shrinkToFit="1"/>
      <protection locked="0"/>
    </xf>
    <xf numFmtId="0" fontId="31" fillId="0" borderId="98" xfId="12" applyFont="1" applyBorder="1" applyAlignment="1" applyProtection="1">
      <alignment horizontal="left" vertical="center" shrinkToFit="1"/>
      <protection locked="0"/>
    </xf>
    <xf numFmtId="0" fontId="31" fillId="0" borderId="99" xfId="12" applyFont="1" applyBorder="1" applyAlignment="1" applyProtection="1">
      <alignment horizontal="left" vertical="center" shrinkToFit="1"/>
      <protection locked="0"/>
    </xf>
    <xf numFmtId="0" fontId="31" fillId="0" borderId="100" xfId="12" applyFont="1" applyBorder="1" applyAlignment="1" applyProtection="1">
      <alignment horizontal="left" vertical="center" shrinkToFit="1"/>
      <protection locked="0"/>
    </xf>
    <xf numFmtId="177" fontId="31" fillId="0" borderId="102" xfId="12" applyNumberFormat="1" applyFont="1" applyBorder="1" applyAlignment="1" applyProtection="1">
      <alignment horizontal="right" vertical="center" shrinkToFit="1"/>
      <protection locked="0"/>
    </xf>
    <xf numFmtId="0" fontId="31" fillId="0" borderId="102" xfId="12" applyNumberFormat="1" applyFont="1" applyBorder="1" applyAlignment="1" applyProtection="1">
      <alignment horizontal="left" vertical="center" shrinkToFit="1"/>
      <protection locked="0"/>
    </xf>
    <xf numFmtId="0" fontId="31" fillId="0" borderId="108" xfId="12" applyNumberFormat="1" applyFont="1" applyBorder="1" applyAlignment="1" applyProtection="1">
      <alignment horizontal="left" vertical="center" shrinkToFit="1"/>
      <protection locked="0"/>
    </xf>
    <xf numFmtId="177" fontId="31" fillId="0" borderId="101" xfId="12" applyNumberFormat="1" applyFont="1" applyBorder="1" applyAlignment="1" applyProtection="1">
      <alignment horizontal="right" vertical="center" shrinkToFit="1"/>
      <protection locked="0"/>
    </xf>
    <xf numFmtId="177" fontId="31" fillId="0" borderId="112" xfId="15" applyNumberFormat="1" applyFont="1" applyBorder="1" applyAlignment="1" applyProtection="1">
      <alignment horizontal="right" vertical="center" shrinkToFit="1"/>
      <protection locked="0"/>
    </xf>
    <xf numFmtId="177" fontId="31" fillId="0" borderId="113" xfId="15" applyNumberFormat="1" applyFont="1" applyBorder="1" applyAlignment="1" applyProtection="1">
      <alignment horizontal="right" vertical="center" shrinkToFit="1"/>
      <protection locked="0"/>
    </xf>
    <xf numFmtId="177" fontId="31" fillId="0" borderId="114" xfId="15" applyNumberFormat="1" applyFont="1" applyBorder="1" applyAlignment="1" applyProtection="1">
      <alignment horizontal="right" vertical="center" shrinkToFit="1"/>
      <protection locked="0"/>
    </xf>
    <xf numFmtId="0" fontId="31" fillId="0" borderId="112" xfId="15" applyNumberFormat="1" applyFont="1" applyBorder="1" applyAlignment="1" applyProtection="1">
      <alignment horizontal="left" vertical="center" shrinkToFit="1"/>
      <protection locked="0"/>
    </xf>
    <xf numFmtId="0" fontId="31" fillId="0" borderId="113" xfId="15" applyNumberFormat="1" applyFont="1" applyBorder="1" applyAlignment="1" applyProtection="1">
      <alignment horizontal="left" vertical="center" shrinkToFit="1"/>
      <protection locked="0"/>
    </xf>
    <xf numFmtId="0" fontId="31" fillId="0" borderId="119" xfId="15" applyNumberFormat="1" applyFont="1" applyBorder="1" applyAlignment="1" applyProtection="1">
      <alignment horizontal="left" vertical="center" shrinkToFit="1"/>
      <protection locked="0"/>
    </xf>
    <xf numFmtId="0" fontId="31" fillId="7" borderId="36" xfId="12" applyFont="1" applyFill="1" applyBorder="1" applyAlignment="1" applyProtection="1">
      <alignment horizontal="center" vertical="center"/>
      <protection locked="0"/>
    </xf>
    <xf numFmtId="0" fontId="31" fillId="7" borderId="8" xfId="12" applyFont="1" applyFill="1" applyBorder="1" applyAlignment="1" applyProtection="1">
      <alignment horizontal="center" vertical="center"/>
      <protection locked="0"/>
    </xf>
    <xf numFmtId="0" fontId="31" fillId="7" borderId="23" xfId="12" applyFont="1" applyFill="1" applyBorder="1" applyAlignment="1" applyProtection="1">
      <alignment horizontal="center" vertical="center"/>
      <protection locked="0"/>
    </xf>
    <xf numFmtId="0" fontId="31" fillId="7" borderId="92" xfId="12" applyFont="1" applyFill="1" applyBorder="1" applyAlignment="1" applyProtection="1">
      <alignment horizontal="center" vertical="center"/>
      <protection locked="0"/>
    </xf>
    <xf numFmtId="0" fontId="31" fillId="7" borderId="93" xfId="12" applyFont="1" applyFill="1" applyBorder="1" applyAlignment="1" applyProtection="1">
      <alignment horizontal="center" vertical="center"/>
      <protection locked="0"/>
    </xf>
    <xf numFmtId="0" fontId="31" fillId="7" borderId="94" xfId="12" applyFont="1" applyFill="1" applyBorder="1" applyAlignment="1" applyProtection="1">
      <alignment horizontal="center" vertical="center"/>
      <protection locked="0"/>
    </xf>
    <xf numFmtId="0" fontId="31" fillId="7" borderId="60" xfId="12" applyFont="1" applyFill="1" applyBorder="1" applyAlignment="1" applyProtection="1">
      <alignment horizontal="center" vertical="center" wrapText="1"/>
      <protection locked="0"/>
    </xf>
    <xf numFmtId="0" fontId="31" fillId="7" borderId="8" xfId="12" applyFont="1" applyFill="1" applyBorder="1" applyAlignment="1" applyProtection="1">
      <alignment horizontal="center" vertical="center" wrapText="1"/>
      <protection locked="0"/>
    </xf>
    <xf numFmtId="0" fontId="31" fillId="7" borderId="23" xfId="12" applyFont="1" applyFill="1" applyBorder="1" applyAlignment="1" applyProtection="1">
      <alignment horizontal="center" vertical="center" wrapText="1"/>
      <protection locked="0"/>
    </xf>
    <xf numFmtId="0" fontId="31" fillId="7" borderId="95" xfId="12" applyFont="1" applyFill="1" applyBorder="1" applyAlignment="1" applyProtection="1">
      <alignment horizontal="center" vertical="center" wrapText="1"/>
      <protection locked="0"/>
    </xf>
    <xf numFmtId="0" fontId="31" fillId="7" borderId="93" xfId="12" applyFont="1" applyFill="1" applyBorder="1" applyAlignment="1" applyProtection="1">
      <alignment horizontal="center" vertical="center" wrapText="1"/>
      <protection locked="0"/>
    </xf>
    <xf numFmtId="0" fontId="31" fillId="7" borderId="94" xfId="12" applyFont="1" applyFill="1" applyBorder="1" applyAlignment="1" applyProtection="1">
      <alignment horizontal="center" vertical="center" wrapText="1"/>
      <protection locked="0"/>
    </xf>
    <xf numFmtId="0" fontId="31" fillId="7" borderId="60" xfId="12" applyFont="1" applyFill="1" applyBorder="1" applyAlignment="1" applyProtection="1">
      <alignment horizontal="center" vertical="center" wrapText="1" shrinkToFit="1"/>
      <protection locked="0"/>
    </xf>
    <xf numFmtId="0" fontId="31" fillId="7" borderId="8" xfId="12" applyFont="1" applyFill="1" applyBorder="1" applyAlignment="1" applyProtection="1">
      <alignment horizontal="center" vertical="center" shrinkToFit="1"/>
      <protection locked="0"/>
    </xf>
    <xf numFmtId="0" fontId="31" fillId="7" borderId="23" xfId="12" applyFont="1" applyFill="1" applyBorder="1" applyAlignment="1" applyProtection="1">
      <alignment horizontal="center" vertical="center" shrinkToFit="1"/>
      <protection locked="0"/>
    </xf>
    <xf numFmtId="0" fontId="31" fillId="7" borderId="95" xfId="12" applyFont="1" applyFill="1" applyBorder="1" applyAlignment="1" applyProtection="1">
      <alignment horizontal="center" vertical="center" shrinkToFit="1"/>
      <protection locked="0"/>
    </xf>
    <xf numFmtId="0" fontId="31" fillId="7" borderId="93" xfId="12" applyFont="1" applyFill="1" applyBorder="1" applyAlignment="1" applyProtection="1">
      <alignment horizontal="center" vertical="center" shrinkToFit="1"/>
      <protection locked="0"/>
    </xf>
    <xf numFmtId="0" fontId="31" fillId="7" borderId="94" xfId="12" applyFont="1" applyFill="1" applyBorder="1" applyAlignment="1" applyProtection="1">
      <alignment horizontal="center" vertical="center" shrinkToFit="1"/>
      <protection locked="0"/>
    </xf>
    <xf numFmtId="0" fontId="31" fillId="7" borderId="95" xfId="12" applyFont="1" applyFill="1" applyBorder="1" applyAlignment="1" applyProtection="1">
      <alignment horizontal="center" vertical="center"/>
      <protection locked="0"/>
    </xf>
    <xf numFmtId="0" fontId="31" fillId="0" borderId="112" xfId="15" applyFont="1" applyBorder="1" applyAlignment="1" applyProtection="1">
      <alignment horizontal="left" vertical="center" shrinkToFit="1"/>
      <protection locked="0"/>
    </xf>
    <xf numFmtId="0" fontId="31" fillId="0" borderId="113" xfId="15" applyFont="1" applyBorder="1" applyAlignment="1" applyProtection="1">
      <alignment horizontal="left" vertical="center" shrinkToFit="1"/>
      <protection locked="0"/>
    </xf>
    <xf numFmtId="0" fontId="31" fillId="0" borderId="114" xfId="15" applyFont="1" applyBorder="1" applyAlignment="1" applyProtection="1">
      <alignment horizontal="left" vertical="center" shrinkToFit="1"/>
      <protection locked="0"/>
    </xf>
    <xf numFmtId="0" fontId="31" fillId="7" borderId="9" xfId="12" applyFont="1" applyFill="1" applyBorder="1" applyAlignment="1" applyProtection="1">
      <alignment horizontal="center" vertical="center" wrapText="1"/>
      <protection locked="0"/>
    </xf>
    <xf numFmtId="0" fontId="31" fillId="7" borderId="96" xfId="12" applyFont="1" applyFill="1" applyBorder="1" applyAlignment="1" applyProtection="1">
      <alignment horizontal="center" vertical="center" wrapText="1"/>
      <protection locked="0"/>
    </xf>
    <xf numFmtId="177" fontId="31" fillId="0" borderId="118" xfId="14" applyNumberFormat="1" applyFont="1" applyBorder="1" applyAlignment="1" applyProtection="1">
      <alignment horizontal="right" vertical="center" shrinkToFit="1"/>
      <protection locked="0"/>
    </xf>
    <xf numFmtId="177" fontId="31" fillId="0" borderId="113" xfId="14" applyNumberFormat="1" applyFont="1" applyBorder="1" applyAlignment="1" applyProtection="1">
      <alignment horizontal="right" vertical="center" shrinkToFit="1"/>
      <protection locked="0"/>
    </xf>
    <xf numFmtId="177" fontId="31" fillId="0" borderId="119" xfId="14" applyNumberFormat="1" applyFont="1" applyBorder="1" applyAlignment="1" applyProtection="1">
      <alignment horizontal="right" vertical="center" shrinkToFit="1"/>
      <protection locked="0"/>
    </xf>
    <xf numFmtId="177" fontId="31" fillId="6" borderId="120" xfId="13" applyNumberFormat="1" applyFont="1" applyFill="1" applyBorder="1" applyAlignment="1" applyProtection="1">
      <alignment horizontal="right" vertical="center" shrinkToFit="1"/>
      <protection locked="0"/>
    </xf>
    <xf numFmtId="177" fontId="31" fillId="6" borderId="116" xfId="13" applyNumberFormat="1" applyFont="1" applyFill="1" applyBorder="1" applyAlignment="1" applyProtection="1">
      <alignment horizontal="right" vertical="center" shrinkToFit="1"/>
      <protection locked="0"/>
    </xf>
    <xf numFmtId="187" fontId="31" fillId="6" borderId="116" xfId="13" applyNumberFormat="1" applyFont="1" applyFill="1" applyBorder="1" applyAlignment="1" applyProtection="1">
      <alignment horizontal="right" vertical="center" shrinkToFit="1"/>
      <protection locked="0"/>
    </xf>
    <xf numFmtId="187" fontId="31" fillId="8" borderId="134" xfId="12" applyNumberFormat="1" applyFont="1" applyFill="1" applyBorder="1" applyAlignment="1" applyProtection="1">
      <alignment horizontal="right" vertical="center" shrinkToFit="1"/>
      <protection locked="0"/>
    </xf>
    <xf numFmtId="177" fontId="31" fillId="8" borderId="17" xfId="12" applyNumberFormat="1" applyFont="1" applyFill="1" applyBorder="1" applyAlignment="1" applyProtection="1">
      <alignment horizontal="right" vertical="center" shrinkToFit="1"/>
      <protection locked="0"/>
    </xf>
    <xf numFmtId="177" fontId="31" fillId="8" borderId="19" xfId="12" applyNumberFormat="1" applyFont="1" applyFill="1" applyBorder="1" applyAlignment="1" applyProtection="1">
      <alignment horizontal="right" vertical="center" shrinkToFit="1"/>
      <protection locked="0"/>
    </xf>
    <xf numFmtId="177" fontId="31" fillId="8" borderId="143" xfId="12" applyNumberFormat="1" applyFont="1" applyFill="1" applyBorder="1" applyAlignment="1" applyProtection="1">
      <alignment horizontal="right" vertical="center" shrinkToFit="1"/>
      <protection locked="0"/>
    </xf>
    <xf numFmtId="177" fontId="31" fillId="8" borderId="131" xfId="12" applyNumberFormat="1" applyFont="1" applyFill="1" applyBorder="1" applyAlignment="1" applyProtection="1">
      <alignment horizontal="right" vertical="center" shrinkToFit="1"/>
      <protection locked="0"/>
    </xf>
    <xf numFmtId="177" fontId="31" fillId="8" borderId="132" xfId="12" applyNumberFormat="1" applyFont="1" applyFill="1" applyBorder="1" applyAlignment="1" applyProtection="1">
      <alignment horizontal="right" vertical="center" shrinkToFit="1"/>
      <protection locked="0"/>
    </xf>
    <xf numFmtId="177" fontId="31" fillId="8" borderId="133" xfId="12" applyNumberFormat="1" applyFont="1" applyFill="1" applyBorder="1" applyAlignment="1" applyProtection="1">
      <alignment horizontal="right" vertical="center" shrinkToFit="1"/>
      <protection locked="0"/>
    </xf>
    <xf numFmtId="0" fontId="31" fillId="0" borderId="116" xfId="12" applyFont="1" applyBorder="1" applyAlignment="1" applyProtection="1">
      <alignment horizontal="left" vertical="center" shrinkToFit="1"/>
      <protection locked="0"/>
    </xf>
    <xf numFmtId="0" fontId="31" fillId="0" borderId="121" xfId="12" applyFont="1" applyBorder="1" applyAlignment="1" applyProtection="1">
      <alignment horizontal="left" vertical="center" shrinkToFit="1"/>
      <protection locked="0"/>
    </xf>
    <xf numFmtId="0" fontId="31" fillId="0" borderId="81" xfId="12" applyFont="1" applyBorder="1" applyAlignment="1" applyProtection="1">
      <alignment horizontal="center" vertical="center" shrinkToFit="1"/>
      <protection locked="0"/>
    </xf>
    <xf numFmtId="0" fontId="31" fillId="0" borderId="25" xfId="12" applyFont="1" applyBorder="1" applyAlignment="1" applyProtection="1">
      <alignment horizontal="center" vertical="center"/>
      <protection locked="0"/>
    </xf>
    <xf numFmtId="0" fontId="31" fillId="0" borderId="26" xfId="12" applyFont="1" applyBorder="1" applyAlignment="1" applyProtection="1">
      <alignment horizontal="center" vertical="center"/>
      <protection locked="0"/>
    </xf>
    <xf numFmtId="0" fontId="31" fillId="0" borderId="112" xfId="14" applyFont="1" applyBorder="1" applyAlignment="1" applyProtection="1">
      <alignment horizontal="left" vertical="center" shrinkToFit="1"/>
      <protection locked="0"/>
    </xf>
    <xf numFmtId="0" fontId="31" fillId="0" borderId="113" xfId="14" applyFont="1" applyBorder="1" applyAlignment="1" applyProtection="1">
      <alignment horizontal="left" vertical="center" shrinkToFit="1"/>
      <protection locked="0"/>
    </xf>
    <xf numFmtId="0" fontId="31" fillId="0" borderId="114" xfId="14" applyFont="1" applyBorder="1" applyAlignment="1" applyProtection="1">
      <alignment horizontal="left" vertical="center" shrinkToFit="1"/>
      <protection locked="0"/>
    </xf>
    <xf numFmtId="177" fontId="31" fillId="6" borderId="115" xfId="13" applyNumberFormat="1" applyFont="1" applyFill="1" applyBorder="1" applyAlignment="1" applyProtection="1">
      <alignment horizontal="right" vertical="center" shrinkToFit="1"/>
      <protection locked="0"/>
    </xf>
    <xf numFmtId="177" fontId="31" fillId="6" borderId="117" xfId="13" applyNumberFormat="1" applyFont="1" applyFill="1" applyBorder="1" applyAlignment="1" applyProtection="1">
      <alignment horizontal="right" vertical="center" shrinkToFit="1"/>
      <protection locked="0"/>
    </xf>
    <xf numFmtId="187" fontId="31" fillId="0" borderId="116" xfId="12" applyNumberFormat="1" applyFont="1" applyBorder="1" applyAlignment="1" applyProtection="1">
      <alignment horizontal="right" vertical="center" shrinkToFit="1"/>
      <protection locked="0"/>
    </xf>
    <xf numFmtId="177" fontId="31" fillId="0" borderId="115" xfId="14" applyNumberFormat="1" applyFont="1" applyBorder="1" applyAlignment="1" applyProtection="1">
      <alignment horizontal="right" vertical="center" shrinkToFit="1"/>
      <protection locked="0"/>
    </xf>
    <xf numFmtId="177" fontId="31" fillId="0" borderId="116" xfId="14" applyNumberFormat="1" applyFont="1" applyBorder="1" applyAlignment="1" applyProtection="1">
      <alignment horizontal="right" vertical="center" shrinkToFit="1"/>
      <protection locked="0"/>
    </xf>
    <xf numFmtId="177" fontId="31" fillId="0" borderId="117" xfId="14" applyNumberFormat="1" applyFont="1" applyBorder="1" applyAlignment="1" applyProtection="1">
      <alignment horizontal="right" vertical="center" shrinkToFit="1"/>
      <protection locked="0"/>
    </xf>
    <xf numFmtId="177" fontId="31" fillId="0" borderId="137" xfId="12" applyNumberFormat="1" applyFont="1" applyBorder="1" applyAlignment="1" applyProtection="1">
      <alignment horizontal="right" vertical="center" shrinkToFit="1"/>
      <protection locked="0"/>
    </xf>
    <xf numFmtId="187" fontId="31" fillId="0" borderId="137" xfId="12" applyNumberFormat="1" applyFont="1" applyBorder="1" applyAlignment="1" applyProtection="1">
      <alignment horizontal="right" vertical="center" shrinkToFit="1"/>
      <protection locked="0"/>
    </xf>
    <xf numFmtId="0" fontId="31" fillId="0" borderId="137" xfId="12" applyFont="1" applyBorder="1" applyAlignment="1" applyProtection="1">
      <alignment horizontal="left" vertical="center" shrinkToFit="1"/>
      <protection locked="0"/>
    </xf>
    <xf numFmtId="0" fontId="31" fillId="0" borderId="140" xfId="12" applyFont="1" applyBorder="1" applyAlignment="1" applyProtection="1">
      <alignment horizontal="left" vertical="center" shrinkToFit="1"/>
      <protection locked="0"/>
    </xf>
    <xf numFmtId="0" fontId="31" fillId="0" borderId="98" xfId="14" applyFont="1" applyBorder="1" applyAlignment="1" applyProtection="1">
      <alignment horizontal="left" vertical="center" shrinkToFit="1"/>
      <protection locked="0"/>
    </xf>
    <xf numFmtId="0" fontId="31" fillId="0" borderId="99" xfId="14" applyFont="1" applyBorder="1" applyAlignment="1" applyProtection="1">
      <alignment horizontal="left" vertical="center" shrinkToFit="1"/>
      <protection locked="0"/>
    </xf>
    <xf numFmtId="0" fontId="31" fillId="0" borderId="100" xfId="14" applyFont="1" applyBorder="1" applyAlignment="1" applyProtection="1">
      <alignment horizontal="left" vertical="center" shrinkToFit="1"/>
      <protection locked="0"/>
    </xf>
    <xf numFmtId="177" fontId="31" fillId="0" borderId="136" xfId="14" applyNumberFormat="1" applyFont="1" applyBorder="1" applyAlignment="1" applyProtection="1">
      <alignment horizontal="right" vertical="center" shrinkToFit="1"/>
      <protection locked="0"/>
    </xf>
    <xf numFmtId="177" fontId="31" fillId="0" borderId="137" xfId="14" applyNumberFormat="1" applyFont="1" applyBorder="1" applyAlignment="1" applyProtection="1">
      <alignment horizontal="right" vertical="center" shrinkToFit="1"/>
      <protection locked="0"/>
    </xf>
    <xf numFmtId="177" fontId="31" fillId="0" borderId="138" xfId="14" applyNumberFormat="1" applyFont="1" applyBorder="1" applyAlignment="1" applyProtection="1">
      <alignment horizontal="right" vertical="center" shrinkToFit="1"/>
      <protection locked="0"/>
    </xf>
    <xf numFmtId="177" fontId="31" fillId="0" borderId="139" xfId="14" applyNumberFormat="1" applyFont="1" applyBorder="1" applyAlignment="1" applyProtection="1">
      <alignment horizontal="right" vertical="center" shrinkToFit="1"/>
      <protection locked="0"/>
    </xf>
    <xf numFmtId="177" fontId="31" fillId="0" borderId="140" xfId="14" applyNumberFormat="1" applyFont="1" applyBorder="1" applyAlignment="1" applyProtection="1">
      <alignment horizontal="right" vertical="center" shrinkToFit="1"/>
      <protection locked="0"/>
    </xf>
    <xf numFmtId="177" fontId="31" fillId="0" borderId="141" xfId="12" applyNumberFormat="1" applyFont="1" applyBorder="1" applyAlignment="1" applyProtection="1">
      <alignment horizontal="right" vertical="center" shrinkToFit="1"/>
      <protection locked="0"/>
    </xf>
    <xf numFmtId="0" fontId="31" fillId="7" borderId="36" xfId="12" applyFont="1" applyFill="1" applyBorder="1" applyAlignment="1" applyProtection="1">
      <alignment horizontal="center" vertical="center" wrapText="1" shrinkToFit="1"/>
      <protection locked="0"/>
    </xf>
    <xf numFmtId="0" fontId="31" fillId="7" borderId="9" xfId="12" applyFont="1" applyFill="1" applyBorder="1" applyAlignment="1" applyProtection="1">
      <alignment horizontal="center" vertical="center" shrinkToFit="1"/>
      <protection locked="0"/>
    </xf>
    <xf numFmtId="0" fontId="31" fillId="7" borderId="92" xfId="12" applyFont="1" applyFill="1" applyBorder="1" applyAlignment="1" applyProtection="1">
      <alignment horizontal="center" vertical="center" shrinkToFit="1"/>
      <protection locked="0"/>
    </xf>
    <xf numFmtId="0" fontId="31" fillId="7" borderId="96" xfId="12" applyFont="1" applyFill="1" applyBorder="1" applyAlignment="1" applyProtection="1">
      <alignment horizontal="center" vertical="center" shrinkToFit="1"/>
      <protection locked="0"/>
    </xf>
    <xf numFmtId="0" fontId="31" fillId="6" borderId="73" xfId="12" applyFont="1" applyFill="1" applyBorder="1" applyAlignment="1" applyProtection="1">
      <alignment horizontal="left" vertical="center"/>
    </xf>
    <xf numFmtId="0" fontId="31" fillId="6" borderId="8" xfId="12" applyFont="1" applyFill="1" applyBorder="1" applyAlignment="1" applyProtection="1">
      <alignment horizontal="left" vertical="center"/>
    </xf>
    <xf numFmtId="177" fontId="31" fillId="8" borderId="17" xfId="15" applyNumberFormat="1" applyFont="1" applyFill="1" applyBorder="1" applyAlignment="1" applyProtection="1">
      <alignment horizontal="right" vertical="center" shrinkToFit="1"/>
      <protection locked="0"/>
    </xf>
    <xf numFmtId="177" fontId="31" fillId="8" borderId="18" xfId="15" applyNumberFormat="1" applyFont="1" applyFill="1" applyBorder="1" applyAlignment="1" applyProtection="1">
      <alignment horizontal="right" vertical="center" shrinkToFit="1"/>
      <protection locked="0"/>
    </xf>
    <xf numFmtId="177" fontId="31" fillId="8" borderId="19" xfId="15" applyNumberFormat="1" applyFont="1" applyFill="1" applyBorder="1" applyAlignment="1" applyProtection="1">
      <alignment horizontal="right" vertical="center" shrinkToFit="1"/>
      <protection locked="0"/>
    </xf>
    <xf numFmtId="177" fontId="31" fillId="8" borderId="128" xfId="15" applyNumberFormat="1" applyFont="1" applyFill="1" applyBorder="1" applyAlignment="1" applyProtection="1">
      <alignment horizontal="right" vertical="center" shrinkToFit="1"/>
      <protection locked="0"/>
    </xf>
    <xf numFmtId="177" fontId="31" fillId="8" borderId="129" xfId="15" applyNumberFormat="1" applyFont="1" applyFill="1" applyBorder="1" applyAlignment="1" applyProtection="1">
      <alignment horizontal="right" vertical="center" shrinkToFit="1"/>
      <protection locked="0"/>
    </xf>
    <xf numFmtId="177" fontId="31" fillId="8" borderId="130" xfId="15" applyNumberFormat="1" applyFont="1" applyFill="1" applyBorder="1" applyAlignment="1" applyProtection="1">
      <alignment horizontal="right" vertical="center" shrinkToFit="1"/>
      <protection locked="0"/>
    </xf>
    <xf numFmtId="177" fontId="31" fillId="8" borderId="131" xfId="15" applyNumberFormat="1" applyFont="1" applyFill="1" applyBorder="1" applyAlignment="1" applyProtection="1">
      <alignment horizontal="right" vertical="center" shrinkToFit="1"/>
      <protection locked="0"/>
    </xf>
    <xf numFmtId="177" fontId="31" fillId="8" borderId="132" xfId="15" applyNumberFormat="1" applyFont="1" applyFill="1" applyBorder="1" applyAlignment="1" applyProtection="1">
      <alignment horizontal="right" vertical="center" shrinkToFit="1"/>
      <protection locked="0"/>
    </xf>
    <xf numFmtId="177" fontId="31" fillId="8" borderId="133" xfId="15" applyNumberFormat="1" applyFont="1" applyFill="1" applyBorder="1" applyAlignment="1" applyProtection="1">
      <alignment horizontal="right" vertical="center" shrinkToFit="1"/>
      <protection locked="0"/>
    </xf>
    <xf numFmtId="177" fontId="31" fillId="8" borderId="134" xfId="15" applyNumberFormat="1" applyFont="1" applyFill="1" applyBorder="1" applyAlignment="1" applyProtection="1">
      <alignment horizontal="right" vertical="center" shrinkToFit="1"/>
      <protection locked="0"/>
    </xf>
    <xf numFmtId="0" fontId="31" fillId="8" borderId="129" xfId="15" applyNumberFormat="1" applyFont="1" applyFill="1" applyBorder="1" applyAlignment="1" applyProtection="1">
      <alignment horizontal="left" vertical="center" shrinkToFit="1"/>
      <protection locked="0"/>
    </xf>
    <xf numFmtId="0" fontId="31" fillId="8" borderId="132" xfId="15" applyNumberFormat="1" applyFont="1" applyFill="1" applyBorder="1" applyAlignment="1" applyProtection="1">
      <alignment horizontal="left" vertical="center" shrinkToFit="1"/>
      <protection locked="0"/>
    </xf>
    <xf numFmtId="177" fontId="31" fillId="0" borderId="126" xfId="15" applyNumberFormat="1" applyFont="1" applyBorder="1" applyAlignment="1" applyProtection="1">
      <alignment horizontal="right" vertical="center" shrinkToFit="1"/>
      <protection locked="0"/>
    </xf>
    <xf numFmtId="177" fontId="31" fillId="0" borderId="124" xfId="15" applyNumberFormat="1" applyFont="1" applyBorder="1" applyAlignment="1" applyProtection="1">
      <alignment horizontal="right" vertical="center" shrinkToFit="1"/>
      <protection locked="0"/>
    </xf>
    <xf numFmtId="0" fontId="31" fillId="0" borderId="124" xfId="15" applyNumberFormat="1" applyFont="1" applyBorder="1" applyAlignment="1" applyProtection="1">
      <alignment horizontal="left" vertical="center" shrinkToFit="1"/>
      <protection locked="0"/>
    </xf>
    <xf numFmtId="0" fontId="31" fillId="0" borderId="127" xfId="15" applyNumberFormat="1" applyFont="1" applyBorder="1" applyAlignment="1" applyProtection="1">
      <alignment horizontal="left" vertical="center" shrinkToFit="1"/>
      <protection locked="0"/>
    </xf>
    <xf numFmtId="177" fontId="31" fillId="0" borderId="123" xfId="14" applyNumberFormat="1" applyFont="1" applyBorder="1" applyAlignment="1" applyProtection="1">
      <alignment horizontal="right" vertical="center" shrinkToFit="1"/>
      <protection locked="0"/>
    </xf>
    <xf numFmtId="177" fontId="31" fillId="0" borderId="124" xfId="14" applyNumberFormat="1" applyFont="1" applyBorder="1" applyAlignment="1" applyProtection="1">
      <alignment horizontal="right" vertical="center" shrinkToFit="1"/>
      <protection locked="0"/>
    </xf>
    <xf numFmtId="177" fontId="31" fillId="0" borderId="125" xfId="14" applyNumberFormat="1" applyFont="1" applyBorder="1" applyAlignment="1" applyProtection="1">
      <alignment horizontal="right" vertical="center" shrinkToFit="1"/>
      <protection locked="0"/>
    </xf>
    <xf numFmtId="0" fontId="31" fillId="0" borderId="116" xfId="15" applyNumberFormat="1" applyFont="1" applyBorder="1" applyAlignment="1" applyProtection="1">
      <alignment horizontal="left" vertical="center" shrinkToFit="1"/>
      <protection locked="0"/>
    </xf>
    <xf numFmtId="0" fontId="31" fillId="0" borderId="121" xfId="15" applyNumberFormat="1" applyFont="1" applyBorder="1" applyAlignment="1" applyProtection="1">
      <alignment horizontal="left" vertical="center" shrinkToFit="1"/>
      <protection locked="0"/>
    </xf>
    <xf numFmtId="177" fontId="31" fillId="0" borderId="120" xfId="15" applyNumberFormat="1" applyFont="1" applyBorder="1" applyAlignment="1" applyProtection="1">
      <alignment horizontal="right" vertical="center" shrinkToFit="1"/>
      <protection locked="0"/>
    </xf>
    <xf numFmtId="177" fontId="31" fillId="0" borderId="116" xfId="15" applyNumberFormat="1" applyFont="1" applyBorder="1" applyAlignment="1" applyProtection="1">
      <alignment horizontal="right" vertical="center" shrinkToFit="1"/>
      <protection locked="0"/>
    </xf>
    <xf numFmtId="0" fontId="30" fillId="6" borderId="1" xfId="12" applyFont="1" applyFill="1" applyBorder="1" applyAlignment="1" applyProtection="1">
      <alignment horizontal="center" vertical="center"/>
    </xf>
    <xf numFmtId="0" fontId="30" fillId="6" borderId="2" xfId="12" applyFont="1" applyFill="1" applyBorder="1" applyAlignment="1" applyProtection="1">
      <alignment horizontal="center" vertical="center"/>
    </xf>
    <xf numFmtId="0" fontId="30" fillId="6" borderId="3" xfId="12" applyFont="1" applyFill="1" applyBorder="1" applyAlignment="1" applyProtection="1">
      <alignment horizontal="center" vertical="center"/>
    </xf>
    <xf numFmtId="0" fontId="31" fillId="7" borderId="36" xfId="12" applyFont="1" applyFill="1" applyBorder="1" applyAlignment="1" applyProtection="1">
      <alignment horizontal="center" vertical="center" wrapText="1"/>
      <protection locked="0"/>
    </xf>
    <xf numFmtId="0" fontId="31" fillId="7" borderId="92" xfId="12" applyFont="1" applyFill="1" applyBorder="1" applyAlignment="1" applyProtection="1">
      <alignment horizontal="center" vertical="center" wrapText="1"/>
      <protection locked="0"/>
    </xf>
    <xf numFmtId="0" fontId="31" fillId="0" borderId="98" xfId="15" applyNumberFormat="1" applyFont="1" applyBorder="1" applyAlignment="1" applyProtection="1">
      <alignment horizontal="left" vertical="center" shrinkToFit="1"/>
      <protection locked="0"/>
    </xf>
    <xf numFmtId="0" fontId="31" fillId="0" borderId="99" xfId="15" applyNumberFormat="1" applyFont="1" applyBorder="1" applyAlignment="1" applyProtection="1">
      <alignment horizontal="left" vertical="center" shrinkToFit="1"/>
      <protection locked="0"/>
    </xf>
    <xf numFmtId="0" fontId="31" fillId="0" borderId="110" xfId="15" applyNumberFormat="1" applyFont="1" applyBorder="1" applyAlignment="1" applyProtection="1">
      <alignment horizontal="left" vertical="center" shrinkToFit="1"/>
      <protection locked="0"/>
    </xf>
    <xf numFmtId="177" fontId="31" fillId="0" borderId="98" xfId="15" applyNumberFormat="1" applyFont="1" applyBorder="1" applyAlignment="1" applyProtection="1">
      <alignment horizontal="right" vertical="center" shrinkToFit="1"/>
      <protection locked="0"/>
    </xf>
    <xf numFmtId="177" fontId="31" fillId="0" borderId="99" xfId="15" applyNumberFormat="1" applyFont="1" applyBorder="1" applyAlignment="1" applyProtection="1">
      <alignment horizontal="right" vertical="center" shrinkToFit="1"/>
      <protection locked="0"/>
    </xf>
    <xf numFmtId="177" fontId="31" fillId="0" borderId="100" xfId="15" applyNumberFormat="1" applyFont="1" applyBorder="1" applyAlignment="1" applyProtection="1">
      <alignment horizontal="right" vertical="center" shrinkToFit="1"/>
      <protection locked="0"/>
    </xf>
    <xf numFmtId="177" fontId="31" fillId="0" borderId="107" xfId="15" applyNumberFormat="1" applyFont="1" applyBorder="1" applyAlignment="1" applyProtection="1">
      <alignment horizontal="right" vertical="center" shrinkToFit="1"/>
      <protection locked="0"/>
    </xf>
    <xf numFmtId="177" fontId="31" fillId="0" borderId="102" xfId="15" applyNumberFormat="1" applyFont="1" applyBorder="1" applyAlignment="1" applyProtection="1">
      <alignment horizontal="right" vertical="center" shrinkToFit="1"/>
      <protection locked="0"/>
    </xf>
    <xf numFmtId="0" fontId="31" fillId="0" borderId="102" xfId="15" applyNumberFormat="1" applyFont="1" applyBorder="1" applyAlignment="1" applyProtection="1">
      <alignment horizontal="left" vertical="center" shrinkToFit="1"/>
      <protection locked="0"/>
    </xf>
    <xf numFmtId="0" fontId="31" fillId="0" borderId="108" xfId="15" applyNumberFormat="1" applyFont="1" applyBorder="1" applyAlignment="1" applyProtection="1">
      <alignment horizontal="left" vertical="center" shrinkToFit="1"/>
      <protection locked="0"/>
    </xf>
    <xf numFmtId="0" fontId="31" fillId="0" borderId="98" xfId="15" applyFont="1" applyBorder="1" applyAlignment="1" applyProtection="1">
      <alignment horizontal="left" vertical="center" shrinkToFit="1"/>
      <protection locked="0"/>
    </xf>
    <xf numFmtId="0" fontId="31" fillId="0" borderId="99" xfId="15" applyFont="1" applyBorder="1" applyAlignment="1" applyProtection="1">
      <alignment horizontal="left" vertical="center" shrinkToFit="1"/>
      <protection locked="0"/>
    </xf>
    <xf numFmtId="0" fontId="31" fillId="0" borderId="100" xfId="15" applyFont="1" applyBorder="1" applyAlignment="1" applyProtection="1">
      <alignment horizontal="left" vertical="center" shrinkToFit="1"/>
      <protection locked="0"/>
    </xf>
    <xf numFmtId="0" fontId="3" fillId="7" borderId="60" xfId="12" applyFont="1" applyFill="1" applyBorder="1" applyAlignment="1" applyProtection="1">
      <alignment horizontal="center" vertical="center" wrapText="1"/>
      <protection locked="0"/>
    </xf>
    <xf numFmtId="0" fontId="3" fillId="7" borderId="8" xfId="12" applyFont="1" applyFill="1" applyBorder="1" applyAlignment="1" applyProtection="1">
      <alignment horizontal="center" vertical="center" wrapText="1"/>
      <protection locked="0"/>
    </xf>
    <xf numFmtId="0" fontId="3" fillId="7" borderId="23" xfId="12" applyFont="1" applyFill="1" applyBorder="1" applyAlignment="1" applyProtection="1">
      <alignment horizontal="center" vertical="center" wrapText="1"/>
      <protection locked="0"/>
    </xf>
    <xf numFmtId="0" fontId="3" fillId="7" borderId="95" xfId="12" applyFont="1" applyFill="1" applyBorder="1" applyAlignment="1" applyProtection="1">
      <alignment horizontal="center" vertical="center" wrapText="1"/>
      <protection locked="0"/>
    </xf>
    <xf numFmtId="0" fontId="3" fillId="7" borderId="93" xfId="12" applyFont="1" applyFill="1" applyBorder="1" applyAlignment="1" applyProtection="1">
      <alignment horizontal="center" vertical="center" wrapText="1"/>
      <protection locked="0"/>
    </xf>
    <xf numFmtId="0" fontId="3" fillId="7" borderId="94" xfId="12" applyFont="1" applyFill="1" applyBorder="1" applyAlignment="1" applyProtection="1">
      <alignment horizontal="center" vertical="center" wrapText="1"/>
      <protection locked="0"/>
    </xf>
    <xf numFmtId="177" fontId="31" fillId="0" borderId="101" xfId="14" applyNumberFormat="1" applyFont="1" applyBorder="1" applyAlignment="1" applyProtection="1">
      <alignment horizontal="right" vertical="center" shrinkToFit="1"/>
      <protection locked="0"/>
    </xf>
    <xf numFmtId="177" fontId="31" fillId="0" borderId="102" xfId="14" applyNumberFormat="1" applyFont="1" applyBorder="1" applyAlignment="1" applyProtection="1">
      <alignment horizontal="right" vertical="center" shrinkToFit="1"/>
      <protection locked="0"/>
    </xf>
    <xf numFmtId="177" fontId="31" fillId="0" borderId="103" xfId="14" applyNumberFormat="1" applyFont="1" applyBorder="1" applyAlignment="1" applyProtection="1">
      <alignment horizontal="right" vertical="center" shrinkToFit="1"/>
      <protection locked="0"/>
    </xf>
    <xf numFmtId="177" fontId="31" fillId="0" borderId="104" xfId="14" applyNumberFormat="1" applyFont="1" applyBorder="1" applyAlignment="1" applyProtection="1">
      <alignment horizontal="right" vertical="center" shrinkToFit="1"/>
      <protection locked="0"/>
    </xf>
    <xf numFmtId="177" fontId="31" fillId="0" borderId="105" xfId="14" applyNumberFormat="1" applyFont="1" applyBorder="1" applyAlignment="1" applyProtection="1">
      <alignment horizontal="right" vertical="center" shrinkToFit="1"/>
      <protection locked="0"/>
    </xf>
    <xf numFmtId="177" fontId="31" fillId="0" borderId="106" xfId="14" applyNumberFormat="1" applyFont="1" applyBorder="1" applyAlignment="1" applyProtection="1">
      <alignment horizontal="right" vertical="center" shrinkToFit="1"/>
      <protection locked="0"/>
    </xf>
    <xf numFmtId="178" fontId="15" fillId="0" borderId="15" xfId="18" applyNumberFormat="1" applyFont="1" applyBorder="1" applyAlignment="1">
      <alignment horizontal="center" vertical="center" wrapText="1"/>
    </xf>
    <xf numFmtId="178" fontId="15" fillId="0" borderId="45"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0" fontId="3" fillId="6" borderId="34" xfId="16" applyFont="1" applyFill="1" applyBorder="1" applyAlignment="1">
      <alignment horizontal="center" vertical="center" wrapText="1"/>
    </xf>
    <xf numFmtId="0" fontId="3" fillId="6" borderId="34" xfId="16" applyFont="1" applyFill="1" applyBorder="1" applyAlignment="1">
      <alignment horizontal="center" vertical="center"/>
    </xf>
    <xf numFmtId="178" fontId="5" fillId="6" borderId="39" xfId="16" applyNumberFormat="1" applyFont="1" applyFill="1" applyBorder="1" applyAlignment="1">
      <alignment vertical="center" wrapText="1"/>
    </xf>
    <xf numFmtId="178" fontId="5" fillId="6" borderId="31" xfId="16" applyNumberFormat="1" applyFont="1" applyFill="1" applyBorder="1" applyAlignment="1">
      <alignment vertical="center" wrapText="1"/>
    </xf>
    <xf numFmtId="178" fontId="5" fillId="6" borderId="42" xfId="16" applyNumberFormat="1" applyFont="1" applyFill="1" applyBorder="1" applyAlignment="1">
      <alignment vertical="center" wrapText="1"/>
    </xf>
    <xf numFmtId="178" fontId="5" fillId="0" borderId="39" xfId="16" applyNumberFormat="1" applyFont="1" applyFill="1" applyBorder="1" applyAlignment="1">
      <alignment vertical="center" wrapText="1"/>
    </xf>
    <xf numFmtId="178" fontId="5" fillId="0" borderId="31" xfId="16" applyNumberFormat="1" applyFont="1" applyFill="1" applyBorder="1" applyAlignment="1">
      <alignment vertical="center" wrapText="1"/>
    </xf>
    <xf numFmtId="178" fontId="5" fillId="0" borderId="42" xfId="16" applyNumberFormat="1" applyFont="1" applyFill="1" applyBorder="1" applyAlignment="1">
      <alignment vertical="center" wrapText="1"/>
    </xf>
    <xf numFmtId="0" fontId="5" fillId="6" borderId="39" xfId="16" applyFont="1" applyFill="1" applyBorder="1" applyAlignment="1">
      <alignment vertical="center"/>
    </xf>
    <xf numFmtId="0" fontId="5" fillId="6" borderId="31" xfId="16" applyFont="1" applyFill="1" applyBorder="1" applyAlignment="1">
      <alignment vertical="center"/>
    </xf>
    <xf numFmtId="0" fontId="5" fillId="6" borderId="42" xfId="16" applyFont="1" applyFill="1" applyBorder="1" applyAlignment="1">
      <alignment vertical="center"/>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179" fontId="5" fillId="6" borderId="39" xfId="17" applyNumberFormat="1" applyFont="1" applyFill="1" applyBorder="1" applyAlignment="1">
      <alignment horizontal="left" vertical="center" wrapText="1"/>
    </xf>
    <xf numFmtId="179" fontId="5" fillId="6" borderId="31" xfId="17" applyNumberFormat="1" applyFont="1" applyFill="1" applyBorder="1" applyAlignment="1">
      <alignment horizontal="left" vertical="center" wrapText="1"/>
    </xf>
    <xf numFmtId="179" fontId="5" fillId="6" borderId="42" xfId="17" applyNumberFormat="1" applyFont="1" applyFill="1" applyBorder="1" applyAlignment="1">
      <alignment horizontal="left" vertical="center" wrapText="1"/>
    </xf>
    <xf numFmtId="0" fontId="5" fillId="6" borderId="39" xfId="17" applyFont="1" applyFill="1" applyBorder="1" applyAlignment="1">
      <alignment horizontal="left" vertical="center"/>
    </xf>
    <xf numFmtId="0" fontId="5" fillId="6" borderId="31" xfId="17" applyFont="1" applyFill="1" applyBorder="1" applyAlignment="1">
      <alignment horizontal="left" vertical="center"/>
    </xf>
    <xf numFmtId="0" fontId="5" fillId="6" borderId="42" xfId="17" applyFont="1" applyFill="1" applyBorder="1" applyAlignment="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18" xfId="1" applyFont="1" applyFill="1" applyBorder="1" applyAlignment="1" applyProtection="1">
      <alignment horizontal="left" vertical="center"/>
    </xf>
    <xf numFmtId="0" fontId="8" fillId="0" borderId="19" xfId="1" applyFont="1" applyFill="1" applyBorder="1" applyAlignment="1" applyProtection="1">
      <alignment horizontal="left" vertical="center"/>
    </xf>
    <xf numFmtId="0" fontId="9" fillId="0" borderId="31" xfId="2" applyFont="1" applyFill="1" applyBorder="1" applyAlignment="1">
      <alignment horizontal="left" vertical="center" wrapText="1"/>
    </xf>
    <xf numFmtId="0" fontId="9" fillId="0" borderId="31" xfId="2" applyFont="1" applyBorder="1" applyAlignment="1">
      <alignment horizontal="left" vertical="center" wrapText="1"/>
    </xf>
    <xf numFmtId="0" fontId="9" fillId="0" borderId="32" xfId="2" applyFont="1" applyBorder="1" applyAlignment="1">
      <alignment horizontal="left" vertical="center" wrapText="1"/>
    </xf>
    <xf numFmtId="0" fontId="9" fillId="0" borderId="18" xfId="2" applyFont="1" applyFill="1" applyBorder="1" applyAlignment="1">
      <alignment horizontal="left" vertical="center" wrapText="1"/>
    </xf>
    <xf numFmtId="0" fontId="9" fillId="0" borderId="18" xfId="2" applyFont="1" applyBorder="1" applyAlignment="1">
      <alignment horizontal="left" vertical="center" wrapText="1"/>
    </xf>
    <xf numFmtId="0" fontId="9" fillId="0" borderId="19" xfId="2" applyFont="1" applyBorder="1" applyAlignment="1">
      <alignment horizontal="left" vertical="center" wrapText="1"/>
    </xf>
    <xf numFmtId="0" fontId="9" fillId="0" borderId="25" xfId="2" applyFont="1" applyFill="1" applyBorder="1" applyAlignment="1">
      <alignment horizontal="left" vertical="center" wrapText="1"/>
    </xf>
    <xf numFmtId="0" fontId="9" fillId="0" borderId="26" xfId="2" applyFont="1" applyFill="1" applyBorder="1" applyAlignment="1">
      <alignment horizontal="left" vertical="center" wrapText="1"/>
    </xf>
    <xf numFmtId="0" fontId="9" fillId="0" borderId="30" xfId="3" applyFont="1" applyFill="1" applyBorder="1" applyAlignment="1">
      <alignment vertical="center" wrapText="1"/>
    </xf>
    <xf numFmtId="0" fontId="9" fillId="0" borderId="42" xfId="3" applyFont="1" applyFill="1" applyBorder="1" applyAlignment="1">
      <alignment vertical="center" wrapText="1"/>
    </xf>
    <xf numFmtId="0" fontId="9" fillId="0" borderId="31" xfId="3" applyFont="1" applyFill="1" applyBorder="1" applyAlignment="1">
      <alignment vertical="center"/>
    </xf>
    <xf numFmtId="0" fontId="9" fillId="0" borderId="32" xfId="3" applyFont="1" applyFill="1" applyBorder="1" applyAlignment="1">
      <alignment vertical="center"/>
    </xf>
    <xf numFmtId="0" fontId="9" fillId="0" borderId="17" xfId="3" applyFont="1" applyFill="1" applyBorder="1" applyAlignment="1">
      <alignment vertical="center"/>
    </xf>
    <xf numFmtId="0" fontId="9" fillId="0" borderId="43" xfId="3" applyFont="1" applyFill="1" applyBorder="1" applyAlignment="1">
      <alignment vertical="center"/>
    </xf>
    <xf numFmtId="0" fontId="9" fillId="0" borderId="18" xfId="3" applyFont="1" applyFill="1" applyBorder="1" applyAlignment="1">
      <alignment vertical="center"/>
    </xf>
    <xf numFmtId="0" fontId="9" fillId="0" borderId="19" xfId="3" applyFont="1" applyFill="1" applyBorder="1" applyAlignment="1">
      <alignment vertical="center"/>
    </xf>
    <xf numFmtId="0" fontId="9" fillId="0" borderId="36" xfId="3" applyFont="1" applyFill="1" applyBorder="1" applyAlignment="1">
      <alignment vertical="center" wrapText="1"/>
    </xf>
    <xf numFmtId="0" fontId="9" fillId="0" borderId="23" xfId="3" applyFont="1" applyFill="1" applyBorder="1" applyAlignment="1">
      <alignment vertical="center" wrapText="1"/>
    </xf>
    <xf numFmtId="0" fontId="9" fillId="0" borderId="7" xfId="3" applyFont="1" applyFill="1" applyBorder="1" applyAlignment="1">
      <alignment vertical="center" wrapText="1"/>
    </xf>
    <xf numFmtId="0" fontId="9" fillId="0" borderId="38" xfId="3" applyFont="1" applyFill="1" applyBorder="1" applyAlignment="1">
      <alignment vertical="center" wrapText="1"/>
    </xf>
    <xf numFmtId="0" fontId="9" fillId="0" borderId="24" xfId="3" applyFont="1" applyFill="1" applyBorder="1" applyAlignment="1">
      <alignment vertical="center" wrapText="1"/>
    </xf>
    <xf numFmtId="0" fontId="9" fillId="0" borderId="40" xfId="3" applyFont="1" applyFill="1" applyBorder="1" applyAlignment="1">
      <alignment vertical="center" wrapText="1"/>
    </xf>
    <xf numFmtId="0" fontId="9" fillId="0" borderId="25" xfId="3" applyFont="1" applyFill="1" applyBorder="1" applyAlignment="1">
      <alignment vertical="center"/>
    </xf>
    <xf numFmtId="0" fontId="9" fillId="0" borderId="26" xfId="3" applyFont="1" applyFill="1" applyBorder="1" applyAlignment="1">
      <alignment vertical="center"/>
    </xf>
    <xf numFmtId="0" fontId="9" fillId="0" borderId="11" xfId="4" applyFont="1" applyFill="1" applyBorder="1" applyAlignment="1">
      <alignment vertical="center" wrapText="1"/>
    </xf>
    <xf numFmtId="0" fontId="9" fillId="0" borderId="46" xfId="4" applyFont="1" applyFill="1" applyBorder="1" applyAlignment="1">
      <alignment vertical="center" wrapText="1"/>
    </xf>
    <xf numFmtId="0" fontId="9" fillId="0" borderId="7" xfId="4" applyFont="1" applyFill="1" applyBorder="1" applyAlignment="1">
      <alignment vertical="center" wrapText="1"/>
    </xf>
    <xf numFmtId="0" fontId="9" fillId="0" borderId="38" xfId="4" applyFont="1" applyFill="1" applyBorder="1" applyAlignment="1">
      <alignment vertical="center" wrapText="1"/>
    </xf>
    <xf numFmtId="0" fontId="9" fillId="0" borderId="24" xfId="4" applyFont="1" applyFill="1" applyBorder="1" applyAlignment="1">
      <alignment vertical="center" wrapText="1"/>
    </xf>
    <xf numFmtId="0" fontId="9" fillId="0" borderId="40" xfId="4" applyFont="1" applyFill="1" applyBorder="1" applyAlignment="1">
      <alignment vertical="center" wrapText="1"/>
    </xf>
    <xf numFmtId="0" fontId="9" fillId="0" borderId="31" xfId="4" applyFont="1" applyFill="1" applyBorder="1" applyAlignment="1">
      <alignment horizontal="left" vertical="center"/>
    </xf>
    <xf numFmtId="0" fontId="9" fillId="0" borderId="32" xfId="4" applyFont="1" applyFill="1" applyBorder="1" applyAlignment="1">
      <alignment horizontal="left" vertical="center"/>
    </xf>
    <xf numFmtId="0" fontId="9" fillId="0" borderId="17" xfId="4" applyFont="1" applyFill="1" applyBorder="1" applyAlignment="1">
      <alignment vertical="center"/>
    </xf>
    <xf numFmtId="0" fontId="9" fillId="0" borderId="43" xfId="4" applyFont="1" applyFill="1" applyBorder="1" applyAlignment="1">
      <alignment vertical="center"/>
    </xf>
    <xf numFmtId="0" fontId="9" fillId="0" borderId="18" xfId="4" applyFont="1" applyFill="1" applyBorder="1" applyAlignment="1">
      <alignment horizontal="left" vertical="center"/>
    </xf>
    <xf numFmtId="0" fontId="9" fillId="0" borderId="19" xfId="4" applyFont="1" applyFill="1" applyBorder="1" applyAlignment="1">
      <alignment horizontal="left" vertical="center"/>
    </xf>
    <xf numFmtId="0" fontId="9" fillId="0" borderId="36" xfId="4" applyFont="1" applyFill="1" applyBorder="1" applyAlignment="1">
      <alignment vertical="center" wrapText="1"/>
    </xf>
    <xf numFmtId="0" fontId="9" fillId="0" borderId="23" xfId="4" applyFont="1" applyFill="1" applyBorder="1" applyAlignment="1">
      <alignment vertical="center" wrapText="1"/>
    </xf>
    <xf numFmtId="0" fontId="9" fillId="0" borderId="25" xfId="4" applyFont="1" applyFill="1" applyBorder="1" applyAlignment="1">
      <alignment horizontal="left" vertical="center"/>
    </xf>
    <xf numFmtId="0" fontId="9" fillId="0" borderId="26" xfId="4" applyFont="1" applyFill="1" applyBorder="1" applyAlignment="1">
      <alignment horizontal="left" vertical="center"/>
    </xf>
    <xf numFmtId="0" fontId="9" fillId="0" borderId="39" xfId="4" applyFont="1" applyFill="1" applyBorder="1" applyAlignment="1">
      <alignment horizontal="center" vertical="center" shrinkToFit="1"/>
    </xf>
    <xf numFmtId="0" fontId="9" fillId="0" borderId="31" xfId="4" applyFont="1" applyFill="1" applyBorder="1" applyAlignment="1">
      <alignment horizontal="center" vertical="center" shrinkToFit="1"/>
    </xf>
    <xf numFmtId="0" fontId="9" fillId="0" borderId="32" xfId="4" applyFont="1" applyFill="1" applyBorder="1" applyAlignment="1">
      <alignment horizontal="center" vertical="center" shrinkToFit="1"/>
    </xf>
    <xf numFmtId="0" fontId="10" fillId="0" borderId="39" xfId="1" applyFont="1" applyFill="1" applyBorder="1" applyAlignment="1" applyProtection="1">
      <alignment horizontal="left" vertical="center" wrapText="1"/>
      <protection locked="0"/>
    </xf>
    <xf numFmtId="0" fontId="10" fillId="0" borderId="31" xfId="1" applyFont="1" applyFill="1" applyBorder="1" applyAlignment="1" applyProtection="1">
      <alignment horizontal="left" vertical="center" wrapText="1"/>
      <protection locked="0"/>
    </xf>
    <xf numFmtId="0" fontId="10" fillId="0" borderId="32" xfId="1" applyFont="1" applyFill="1" applyBorder="1" applyAlignment="1" applyProtection="1">
      <alignment horizontal="left" vertical="center" wrapText="1"/>
      <protection locked="0"/>
    </xf>
    <xf numFmtId="0" fontId="10" fillId="0" borderId="2" xfId="1" applyFont="1" applyFill="1" applyBorder="1" applyAlignment="1" applyProtection="1">
      <alignment horizontal="left" vertical="center"/>
    </xf>
    <xf numFmtId="0" fontId="10" fillId="0" borderId="3" xfId="1" applyFont="1" applyFill="1" applyBorder="1" applyAlignment="1" applyProtection="1">
      <alignment horizontal="left" vertical="center"/>
    </xf>
    <xf numFmtId="0" fontId="10" fillId="0" borderId="8" xfId="1" applyFont="1" applyFill="1" applyBorder="1" applyAlignment="1" applyProtection="1">
      <alignment horizontal="left" vertical="center" wrapText="1"/>
    </xf>
    <xf numFmtId="0" fontId="10" fillId="0" borderId="9" xfId="1" applyFont="1" applyFill="1" applyBorder="1" applyAlignment="1" applyProtection="1">
      <alignment horizontal="left" vertical="center" wrapText="1"/>
    </xf>
    <xf numFmtId="0" fontId="10" fillId="0" borderId="12" xfId="1" applyFont="1" applyFill="1" applyBorder="1" applyAlignment="1" applyProtection="1">
      <alignment horizontal="left" vertical="center"/>
    </xf>
    <xf numFmtId="0" fontId="10" fillId="0" borderId="13" xfId="1" applyFont="1" applyFill="1" applyBorder="1" applyAlignment="1" applyProtection="1">
      <alignment horizontal="left" vertical="center"/>
    </xf>
    <xf numFmtId="0" fontId="10" fillId="0" borderId="31" xfId="1" applyFont="1" applyFill="1" applyBorder="1" applyAlignment="1" applyProtection="1">
      <alignment horizontal="left" vertical="center"/>
    </xf>
    <xf numFmtId="0" fontId="10" fillId="0" borderId="32" xfId="1" applyFont="1" applyFill="1" applyBorder="1" applyAlignment="1" applyProtection="1">
      <alignment horizontal="left" vertical="center"/>
    </xf>
    <xf numFmtId="0" fontId="10" fillId="0" borderId="44" xfId="1" applyFont="1" applyFill="1" applyBorder="1" applyAlignment="1" applyProtection="1">
      <alignment horizontal="left" vertical="center" wrapText="1"/>
      <protection locked="0"/>
    </xf>
    <xf numFmtId="0" fontId="10" fillId="0" borderId="18" xfId="1" applyFont="1" applyFill="1" applyBorder="1" applyAlignment="1" applyProtection="1">
      <alignment horizontal="left" vertical="center" wrapText="1"/>
      <protection locked="0"/>
    </xf>
    <xf numFmtId="0" fontId="10" fillId="0" borderId="19" xfId="1" applyFont="1" applyFill="1" applyBorder="1" applyAlignment="1" applyProtection="1">
      <alignment horizontal="left" vertical="center" wrapText="1"/>
      <protection locked="0"/>
    </xf>
    <xf numFmtId="0" fontId="3" fillId="0" borderId="0" xfId="16" applyFont="1" applyAlignment="1">
      <alignment horizontal="center" vertical="center"/>
    </xf>
    <xf numFmtId="0" fontId="3" fillId="0" borderId="39" xfId="16" applyFont="1" applyBorder="1" applyAlignment="1">
      <alignment horizontal="center" vertical="center"/>
    </xf>
    <xf numFmtId="0" fontId="3" fillId="0" borderId="31" xfId="16" applyFont="1" applyBorder="1" applyAlignment="1">
      <alignment horizontal="center" vertical="center"/>
    </xf>
    <xf numFmtId="0" fontId="3" fillId="0" borderId="42" xfId="16" applyFont="1" applyBorder="1" applyAlignment="1">
      <alignment horizontal="center" vertical="center"/>
    </xf>
    <xf numFmtId="0" fontId="3" fillId="0" borderId="34" xfId="16" applyFont="1" applyBorder="1" applyAlignment="1">
      <alignment horizontal="center" vertical="center"/>
    </xf>
    <xf numFmtId="187" fontId="3" fillId="6" borderId="188" xfId="17" applyNumberFormat="1" applyFont="1" applyFill="1" applyBorder="1" applyAlignment="1">
      <alignment horizontal="center" vertical="center"/>
    </xf>
    <xf numFmtId="187" fontId="3" fillId="6" borderId="34" xfId="17" applyNumberFormat="1" applyFont="1" applyFill="1" applyBorder="1" applyAlignment="1">
      <alignment horizontal="center" vertical="center"/>
    </xf>
    <xf numFmtId="179" fontId="3" fillId="6" borderId="34" xfId="17" applyNumberFormat="1" applyFont="1" applyFill="1" applyBorder="1" applyAlignment="1">
      <alignment horizontal="center" vertical="center" wrapText="1"/>
    </xf>
    <xf numFmtId="0" fontId="3" fillId="0" borderId="41" xfId="16" applyFont="1" applyBorder="1" applyAlignment="1" applyProtection="1">
      <alignment horizontal="left" vertical="top" wrapText="1"/>
      <protection locked="0"/>
    </xf>
    <xf numFmtId="0" fontId="3" fillId="0" borderId="12" xfId="16" applyFont="1" applyBorder="1" applyAlignment="1" applyProtection="1">
      <alignment horizontal="left" vertical="top" wrapText="1"/>
      <protection locked="0"/>
    </xf>
    <xf numFmtId="0" fontId="3" fillId="0" borderId="46" xfId="16" applyFont="1" applyBorder="1" applyAlignment="1" applyProtection="1">
      <alignment horizontal="left" vertical="top" wrapText="1"/>
      <protection locked="0"/>
    </xf>
    <xf numFmtId="0" fontId="3" fillId="0" borderId="62" xfId="16" applyFont="1" applyBorder="1" applyAlignment="1" applyProtection="1">
      <alignment horizontal="left" vertical="top" wrapText="1"/>
      <protection locked="0"/>
    </xf>
    <xf numFmtId="0" fontId="3" fillId="0" borderId="0" xfId="16" applyFont="1" applyAlignment="1" applyProtection="1">
      <alignment horizontal="left" vertical="top" wrapText="1"/>
      <protection locked="0"/>
    </xf>
    <xf numFmtId="0" fontId="3" fillId="0" borderId="38" xfId="16" applyFont="1" applyBorder="1" applyAlignment="1" applyProtection="1">
      <alignment horizontal="left" vertical="top" wrapText="1"/>
      <protection locked="0"/>
    </xf>
    <xf numFmtId="0" fontId="3" fillId="0" borderId="37" xfId="16" applyFont="1" applyBorder="1" applyAlignment="1" applyProtection="1">
      <alignment horizontal="left" vertical="top" wrapText="1"/>
      <protection locked="0"/>
    </xf>
    <xf numFmtId="0" fontId="3" fillId="0" borderId="52" xfId="16" applyFont="1" applyBorder="1" applyAlignment="1" applyProtection="1">
      <alignment horizontal="left" vertical="top" wrapText="1"/>
      <protection locked="0"/>
    </xf>
    <xf numFmtId="0" fontId="3" fillId="0" borderId="40" xfId="16" applyFont="1" applyBorder="1" applyAlignment="1" applyProtection="1">
      <alignment horizontal="left" vertical="top" wrapText="1"/>
      <protection locked="0"/>
    </xf>
    <xf numFmtId="187" fontId="3" fillId="6" borderId="0" xfId="17" applyNumberFormat="1" applyFont="1" applyFill="1" applyAlignment="1">
      <alignment horizontal="center" vertical="center"/>
    </xf>
    <xf numFmtId="179" fontId="3" fillId="6" borderId="0" xfId="17" applyNumberFormat="1" applyFont="1" applyFill="1" applyAlignment="1">
      <alignment horizontal="center" vertical="center" wrapText="1"/>
    </xf>
    <xf numFmtId="179" fontId="3" fillId="0" borderId="0" xfId="17" applyNumberFormat="1" applyFont="1" applyAlignment="1">
      <alignment horizontal="center" vertical="center" wrapText="1"/>
    </xf>
    <xf numFmtId="178" fontId="14" fillId="0" borderId="0" xfId="16" applyNumberFormat="1" applyAlignment="1">
      <alignment horizontal="center" vertical="center"/>
    </xf>
    <xf numFmtId="187" fontId="3" fillId="6" borderId="0" xfId="17" applyNumberFormat="1" applyFont="1" applyFill="1" applyAlignment="1">
      <alignment horizontal="center" vertical="center" wrapText="1"/>
    </xf>
    <xf numFmtId="187" fontId="3" fillId="0" borderId="0" xfId="16" applyNumberFormat="1" applyFont="1" applyAlignment="1">
      <alignment horizontal="center" vertical="center"/>
    </xf>
  </cellXfs>
  <cellStyles count="48">
    <cellStyle name="パーセント 2" xfId="21"/>
    <cellStyle name="桁区切り 2" xfId="22"/>
    <cellStyle name="桁区切り 2 2" xfId="23"/>
    <cellStyle name="桁区切り 2 3" xfId="24"/>
    <cellStyle name="桁区切り 3" xfId="25"/>
    <cellStyle name="桁区切り 4" xfId="26"/>
    <cellStyle name="桁区切り 5" xfId="27"/>
    <cellStyle name="通貨 2" xfId="28"/>
    <cellStyle name="通貨 2 2" xfId="46"/>
    <cellStyle name="通貨 3" xfId="29"/>
    <cellStyle name="通貨 3 2" xfId="47"/>
    <cellStyle name="標準" xfId="0" builtinId="0"/>
    <cellStyle name="標準 10" xfId="20"/>
    <cellStyle name="標準 10 2" xfId="45"/>
    <cellStyle name="標準 2" xfId="6"/>
    <cellStyle name="標準 2 2" xfId="7"/>
    <cellStyle name="標準 2 3" xfId="10"/>
    <cellStyle name="標準 2 3 2" xfId="30"/>
    <cellStyle name="標準 2 4" xfId="40"/>
    <cellStyle name="標準 2_2007AJAHO401600" xfId="31"/>
    <cellStyle name="標準 3" xfId="11"/>
    <cellStyle name="標準 3 2" xfId="33"/>
    <cellStyle name="標準 3 3" xfId="41"/>
    <cellStyle name="標準 3 4" xfId="32"/>
    <cellStyle name="標準 3_APAHO401000" xfId="34"/>
    <cellStyle name="標準 4" xfId="5"/>
    <cellStyle name="標準 4 2" xfId="35"/>
    <cellStyle name="標準 4_APAHO401000" xfId="36"/>
    <cellStyle name="標準 4_APAHO401600" xfId="1"/>
    <cellStyle name="標準 4_APAHO4019001" xfId="4"/>
    <cellStyle name="標準 4_ZJ08_022012_青森市_2010" xfId="3"/>
    <cellStyle name="標準 5" xfId="37"/>
    <cellStyle name="標準 6" xfId="8"/>
    <cellStyle name="標準 6 2" xfId="39"/>
    <cellStyle name="標準 6 3" xfId="3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44"/>
    <cellStyle name="標準 8" xfId="42"/>
    <cellStyle name="標準 9" xfId="43"/>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81768</c:v>
                </c:pt>
                <c:pt idx="3">
                  <c:v>65876</c:v>
                </c:pt>
                <c:pt idx="4">
                  <c:v>68468</c:v>
                </c:pt>
              </c:numCache>
            </c:numRef>
          </c:val>
          <c:smooth val="0"/>
          <c:extLst>
            <c:ext xmlns:c16="http://schemas.microsoft.com/office/drawing/2014/chart" uri="{C3380CC4-5D6E-409C-BE32-E72D297353CC}">
              <c16:uniqueId val="{00000000-8645-4010-8160-A10C84790DE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73433</c:v>
                </c:pt>
                <c:pt idx="1">
                  <c:v>115474</c:v>
                </c:pt>
                <c:pt idx="2">
                  <c:v>77152</c:v>
                </c:pt>
                <c:pt idx="3">
                  <c:v>84917</c:v>
                </c:pt>
                <c:pt idx="4">
                  <c:v>60767</c:v>
                </c:pt>
              </c:numCache>
            </c:numRef>
          </c:val>
          <c:smooth val="0"/>
          <c:extLst>
            <c:ext xmlns:c16="http://schemas.microsoft.com/office/drawing/2014/chart" uri="{C3380CC4-5D6E-409C-BE32-E72D297353CC}">
              <c16:uniqueId val="{00000001-8645-4010-8160-A10C84790DE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3.97</c:v>
                </c:pt>
                <c:pt idx="1">
                  <c:v>5.35</c:v>
                </c:pt>
                <c:pt idx="2">
                  <c:v>4.18</c:v>
                </c:pt>
                <c:pt idx="3">
                  <c:v>4.04</c:v>
                </c:pt>
                <c:pt idx="4">
                  <c:v>4.93</c:v>
                </c:pt>
              </c:numCache>
            </c:numRef>
          </c:val>
          <c:extLst>
            <c:ext xmlns:c16="http://schemas.microsoft.com/office/drawing/2014/chart" uri="{C3380CC4-5D6E-409C-BE32-E72D297353CC}">
              <c16:uniqueId val="{00000000-6511-4382-B382-CD40880094A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24.43</c:v>
                </c:pt>
                <c:pt idx="1">
                  <c:v>27</c:v>
                </c:pt>
                <c:pt idx="2">
                  <c:v>29.41</c:v>
                </c:pt>
                <c:pt idx="3">
                  <c:v>32.630000000000003</c:v>
                </c:pt>
                <c:pt idx="4">
                  <c:v>35.47</c:v>
                </c:pt>
              </c:numCache>
            </c:numRef>
          </c:val>
          <c:extLst>
            <c:ext xmlns:c16="http://schemas.microsoft.com/office/drawing/2014/chart" uri="{C3380CC4-5D6E-409C-BE32-E72D297353CC}">
              <c16:uniqueId val="{00000001-6511-4382-B382-CD40880094A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-0.05</c:v>
                </c:pt>
                <c:pt idx="1">
                  <c:v>1.31</c:v>
                </c:pt>
                <c:pt idx="2">
                  <c:v>1.45</c:v>
                </c:pt>
                <c:pt idx="3">
                  <c:v>0.23</c:v>
                </c:pt>
                <c:pt idx="4">
                  <c:v>0.9</c:v>
                </c:pt>
              </c:numCache>
            </c:numRef>
          </c:val>
          <c:smooth val="0"/>
          <c:extLst>
            <c:ext xmlns:c16="http://schemas.microsoft.com/office/drawing/2014/chart" uri="{C3380CC4-5D6E-409C-BE32-E72D297353CC}">
              <c16:uniqueId val="{00000002-6511-4382-B382-CD40880094A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2.0499999999999998</c:v>
                </c:pt>
                <c:pt idx="2">
                  <c:v>#N/A</c:v>
                </c:pt>
                <c:pt idx="3">
                  <c:v>0.26</c:v>
                </c:pt>
                <c:pt idx="4">
                  <c:v>#N/A</c:v>
                </c:pt>
                <c:pt idx="5">
                  <c:v>0.28999999999999998</c:v>
                </c:pt>
                <c:pt idx="6">
                  <c:v>#N/A</c:v>
                </c:pt>
                <c:pt idx="7">
                  <c:v>0.23</c:v>
                </c:pt>
                <c:pt idx="8">
                  <c:v>#N/A</c:v>
                </c:pt>
                <c:pt idx="9">
                  <c:v>0.25</c:v>
                </c:pt>
              </c:numCache>
            </c:numRef>
          </c:val>
          <c:extLst>
            <c:ext xmlns:c16="http://schemas.microsoft.com/office/drawing/2014/chart" uri="{C3380CC4-5D6E-409C-BE32-E72D297353CC}">
              <c16:uniqueId val="{00000000-71C5-49AE-822F-3D14439BC07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1C5-49AE-822F-3D14439BC070}"/>
            </c:ext>
          </c:extLst>
        </c:ser>
        <c:ser>
          <c:idx val="2"/>
          <c:order val="2"/>
          <c:tx>
            <c:strRef>
              <c:f>データシート!$A$29</c:f>
              <c:strCache>
                <c:ptCount val="1"/>
                <c:pt idx="0">
                  <c:v>備前市宅地造成分譲事業特別会計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0.34</c:v>
                </c:pt>
                <c:pt idx="2">
                  <c:v>#N/A</c:v>
                </c:pt>
                <c:pt idx="3">
                  <c:v>0.34</c:v>
                </c:pt>
                <c:pt idx="4">
                  <c:v>#N/A</c:v>
                </c:pt>
                <c:pt idx="5">
                  <c:v>0.12</c:v>
                </c:pt>
                <c:pt idx="6">
                  <c:v>#N/A</c:v>
                </c:pt>
                <c:pt idx="7">
                  <c:v>7.0000000000000007E-2</c:v>
                </c:pt>
                <c:pt idx="8">
                  <c:v>#N/A</c:v>
                </c:pt>
                <c:pt idx="9">
                  <c:v>0.12</c:v>
                </c:pt>
              </c:numCache>
            </c:numRef>
          </c:val>
          <c:extLst>
            <c:ext xmlns:c16="http://schemas.microsoft.com/office/drawing/2014/chart" uri="{C3380CC4-5D6E-409C-BE32-E72D297353CC}">
              <c16:uniqueId val="{00000002-71C5-49AE-822F-3D14439BC070}"/>
            </c:ext>
          </c:extLst>
        </c:ser>
        <c:ser>
          <c:idx val="3"/>
          <c:order val="3"/>
          <c:tx>
            <c:strRef>
              <c:f>データシート!$A$30</c:f>
              <c:strCache>
                <c:ptCount val="1"/>
                <c:pt idx="0">
                  <c:v>備前市介護保険事業特別会計（介護保険事業勘定）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0.53</c:v>
                </c:pt>
                <c:pt idx="2">
                  <c:v>#N/A</c:v>
                </c:pt>
                <c:pt idx="3">
                  <c:v>0.72</c:v>
                </c:pt>
                <c:pt idx="4">
                  <c:v>#N/A</c:v>
                </c:pt>
                <c:pt idx="5">
                  <c:v>0.85</c:v>
                </c:pt>
                <c:pt idx="6">
                  <c:v>#N/A</c:v>
                </c:pt>
                <c:pt idx="7">
                  <c:v>1.69</c:v>
                </c:pt>
                <c:pt idx="8">
                  <c:v>#N/A</c:v>
                </c:pt>
                <c:pt idx="9">
                  <c:v>1.79</c:v>
                </c:pt>
              </c:numCache>
            </c:numRef>
          </c:val>
          <c:extLst>
            <c:ext xmlns:c16="http://schemas.microsoft.com/office/drawing/2014/chart" uri="{C3380CC4-5D6E-409C-BE32-E72D297353CC}">
              <c16:uniqueId val="{00000003-71C5-49AE-822F-3D14439BC070}"/>
            </c:ext>
          </c:extLst>
        </c:ser>
        <c:ser>
          <c:idx val="4"/>
          <c:order val="4"/>
          <c:tx>
            <c:strRef>
              <c:f>データシート!$A$31</c:f>
              <c:strCache>
                <c:ptCount val="1"/>
                <c:pt idx="0">
                  <c:v>備前市国民健康保険事業特別会計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0.17</c:v>
                </c:pt>
                <c:pt idx="2">
                  <c:v>#N/A</c:v>
                </c:pt>
                <c:pt idx="3">
                  <c:v>0.92</c:v>
                </c:pt>
                <c:pt idx="4">
                  <c:v>#N/A</c:v>
                </c:pt>
                <c:pt idx="5">
                  <c:v>1.17</c:v>
                </c:pt>
                <c:pt idx="6">
                  <c:v>#N/A</c:v>
                </c:pt>
                <c:pt idx="7">
                  <c:v>2.08</c:v>
                </c:pt>
                <c:pt idx="8">
                  <c:v>#N/A</c:v>
                </c:pt>
                <c:pt idx="9">
                  <c:v>2.99</c:v>
                </c:pt>
              </c:numCache>
            </c:numRef>
          </c:val>
          <c:extLst>
            <c:ext xmlns:c16="http://schemas.microsoft.com/office/drawing/2014/chart" uri="{C3380CC4-5D6E-409C-BE32-E72D297353CC}">
              <c16:uniqueId val="{00000004-71C5-49AE-822F-3D14439BC070}"/>
            </c:ext>
          </c:extLst>
        </c:ser>
        <c:ser>
          <c:idx val="5"/>
          <c:order val="5"/>
          <c:tx>
            <c:strRef>
              <c:f>データシート!$A$32</c:f>
              <c:strCache>
                <c:ptCount val="1"/>
                <c:pt idx="0">
                  <c:v>備前市下水道事業会計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0</c:v>
                </c:pt>
                <c:pt idx="1">
                  <c:v>0</c:v>
                </c:pt>
                <c:pt idx="2">
                  <c:v>#N/A</c:v>
                </c:pt>
                <c:pt idx="3">
                  <c:v>2.0099999999999998</c:v>
                </c:pt>
                <c:pt idx="4">
                  <c:v>#N/A</c:v>
                </c:pt>
                <c:pt idx="5">
                  <c:v>2.48</c:v>
                </c:pt>
                <c:pt idx="6">
                  <c:v>#N/A</c:v>
                </c:pt>
                <c:pt idx="7">
                  <c:v>2</c:v>
                </c:pt>
                <c:pt idx="8">
                  <c:v>#N/A</c:v>
                </c:pt>
                <c:pt idx="9">
                  <c:v>4.28</c:v>
                </c:pt>
              </c:numCache>
            </c:numRef>
          </c:val>
          <c:extLst>
            <c:ext xmlns:c16="http://schemas.microsoft.com/office/drawing/2014/chart" uri="{C3380CC4-5D6E-409C-BE32-E72D297353CC}">
              <c16:uniqueId val="{00000005-71C5-49AE-822F-3D14439BC070}"/>
            </c:ext>
          </c:extLst>
        </c:ser>
        <c:ser>
          <c:idx val="6"/>
          <c:order val="6"/>
          <c:tx>
            <c:strRef>
              <c:f>データシート!$A$33</c:f>
              <c:strCache>
                <c:ptCount val="1"/>
                <c:pt idx="0">
                  <c:v>備前市企業用地造成事業特別会計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0</c:v>
                </c:pt>
                <c:pt idx="1">
                  <c:v>0</c:v>
                </c:pt>
                <c:pt idx="2">
                  <c:v>#N/A</c:v>
                </c:pt>
                <c:pt idx="3">
                  <c:v>0</c:v>
                </c:pt>
                <c:pt idx="4">
                  <c:v>#N/A</c:v>
                </c:pt>
                <c:pt idx="5">
                  <c:v>0</c:v>
                </c:pt>
                <c:pt idx="6">
                  <c:v>#N/A</c:v>
                </c:pt>
                <c:pt idx="7">
                  <c:v>0</c:v>
                </c:pt>
                <c:pt idx="8">
                  <c:v>#N/A</c:v>
                </c:pt>
                <c:pt idx="9">
                  <c:v>4.37</c:v>
                </c:pt>
              </c:numCache>
            </c:numRef>
          </c:val>
          <c:extLst>
            <c:ext xmlns:c16="http://schemas.microsoft.com/office/drawing/2014/chart" uri="{C3380CC4-5D6E-409C-BE32-E72D297353CC}">
              <c16:uniqueId val="{00000006-71C5-49AE-822F-3D14439BC070}"/>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3.87</c:v>
                </c:pt>
                <c:pt idx="2">
                  <c:v>#N/A</c:v>
                </c:pt>
                <c:pt idx="3">
                  <c:v>5.21</c:v>
                </c:pt>
                <c:pt idx="4">
                  <c:v>#N/A</c:v>
                </c:pt>
                <c:pt idx="5">
                  <c:v>3.99</c:v>
                </c:pt>
                <c:pt idx="6">
                  <c:v>#N/A</c:v>
                </c:pt>
                <c:pt idx="7">
                  <c:v>3.89</c:v>
                </c:pt>
                <c:pt idx="8">
                  <c:v>#N/A</c:v>
                </c:pt>
                <c:pt idx="9">
                  <c:v>4.74</c:v>
                </c:pt>
              </c:numCache>
            </c:numRef>
          </c:val>
          <c:extLst>
            <c:ext xmlns:c16="http://schemas.microsoft.com/office/drawing/2014/chart" uri="{C3380CC4-5D6E-409C-BE32-E72D297353CC}">
              <c16:uniqueId val="{00000007-71C5-49AE-822F-3D14439BC070}"/>
            </c:ext>
          </c:extLst>
        </c:ser>
        <c:ser>
          <c:idx val="8"/>
          <c:order val="8"/>
          <c:tx>
            <c:strRef>
              <c:f>データシート!$A$35</c:f>
              <c:strCache>
                <c:ptCount val="1"/>
                <c:pt idx="0">
                  <c:v>備前市病院事業会計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23.77</c:v>
                </c:pt>
                <c:pt idx="2">
                  <c:v>#N/A</c:v>
                </c:pt>
                <c:pt idx="3">
                  <c:v>24.89</c:v>
                </c:pt>
                <c:pt idx="4">
                  <c:v>#N/A</c:v>
                </c:pt>
                <c:pt idx="5">
                  <c:v>15.72</c:v>
                </c:pt>
                <c:pt idx="6">
                  <c:v>#N/A</c:v>
                </c:pt>
                <c:pt idx="7">
                  <c:v>13.63</c:v>
                </c:pt>
                <c:pt idx="8">
                  <c:v>#N/A</c:v>
                </c:pt>
                <c:pt idx="9">
                  <c:v>12.68</c:v>
                </c:pt>
              </c:numCache>
            </c:numRef>
          </c:val>
          <c:extLst>
            <c:ext xmlns:c16="http://schemas.microsoft.com/office/drawing/2014/chart" uri="{C3380CC4-5D6E-409C-BE32-E72D297353CC}">
              <c16:uniqueId val="{00000008-71C5-49AE-822F-3D14439BC070}"/>
            </c:ext>
          </c:extLst>
        </c:ser>
        <c:ser>
          <c:idx val="9"/>
          <c:order val="9"/>
          <c:tx>
            <c:strRef>
              <c:f>データシート!$A$36</c:f>
              <c:strCache>
                <c:ptCount val="1"/>
                <c:pt idx="0">
                  <c:v>備前市水道事業会計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17.52</c:v>
                </c:pt>
                <c:pt idx="2">
                  <c:v>#N/A</c:v>
                </c:pt>
                <c:pt idx="3">
                  <c:v>17.72</c:v>
                </c:pt>
                <c:pt idx="4">
                  <c:v>#N/A</c:v>
                </c:pt>
                <c:pt idx="5">
                  <c:v>18.63</c:v>
                </c:pt>
                <c:pt idx="6">
                  <c:v>#N/A</c:v>
                </c:pt>
                <c:pt idx="7">
                  <c:v>19.59</c:v>
                </c:pt>
                <c:pt idx="8">
                  <c:v>#N/A</c:v>
                </c:pt>
                <c:pt idx="9">
                  <c:v>19.18</c:v>
                </c:pt>
              </c:numCache>
            </c:numRef>
          </c:val>
          <c:extLst>
            <c:ext xmlns:c16="http://schemas.microsoft.com/office/drawing/2014/chart" uri="{C3380CC4-5D6E-409C-BE32-E72D297353CC}">
              <c16:uniqueId val="{00000009-71C5-49AE-822F-3D14439BC07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2666</c:v>
                </c:pt>
                <c:pt idx="5">
                  <c:v>2685</c:v>
                </c:pt>
                <c:pt idx="8">
                  <c:v>2599</c:v>
                </c:pt>
                <c:pt idx="11">
                  <c:v>2619</c:v>
                </c:pt>
                <c:pt idx="14">
                  <c:v>2563</c:v>
                </c:pt>
              </c:numCache>
            </c:numRef>
          </c:val>
          <c:extLst>
            <c:ext xmlns:c16="http://schemas.microsoft.com/office/drawing/2014/chart" uri="{C3380CC4-5D6E-409C-BE32-E72D297353CC}">
              <c16:uniqueId val="{00000000-7573-43A0-BB2E-ED7E8FAC6F1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1-7573-43A0-BB2E-ED7E8FAC6F1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53</c:v>
                </c:pt>
                <c:pt idx="3">
                  <c:v>36</c:v>
                </c:pt>
                <c:pt idx="6">
                  <c:v>22</c:v>
                </c:pt>
                <c:pt idx="9">
                  <c:v>20</c:v>
                </c:pt>
                <c:pt idx="12">
                  <c:v>17</c:v>
                </c:pt>
              </c:numCache>
            </c:numRef>
          </c:val>
          <c:extLst>
            <c:ext xmlns:c16="http://schemas.microsoft.com/office/drawing/2014/chart" uri="{C3380CC4-5D6E-409C-BE32-E72D297353CC}">
              <c16:uniqueId val="{00000002-7573-43A0-BB2E-ED7E8FAC6F1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103</c:v>
                </c:pt>
                <c:pt idx="3">
                  <c:v>91</c:v>
                </c:pt>
                <c:pt idx="6">
                  <c:v>88</c:v>
                </c:pt>
                <c:pt idx="9">
                  <c:v>86</c:v>
                </c:pt>
                <c:pt idx="12">
                  <c:v>82</c:v>
                </c:pt>
              </c:numCache>
            </c:numRef>
          </c:val>
          <c:extLst>
            <c:ext xmlns:c16="http://schemas.microsoft.com/office/drawing/2014/chart" uri="{C3380CC4-5D6E-409C-BE32-E72D297353CC}">
              <c16:uniqueId val="{00000003-7573-43A0-BB2E-ED7E8FAC6F1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2109</c:v>
                </c:pt>
                <c:pt idx="3">
                  <c:v>2005</c:v>
                </c:pt>
                <c:pt idx="6">
                  <c:v>1913</c:v>
                </c:pt>
                <c:pt idx="9">
                  <c:v>2078</c:v>
                </c:pt>
                <c:pt idx="12">
                  <c:v>1911</c:v>
                </c:pt>
              </c:numCache>
            </c:numRef>
          </c:val>
          <c:extLst>
            <c:ext xmlns:c16="http://schemas.microsoft.com/office/drawing/2014/chart" uri="{C3380CC4-5D6E-409C-BE32-E72D297353CC}">
              <c16:uniqueId val="{00000004-7573-43A0-BB2E-ED7E8FAC6F1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573-43A0-BB2E-ED7E8FAC6F1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573-43A0-BB2E-ED7E8FAC6F1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1851</c:v>
                </c:pt>
                <c:pt idx="3">
                  <c:v>1776</c:v>
                </c:pt>
                <c:pt idx="6">
                  <c:v>1704</c:v>
                </c:pt>
                <c:pt idx="9">
                  <c:v>1724</c:v>
                </c:pt>
                <c:pt idx="12">
                  <c:v>1818</c:v>
                </c:pt>
              </c:numCache>
            </c:numRef>
          </c:val>
          <c:extLst>
            <c:ext xmlns:c16="http://schemas.microsoft.com/office/drawing/2014/chart" uri="{C3380CC4-5D6E-409C-BE32-E72D297353CC}">
              <c16:uniqueId val="{00000007-7573-43A0-BB2E-ED7E8FAC6F1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1451</c:v>
                </c:pt>
                <c:pt idx="2">
                  <c:v>#N/A</c:v>
                </c:pt>
                <c:pt idx="3">
                  <c:v>#N/A</c:v>
                </c:pt>
                <c:pt idx="4">
                  <c:v>1224</c:v>
                </c:pt>
                <c:pt idx="5">
                  <c:v>#N/A</c:v>
                </c:pt>
                <c:pt idx="6">
                  <c:v>#N/A</c:v>
                </c:pt>
                <c:pt idx="7">
                  <c:v>1128</c:v>
                </c:pt>
                <c:pt idx="8">
                  <c:v>#N/A</c:v>
                </c:pt>
                <c:pt idx="9">
                  <c:v>#N/A</c:v>
                </c:pt>
                <c:pt idx="10">
                  <c:v>1289</c:v>
                </c:pt>
                <c:pt idx="11">
                  <c:v>#N/A</c:v>
                </c:pt>
                <c:pt idx="12">
                  <c:v>#N/A</c:v>
                </c:pt>
                <c:pt idx="13">
                  <c:v>1265</c:v>
                </c:pt>
                <c:pt idx="14">
                  <c:v>#N/A</c:v>
                </c:pt>
              </c:numCache>
            </c:numRef>
          </c:val>
          <c:smooth val="0"/>
          <c:extLst>
            <c:ext xmlns:c16="http://schemas.microsoft.com/office/drawing/2014/chart" uri="{C3380CC4-5D6E-409C-BE32-E72D297353CC}">
              <c16:uniqueId val="{00000008-7573-43A0-BB2E-ED7E8FAC6F1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25889</c:v>
                </c:pt>
                <c:pt idx="5">
                  <c:v>25795</c:v>
                </c:pt>
                <c:pt idx="8">
                  <c:v>24791</c:v>
                </c:pt>
                <c:pt idx="11">
                  <c:v>25027</c:v>
                </c:pt>
                <c:pt idx="14">
                  <c:v>24185</c:v>
                </c:pt>
              </c:numCache>
            </c:numRef>
          </c:val>
          <c:extLst>
            <c:ext xmlns:c16="http://schemas.microsoft.com/office/drawing/2014/chart" uri="{C3380CC4-5D6E-409C-BE32-E72D297353CC}">
              <c16:uniqueId val="{00000000-833E-47FA-AA52-9B864425F5A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2273</c:v>
                </c:pt>
                <c:pt idx="5">
                  <c:v>2103</c:v>
                </c:pt>
                <c:pt idx="8">
                  <c:v>1962</c:v>
                </c:pt>
                <c:pt idx="11">
                  <c:v>1904</c:v>
                </c:pt>
                <c:pt idx="14">
                  <c:v>1602</c:v>
                </c:pt>
              </c:numCache>
            </c:numRef>
          </c:val>
          <c:extLst>
            <c:ext xmlns:c16="http://schemas.microsoft.com/office/drawing/2014/chart" uri="{C3380CC4-5D6E-409C-BE32-E72D297353CC}">
              <c16:uniqueId val="{00000001-833E-47FA-AA52-9B864425F5A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7559</c:v>
                </c:pt>
                <c:pt idx="5">
                  <c:v>7819</c:v>
                </c:pt>
                <c:pt idx="8">
                  <c:v>9351</c:v>
                </c:pt>
                <c:pt idx="11">
                  <c:v>9926</c:v>
                </c:pt>
                <c:pt idx="14">
                  <c:v>11055</c:v>
                </c:pt>
              </c:numCache>
            </c:numRef>
          </c:val>
          <c:extLst>
            <c:ext xmlns:c16="http://schemas.microsoft.com/office/drawing/2014/chart" uri="{C3380CC4-5D6E-409C-BE32-E72D297353CC}">
              <c16:uniqueId val="{00000002-833E-47FA-AA52-9B864425F5A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33E-47FA-AA52-9B864425F5A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33E-47FA-AA52-9B864425F5A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5-833E-47FA-AA52-9B864425F5A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2007</c:v>
                </c:pt>
                <c:pt idx="3">
                  <c:v>1782</c:v>
                </c:pt>
                <c:pt idx="6">
                  <c:v>1685</c:v>
                </c:pt>
                <c:pt idx="9">
                  <c:v>1602</c:v>
                </c:pt>
                <c:pt idx="12">
                  <c:v>1404</c:v>
                </c:pt>
              </c:numCache>
            </c:numRef>
          </c:val>
          <c:extLst>
            <c:ext xmlns:c16="http://schemas.microsoft.com/office/drawing/2014/chart" uri="{C3380CC4-5D6E-409C-BE32-E72D297353CC}">
              <c16:uniqueId val="{00000006-833E-47FA-AA52-9B864425F5A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622</c:v>
                </c:pt>
                <c:pt idx="3">
                  <c:v>575</c:v>
                </c:pt>
                <c:pt idx="6">
                  <c:v>489</c:v>
                </c:pt>
                <c:pt idx="9">
                  <c:v>410</c:v>
                </c:pt>
                <c:pt idx="12">
                  <c:v>334</c:v>
                </c:pt>
              </c:numCache>
            </c:numRef>
          </c:val>
          <c:extLst>
            <c:ext xmlns:c16="http://schemas.microsoft.com/office/drawing/2014/chart" uri="{C3380CC4-5D6E-409C-BE32-E72D297353CC}">
              <c16:uniqueId val="{00000007-833E-47FA-AA52-9B864425F5A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21963</c:v>
                </c:pt>
                <c:pt idx="3">
                  <c:v>21175</c:v>
                </c:pt>
                <c:pt idx="6">
                  <c:v>19407</c:v>
                </c:pt>
                <c:pt idx="9">
                  <c:v>18134</c:v>
                </c:pt>
                <c:pt idx="12">
                  <c:v>17234</c:v>
                </c:pt>
              </c:numCache>
            </c:numRef>
          </c:val>
          <c:extLst>
            <c:ext xmlns:c16="http://schemas.microsoft.com/office/drawing/2014/chart" uri="{C3380CC4-5D6E-409C-BE32-E72D297353CC}">
              <c16:uniqueId val="{00000008-833E-47FA-AA52-9B864425F5A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369</c:v>
                </c:pt>
                <c:pt idx="3">
                  <c:v>280</c:v>
                </c:pt>
                <c:pt idx="6">
                  <c:v>250</c:v>
                </c:pt>
                <c:pt idx="9">
                  <c:v>202</c:v>
                </c:pt>
                <c:pt idx="12">
                  <c:v>161</c:v>
                </c:pt>
              </c:numCache>
            </c:numRef>
          </c:val>
          <c:extLst>
            <c:ext xmlns:c16="http://schemas.microsoft.com/office/drawing/2014/chart" uri="{C3380CC4-5D6E-409C-BE32-E72D297353CC}">
              <c16:uniqueId val="{00000009-833E-47FA-AA52-9B864425F5A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17502</c:v>
                </c:pt>
                <c:pt idx="3">
                  <c:v>18409</c:v>
                </c:pt>
                <c:pt idx="6">
                  <c:v>18676</c:v>
                </c:pt>
                <c:pt idx="9">
                  <c:v>18612</c:v>
                </c:pt>
                <c:pt idx="12">
                  <c:v>18547</c:v>
                </c:pt>
              </c:numCache>
            </c:numRef>
          </c:val>
          <c:extLst>
            <c:ext xmlns:c16="http://schemas.microsoft.com/office/drawing/2014/chart" uri="{C3380CC4-5D6E-409C-BE32-E72D297353CC}">
              <c16:uniqueId val="{0000000A-833E-47FA-AA52-9B864425F5A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6742</c:v>
                </c:pt>
                <c:pt idx="2">
                  <c:v>#N/A</c:v>
                </c:pt>
                <c:pt idx="3">
                  <c:v>#N/A</c:v>
                </c:pt>
                <c:pt idx="4">
                  <c:v>6504</c:v>
                </c:pt>
                <c:pt idx="5">
                  <c:v>#N/A</c:v>
                </c:pt>
                <c:pt idx="6">
                  <c:v>#N/A</c:v>
                </c:pt>
                <c:pt idx="7">
                  <c:v>4404</c:v>
                </c:pt>
                <c:pt idx="8">
                  <c:v>#N/A</c:v>
                </c:pt>
                <c:pt idx="9">
                  <c:v>#N/A</c:v>
                </c:pt>
                <c:pt idx="10">
                  <c:v>2102</c:v>
                </c:pt>
                <c:pt idx="11">
                  <c:v>#N/A</c:v>
                </c:pt>
                <c:pt idx="12">
                  <c:v>#N/A</c:v>
                </c:pt>
                <c:pt idx="13">
                  <c:v>837</c:v>
                </c:pt>
                <c:pt idx="14">
                  <c:v>#N/A</c:v>
                </c:pt>
              </c:numCache>
            </c:numRef>
          </c:val>
          <c:smooth val="0"/>
          <c:extLst>
            <c:ext xmlns:c16="http://schemas.microsoft.com/office/drawing/2014/chart" uri="{C3380CC4-5D6E-409C-BE32-E72D297353CC}">
              <c16:uniqueId val="{0000000B-833E-47FA-AA52-9B864425F5A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3661</c:v>
                </c:pt>
                <c:pt idx="1">
                  <c:v>3986</c:v>
                </c:pt>
                <c:pt idx="2">
                  <c:v>4248</c:v>
                </c:pt>
              </c:numCache>
            </c:numRef>
          </c:val>
          <c:extLst>
            <c:ext xmlns:c16="http://schemas.microsoft.com/office/drawing/2014/chart" uri="{C3380CC4-5D6E-409C-BE32-E72D297353CC}">
              <c16:uniqueId val="{00000000-B156-4228-9DFC-6AB820DCCF5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1438</c:v>
                </c:pt>
                <c:pt idx="1">
                  <c:v>1459</c:v>
                </c:pt>
                <c:pt idx="2">
                  <c:v>1603</c:v>
                </c:pt>
              </c:numCache>
            </c:numRef>
          </c:val>
          <c:extLst>
            <c:ext xmlns:c16="http://schemas.microsoft.com/office/drawing/2014/chart" uri="{C3380CC4-5D6E-409C-BE32-E72D297353CC}">
              <c16:uniqueId val="{00000001-B156-4228-9DFC-6AB820DCCF5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4870</c:v>
                </c:pt>
                <c:pt idx="1">
                  <c:v>5252</c:v>
                </c:pt>
                <c:pt idx="2">
                  <c:v>5840</c:v>
                </c:pt>
              </c:numCache>
            </c:numRef>
          </c:val>
          <c:extLst>
            <c:ext xmlns:c16="http://schemas.microsoft.com/office/drawing/2014/chart" uri="{C3380CC4-5D6E-409C-BE32-E72D297353CC}">
              <c16:uniqueId val="{00000002-B156-4228-9DFC-6AB820DCCF5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{2A8914FA-C09F-4AB0-A118-43023CC729A5}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F665-4E27-85B2-BED01227C80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{C5E7C59A-825C-4D30-9EA7-06E66224E870}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665-4E27-85B2-BED01227C80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{3F6303F2-E291-4567-8AB4-A82027C05F40}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665-4E27-85B2-BED01227C80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{108F2D01-4087-49B5-BE41-227D831EA32A}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665-4E27-85B2-BED01227C80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{8352AACF-405F-4E68-A1D8-DA295C1443AC}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665-4E27-85B2-BED01227C80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{9FBB64E5-4C70-4AD5-868D-0568F742033E}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F665-4E27-85B2-BED01227C80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{FD362F4C-9266-4393-9B31-57506A658DFB}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F665-4E27-85B2-BED01227C809}"/>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{BF7C0D81-0345-4FD1-90E5-E7B152DA0CBA}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F665-4E27-85B2-BED01227C809}"/>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{5A02D18B-2FF6-4A1F-99A8-0EB7D71FFB98}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F665-4E27-85B2-BED01227C80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60.8</c:v>
                </c:pt>
              </c:numCache>
            </c:numRef>
          </c:xVal>
          <c:yVal>
            <c:numRef>
              <c:f>公会計指標分析・財政指標組合せ分析表!$BP$51:$DC$51</c:f>
              <c:numCache>
                <c:formatCode>#,##0.0;"▲ "#,##0.0</c:formatCode>
                <c:ptCount val="40"/>
                <c:pt idx="24">
                  <c:v>21.4</c:v>
                </c:pt>
              </c:numCache>
            </c:numRef>
          </c:yVal>
          <c:smooth val="0"/>
          <c:extLst>
            <c:ext xmlns:c16="http://schemas.microsoft.com/office/drawing/2014/chart" uri="{C3380CC4-5D6E-409C-BE32-E72D297353CC}">
              <c16:uniqueId val="{00000009-F665-4E27-85B2-BED01227C80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{1577E179-7797-4664-B5A9-C78CBE16E00A}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F665-4E27-85B2-BED01227C80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{BF276EA4-17C9-485D-9658-BB6519586612}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665-4E27-85B2-BED01227C80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{B46EBD6B-DA0E-40C5-8C21-756A895B07A8}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665-4E27-85B2-BED01227C80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{9164FD99-AA55-49A8-B102-8C6974B32AD7}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665-4E27-85B2-BED01227C80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{043F46EF-4693-4B15-8939-267C815A8857}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665-4E27-85B2-BED01227C80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{7294E0AD-1402-4D7A-99F3-C8E785481631}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F665-4E27-85B2-BED01227C80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{4FEFD3FF-FEFC-453C-90A4-10C02482D7DE}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F665-4E27-85B2-BED01227C809}"/>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{D26650D5-061B-4555-BAD8-CF0E65E42991}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F665-4E27-85B2-BED01227C809}"/>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{AD722E10-4FA0-4A21-8F3D-5A990668E83C}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F665-4E27-85B2-BED01227C80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57.1</c:v>
                </c:pt>
              </c:numCache>
            </c:numRef>
          </c:xVal>
          <c:yVal>
            <c:numRef>
              <c:f>公会計指標分析・財政指標組合せ分析表!$BP$55:$DC$55</c:f>
              <c:numCache>
                <c:formatCode>#,##0.0;"▲ "#,##0.0</c:formatCode>
                <c:ptCount val="40"/>
                <c:pt idx="24">
                  <c:v>52.3</c:v>
                </c:pt>
              </c:numCache>
            </c:numRef>
          </c:yVal>
          <c:smooth val="0"/>
          <c:extLst>
            <c:ext xmlns:c16="http://schemas.microsoft.com/office/drawing/2014/chart" uri="{C3380CC4-5D6E-409C-BE32-E72D297353CC}">
              <c16:uniqueId val="{00000013-F665-4E27-85B2-BED01227C809}"/>
            </c:ext>
          </c:extLst>
        </c:ser>
        <c:dLbls>
          <c:showLegendKey val="0"/>
          <c:showVal val="1"/>
          <c:showCatName val="0"/>
          <c:showSerName val="0"/>
          <c:showPercent val="0"/>
          <c:showBubbleSize val="0"/>
        </c:dLbls>
        <c:axId val="46179840"/>
        <c:axId val="46181760"/>
      </c:scatterChart>
      <c:valAx>
        <c:axId val="46179840"/>
        <c:scaling>
          <c:orientation val="minMax"/>
          <c:max val="61.2"/>
          <c:min val="56.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8"/>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{5AFC6EB0-F95F-4552-A89C-BDEA6C5065D1}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3C01-4C01-ACB3-1A1717F8FAF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{AB0CC38F-BBC0-4D79-A9CF-D71155AB79D2}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C01-4C01-ACB3-1A1717F8FAF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{AC0F1132-2F84-4E8E-8FB4-187E925BF8B2}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C01-4C01-ACB3-1A1717F8FAF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{9BA68B33-D6D8-40DD-835F-05329FB17933}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C01-4C01-ACB3-1A1717F8FAF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{4E45B3AF-3165-499F-BB43-366D95623614}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C01-4C01-ACB3-1A1717F8FAFD}"/>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{BD308F8A-81D0-4CDA-9702-FA1ADAD8E762}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3C01-4C01-ACB3-1A1717F8FAFD}"/>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{42C8134E-4906-499E-B0DC-9E70B5F7F8ED}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3C01-4C01-ACB3-1A1717F8FAFD}"/>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{08B4588E-ABB4-4296-850C-A55644651B1A}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3C01-4C01-ACB3-1A1717F8FAFD}"/>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{35FACAE4-77C1-4A59-83EF-6EF949D22660}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3C01-4C01-ACB3-1A1717F8FAF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15.9</c:v>
                </c:pt>
                <c:pt idx="8">
                  <c:v>14</c:v>
                </c:pt>
                <c:pt idx="16">
                  <c:v>12.7</c:v>
                </c:pt>
                <c:pt idx="24">
                  <c:v>12.3</c:v>
                </c:pt>
                <c:pt idx="32">
                  <c:v>12.5</c:v>
                </c:pt>
              </c:numCache>
            </c:numRef>
          </c:xVal>
          <c:yVal>
            <c:numRef>
              <c:f>公会計指標分析・財政指標組合せ分析表!$BP$73:$DC$73</c:f>
              <c:numCache>
                <c:formatCode>#,##0.0;"▲ "#,##0.0</c:formatCode>
                <c:ptCount val="40"/>
                <c:pt idx="0">
                  <c:v>67.099999999999994</c:v>
                </c:pt>
                <c:pt idx="8">
                  <c:v>66.599999999999994</c:v>
                </c:pt>
                <c:pt idx="16">
                  <c:v>43.9</c:v>
                </c:pt>
                <c:pt idx="24">
                  <c:v>21.4</c:v>
                </c:pt>
                <c:pt idx="32">
                  <c:v>8.6999999999999993</c:v>
                </c:pt>
              </c:numCache>
            </c:numRef>
          </c:yVal>
          <c:smooth val="0"/>
          <c:extLst>
            <c:ext xmlns:c16="http://schemas.microsoft.com/office/drawing/2014/chart" uri="{C3380CC4-5D6E-409C-BE32-E72D297353CC}">
              <c16:uniqueId val="{00000009-3C01-4C01-ACB3-1A1717F8FAF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{9DFAF289-0119-4D91-AF96-395E0509A780}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3C01-4C01-ACB3-1A1717F8FAF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{E1F03E26-CD99-4C5F-89D8-BBD8D12CA1C8}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C01-4C01-ACB3-1A1717F8FAF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{BDA34419-95A7-4B4E-BA3E-E9DEC57AC29A}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C01-4C01-ACB3-1A1717F8FAF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{5ABE1BDF-8BE6-4BC8-9634-02F9806634BB}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C01-4C01-ACB3-1A1717F8FAF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{8DA18623-4E40-414E-9978-FC2AF2ED07D9}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C01-4C01-ACB3-1A1717F8FAFD}"/>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{2FB404BF-5ACF-4DC0-B6E5-8E5A95C4FC6F}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3C01-4C01-ACB3-1A1717F8FAFD}"/>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{545F1B8E-8FED-4EE4-8C5D-6AE52BA296EE}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3C01-4C01-ACB3-1A1717F8FAFD}"/>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{1E0BAE59-35DD-4722-9A39-A0DE1AE7BA99}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3C01-4C01-ACB3-1A1717F8FAFD}"/>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{DC726C86-2467-4383-ABA0-7F57D4F80F11}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3C01-4C01-ACB3-1A1717F8FAF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10.199999999999999</c:v>
                </c:pt>
                <c:pt idx="24">
                  <c:v>10</c:v>
                </c:pt>
                <c:pt idx="32">
                  <c:v>9.6999999999999993</c:v>
                </c:pt>
              </c:numCache>
            </c:numRef>
          </c:xVal>
          <c:yVal>
            <c:numRef>
              <c:f>公会計指標分析・財政指標組合せ分析表!$BP$77:$DC$77</c:f>
              <c:numCache>
                <c:formatCode>#,##0.0;"▲ "#,##0.0</c:formatCode>
                <c:ptCount val="40"/>
                <c:pt idx="0">
                  <c:v>65.3</c:v>
                </c:pt>
                <c:pt idx="8">
                  <c:v>60.8</c:v>
                </c:pt>
                <c:pt idx="16">
                  <c:v>56.8</c:v>
                </c:pt>
                <c:pt idx="24">
                  <c:v>52.3</c:v>
                </c:pt>
                <c:pt idx="32">
                  <c:v>55.4</c:v>
                </c:pt>
              </c:numCache>
            </c:numRef>
          </c:yVal>
          <c:smooth val="0"/>
          <c:extLst>
            <c:ext xmlns:c16="http://schemas.microsoft.com/office/drawing/2014/chart" uri="{C3380CC4-5D6E-409C-BE32-E72D297353CC}">
              <c16:uniqueId val="{00000013-3C01-4C01-ACB3-1A1717F8FAFD}"/>
            </c:ext>
          </c:extLst>
        </c:ser>
        <c:dLbls>
          <c:showLegendKey val="0"/>
          <c:showVal val="1"/>
          <c:showCatName val="0"/>
          <c:showSerName val="0"/>
          <c:showPercent val="0"/>
          <c:showBubbleSize val="0"/>
        </c:dLbls>
        <c:axId val="84219776"/>
        <c:axId val="84234240"/>
      </c:scatterChart>
      <c:valAx>
        <c:axId val="84219776"/>
        <c:scaling>
          <c:orientation val="minMax"/>
          <c:max val="16.5"/>
          <c:min val="9.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7"/>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岡山県備前市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元利償還金は、前年度と同様に架橋建設事業及び学校耐震化事業に係る市債の元金償還が順次開始していることに加え、新たに消防救急デジタル無線整備事業負担金や教育用タブレットリースなどに係る市債の元金償還も開始したことにより増加した。　</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公営企業債の元利償還金に対する繰入金の減少は、下水道事業会計への企業債償還のための繰出金が減少したことが主な要因である。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今後も新庁舎建設などの大規模事業に対する市債の発行を予定しており、国庫補助金等の財源確保を行い、地方債の抑制に努めていく。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岡山県備前市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額は、下水道事業会計における企業債残高の減少により公営企業債等繰入見込額が減少したこと、一般職職員及び勤続年数の長い職員の減少により退職手当負担見込額が減少したことなどにより、全体で大幅に減少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額への充当可能財源等は、財政調整基金、減債基金、振興基金、まちづくり応援基金及び米百俵基金などの残高が増加した一方で、普通交付税に算入される臨時地方道整備事業債、下水道事業債及び病院事業債などの事業費補正分の残高が減少したことなどで、全体では減少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新庁舎建設などの大規模事業に対する市債の発行を予定しており、抑制している下水道事業会計の整備事業が増加する可能性もあることから、国県補助金等の財源確保に努めるとともに、普通交付税算入率の高い市債の活用など、将来負担を意識した財政運営に努め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岡山県備前市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主なものとしては、財政調整基金に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6,188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万円、減債基金に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4,414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万円、米百俵基金に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万円を積み立てた。また、振興基金は、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854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万円を積み立てた一方、</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宅地造成分譲事業特別会計操出金及び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企業用地造成事業特別会計への繰出しを行うため、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9,900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万円を取り崩した。まちづくり応援基金は、ふるさと納税寄附金から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9,969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万円を積み立てた一方、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7,690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万円を取り崩した。その結果、基金全体としては、約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億円の増加となった。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ふるさと納税寄附金の返礼品の見直しに伴う大幅な減収を想定しており、それを原資としたまちづくり応援基金も今後減少していく見込みである。また、公共施設等の老朽化に伴い、今後は施設整備に多額の費用を要すると想定しており、振興基金も今後減少していく見込み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今後は、投資効果を検証するとともに、充当事業も厳選していく。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・振興基金：社会福祉事業の促進及び生活環境の整備、その他公共施設の整備等、市の振興事業の財源に充てる。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・まちづくり振興基金：市民の連携の強化及び地域振興を図る事業の財源に充てる。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・まちづくり応援基金：地域の活性化、快適な生活環境の形成など本市のまちづくりに資する事業の財源に充てる。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・米百俵基金：市民の主体的な学びを支援する事業の財源に充てる。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・地域福祉基金：高齢者の保健福祉増進のほか、地域福祉の充実を図るための事業の財源に充てる。　　</a:t>
          </a:r>
          <a:r>
            <a:rPr kumimoji="1" lang="ja-JP" altLang="ja-JP" sz="1100">
              <a:solidFill>
                <a:schemeClr val="dk1"/>
              </a:solidFill>
              <a:effectLst/>
              <a:latin typeface="+mn-lt"/>
              <a:ea typeface="+mn-ea"/>
              <a:cs typeface="+mn-cs"/>
            </a:rPr>
            <a:t>　</a:t>
          </a:r>
          <a:endParaRPr lang="ja-JP" altLang="ja-JP" sz="1400">
            <a:effectLst/>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・振興基金：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854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万円を積み立てた一方で、宅地造成分譲事業特別会計操出金及び企業用地造成事業特別会計繰出金の財源に充当するため、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9,900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万円を取り崩した。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・まちづくり応援基金：ふるさと納税寄附金を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9,969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万円積み立てた一方で、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7,690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万円を取り崩した。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・米百俵基金：市民の主体的な学びを支援するために創設し、ふるさと納税寄附金を原資に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万円を積み立てた。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ちづくり応援基金：ふるさと納税寄附金の返礼品の見直しに伴う大幅な減収を想定しており、それを原資としたまちづくり応援基金の残高も今後減少していく見込みである。投資効果を検証するとともに、充当事業も厳選し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・振興基金：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公共施設等の老朽化が進み、今後は施設整備に多額の費用を要すると想定しており、振興基金の残高も今後減少していく見込みである。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取崩しは行わず、</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6,188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万円積み立てたことにより増加している。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0"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市税及び地方交付税のほか一般財源</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減少傾向に歯止めがきかない状況であることから、将来的な財源不足に備え、決算剰余金の</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分の</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以上の額を積み立てることとして</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0"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合併団体への普通交付税優遇措置（合併算定替え）の縮減による歳入の減少や新庁舎建設等の大規模事業による歳出の増加に備え、</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極力取崩しをしないことを基本に</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堅実な</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財政運営を行って</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取崩しは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行わず、</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4,414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積み立て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たことにより増加している。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新庁舎整備事業などの大規模事業に係る市債発行を予定しており、平成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年度前後に市債償還のピークを迎える見込みであることから、それに備えて計画的に積立てを行うとともに、必要な財源を確保し、将来にわたる市財政の健全な運営を行っていく。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岡山県備前市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35,293
34,698
258.14
21,191,049
20,497,861
590,293
11,974,773
18,547,064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本市では建設から</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年が経過している施設が</a:t>
          </a:r>
          <a:r>
            <a:rPr kumimoji="1" lang="en-US" altLang="ja-JP" sz="1100">
              <a:latin typeface="ＭＳ Ｐゴシック" panose="020B0600070205080204" pitchFamily="50" charset="-128"/>
              <a:ea typeface="ＭＳ Ｐゴシック" panose="020B0600070205080204" pitchFamily="50" charset="-128"/>
            </a:rPr>
            <a:t>63.2</a:t>
          </a:r>
          <a:r>
            <a:rPr kumimoji="1" lang="ja-JP" altLang="en-US" sz="1100">
              <a:latin typeface="ＭＳ Ｐゴシック" panose="020B0600070205080204" pitchFamily="50" charset="-128"/>
              <a:ea typeface="ＭＳ Ｐゴシック" panose="020B0600070205080204" pitchFamily="50" charset="-128"/>
            </a:rPr>
            <a:t>％を占めており、公共施設の老朽化が進行しているため、有形固定資産減価償却率が類似団体より高い水準にあると推測される。平成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は、公共施設等の再編による保有量の削減、計画保全による施設の長寿命化等に取り組むこととしており、今後策定する個別施設計画も活用しながら、効率的かつ健全な施設の管理運営に努める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9313</xdr:rowOff>
    </xdr:from>
    <xdr:to>
      <xdr:col>23</xdr:col>
      <xdr:colOff>85090</xdr:colOff>
      <xdr:row>33</xdr:row>
      <xdr:rowOff>128481</xdr:rowOff>
    </xdr:to>
    <xdr:cxnSp macro="">
      <xdr:nvCxnSpPr>
        <xdr:cNvPr id="64" name="直線コネクタ 63"/>
        <xdr:cNvCxnSpPr/>
      </xdr:nvCxnSpPr>
      <xdr:spPr>
        <a:xfrm flipV="1">
          <a:off x="4760595" y="5409988"/>
          <a:ext cx="1270" cy="1147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132308</xdr:rowOff>
    </xdr:from>
    <xdr:ext cx="405111" cy="259045"/>
    <xdr:sp macro="" textlink="">
      <xdr:nvSpPr>
        <xdr:cNvPr id="65" name="有形固定資産減価償却率最小値テキスト"/>
        <xdr:cNvSpPr txBox="1"/>
      </xdr:nvSpPr>
      <xdr:spPr>
        <a:xfrm>
          <a:off x="4813300" y="6561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128481</xdr:rowOff>
    </xdr:from>
    <xdr:to>
      <xdr:col>23</xdr:col>
      <xdr:colOff>174625</xdr:colOff>
      <xdr:row>33</xdr:row>
      <xdr:rowOff>128481</xdr:rowOff>
    </xdr:to>
    <xdr:cxnSp macro="">
      <xdr:nvCxnSpPr>
        <xdr:cNvPr id="66" name="直線コネクタ 65"/>
        <xdr:cNvCxnSpPr/>
      </xdr:nvCxnSpPr>
      <xdr:spPr>
        <a:xfrm>
          <a:off x="4673600" y="655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127440</xdr:rowOff>
    </xdr:from>
    <xdr:ext cx="405111" cy="259045"/>
    <xdr:sp macro="" textlink="">
      <xdr:nvSpPr>
        <xdr:cNvPr id="67" name="有形固定資産減価償却率最大値テキスト"/>
        <xdr:cNvSpPr txBox="1"/>
      </xdr:nvSpPr>
      <xdr:spPr>
        <a:xfrm>
          <a:off x="4813300" y="5185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9313</xdr:rowOff>
    </xdr:from>
    <xdr:to>
      <xdr:col>23</xdr:col>
      <xdr:colOff>174625</xdr:colOff>
      <xdr:row>27</xdr:row>
      <xdr:rowOff>9313</xdr:rowOff>
    </xdr:to>
    <xdr:cxnSp macro="">
      <xdr:nvCxnSpPr>
        <xdr:cNvPr id="68" name="直線コネクタ 67"/>
        <xdr:cNvCxnSpPr/>
      </xdr:nvCxnSpPr>
      <xdr:spPr>
        <a:xfrm>
          <a:off x="4673600" y="540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29439</xdr:rowOff>
    </xdr:from>
    <xdr:ext cx="405111" cy="259045"/>
    <xdr:sp macro="" textlink="">
      <xdr:nvSpPr>
        <xdr:cNvPr id="69" name="有形固定資産減価償却率平均値テキスト"/>
        <xdr:cNvSpPr txBox="1"/>
      </xdr:nvSpPr>
      <xdr:spPr>
        <a:xfrm>
          <a:off x="4813300" y="57730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51012</xdr:rowOff>
    </xdr:from>
    <xdr:to>
      <xdr:col>23</xdr:col>
      <xdr:colOff>136525</xdr:colOff>
      <xdr:row>29</xdr:row>
      <xdr:rowOff>152612</xdr:rowOff>
    </xdr:to>
    <xdr:sp macro="" textlink="">
      <xdr:nvSpPr>
        <xdr:cNvPr id="70" name="フローチャート: 判断 69"/>
        <xdr:cNvSpPr/>
      </xdr:nvSpPr>
      <xdr:spPr>
        <a:xfrm>
          <a:off x="47117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154093</xdr:rowOff>
    </xdr:from>
    <xdr:to>
      <xdr:col>19</xdr:col>
      <xdr:colOff>187325</xdr:colOff>
      <xdr:row>29</xdr:row>
      <xdr:rowOff>84243</xdr:rowOff>
    </xdr:to>
    <xdr:sp macro="" textlink="">
      <xdr:nvSpPr>
        <xdr:cNvPr id="71" name="フローチャート: 判断 70"/>
        <xdr:cNvSpPr/>
      </xdr:nvSpPr>
      <xdr:spPr>
        <a:xfrm>
          <a:off x="4000500" y="57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94192</xdr:rowOff>
    </xdr:from>
    <xdr:to>
      <xdr:col>15</xdr:col>
      <xdr:colOff>187325</xdr:colOff>
      <xdr:row>30</xdr:row>
      <xdr:rowOff>24342</xdr:rowOff>
    </xdr:to>
    <xdr:sp macro="" textlink="">
      <xdr:nvSpPr>
        <xdr:cNvPr id="72" name="フローチャート: 判断 71"/>
        <xdr:cNvSpPr/>
      </xdr:nvSpPr>
      <xdr:spPr>
        <a:xfrm>
          <a:off x="3238500" y="583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20955</xdr:rowOff>
    </xdr:from>
    <xdr:to>
      <xdr:col>19</xdr:col>
      <xdr:colOff>187325</xdr:colOff>
      <xdr:row>28</xdr:row>
      <xdr:rowOff>122555</xdr:rowOff>
    </xdr:to>
    <xdr:sp macro="" textlink="">
      <xdr:nvSpPr>
        <xdr:cNvPr id="78" name="楕円 77"/>
        <xdr:cNvSpPr/>
      </xdr:nvSpPr>
      <xdr:spPr>
        <a:xfrm>
          <a:off x="4000500" y="559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75370</xdr:rowOff>
    </xdr:from>
    <xdr:ext cx="405111" cy="259045"/>
    <xdr:sp macro="" textlink="">
      <xdr:nvSpPr>
        <xdr:cNvPr id="79" name="n_1aveValue有形固定資産減価償却率"/>
        <xdr:cNvSpPr txBox="1"/>
      </xdr:nvSpPr>
      <xdr:spPr>
        <a:xfrm>
          <a:off x="3836044" y="5818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40869</xdr:rowOff>
    </xdr:from>
    <xdr:ext cx="405111" cy="259045"/>
    <xdr:sp macro="" textlink="">
      <xdr:nvSpPr>
        <xdr:cNvPr id="80" name="n_2aveValue有形固定資産減価償却率"/>
        <xdr:cNvSpPr txBox="1"/>
      </xdr:nvSpPr>
      <xdr:spPr>
        <a:xfrm>
          <a:off x="3086744" y="56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139082</xdr:rowOff>
    </xdr:from>
    <xdr:ext cx="405111" cy="259045"/>
    <xdr:sp macro="" textlink="">
      <xdr:nvSpPr>
        <xdr:cNvPr id="81" name="n_1mainValue有形固定資産減価償却率"/>
        <xdr:cNvSpPr txBox="1"/>
      </xdr:nvSpPr>
      <xdr:spPr>
        <a:xfrm>
          <a:off x="3836044" y="5368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4" name="正方形/長方形 8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5" name="正方形/長方形 8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6" name="正方形/長方形 8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7" name="正方形/長方形 8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8" name="正方形/長方形 8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89" name="正方形/長方形 8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0" name="正方形/長方形 8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2" name="正方形/長方形 9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4" name="テキスト ボックス 9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大型事業を抑制し、起債額が低額で推移しており起債残高が低い水準で保たれていたことに加えて、ふるさと納税を原資としたまちづくり応援基金等の基金残高が増加傾向になっていることから債務償還可能年数が類似団体よりも短くなったと推測さ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しかしながら、新庁舎整備事業や幼保一体型施設整備事業などの大型事業を控えていることから若干悪化する見通しである。</a:t>
          </a:r>
        </a:p>
      </xdr:txBody>
    </xdr:sp>
    <xdr:clientData/>
  </xdr:twoCellAnchor>
  <xdr:oneCellAnchor>
    <xdr:from>
      <xdr:col>57</xdr:col>
      <xdr:colOff>111125</xdr:colOff>
      <xdr:row>23</xdr:row>
      <xdr:rowOff>47625</xdr:rowOff>
    </xdr:from>
    <xdr:ext cx="349839" cy="225703"/>
    <xdr:sp macro="" textlink="">
      <xdr:nvSpPr>
        <xdr:cNvPr id="95" name="テキスト ボックス 9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6" name="直線コネクタ 9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97" name="テキスト ボックス 96"/>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98" name="直線コネクタ 97"/>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99" name="テキスト ボックス 98"/>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0" name="直線コネクタ 99"/>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1" name="テキスト ボックス 100"/>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2" name="直線コネクタ 101"/>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3" name="テキスト ボックス 102"/>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4" name="直線コネクタ 103"/>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29</xdr:row>
      <xdr:rowOff>40910</xdr:rowOff>
    </xdr:from>
    <xdr:ext cx="359394" cy="225703"/>
    <xdr:sp macro="" textlink="">
      <xdr:nvSpPr>
        <xdr:cNvPr id="105" name="テキスト ボックス 104"/>
        <xdr:cNvSpPr txBox="1"/>
      </xdr:nvSpPr>
      <xdr:spPr>
        <a:xfrm>
          <a:off x="10880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6" name="直線コネクタ 105"/>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07" name="テキスト ボックス 106"/>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08" name="直線コネクタ 107"/>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09" name="テキスト ボックス 108"/>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1" name="テキスト ボックス 110"/>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170997</xdr:rowOff>
    </xdr:from>
    <xdr:to>
      <xdr:col>76</xdr:col>
      <xdr:colOff>21589</xdr:colOff>
      <xdr:row>35</xdr:row>
      <xdr:rowOff>92982</xdr:rowOff>
    </xdr:to>
    <xdr:cxnSp macro="">
      <xdr:nvCxnSpPr>
        <xdr:cNvPr id="113" name="直線コネクタ 112"/>
        <xdr:cNvCxnSpPr/>
      </xdr:nvCxnSpPr>
      <xdr:spPr>
        <a:xfrm flipV="1">
          <a:off x="14793595" y="5400222"/>
          <a:ext cx="1269" cy="146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96809</xdr:rowOff>
    </xdr:from>
    <xdr:ext cx="340478" cy="259045"/>
    <xdr:sp macro="" textlink="">
      <xdr:nvSpPr>
        <xdr:cNvPr id="114" name="債務償還可能年数最小値テキスト"/>
        <xdr:cNvSpPr txBox="1"/>
      </xdr:nvSpPr>
      <xdr:spPr>
        <a:xfrm>
          <a:off x="14846300" y="68690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92982</xdr:rowOff>
    </xdr:from>
    <xdr:to>
      <xdr:col>76</xdr:col>
      <xdr:colOff>111125</xdr:colOff>
      <xdr:row>35</xdr:row>
      <xdr:rowOff>92982</xdr:rowOff>
    </xdr:to>
    <xdr:cxnSp macro="">
      <xdr:nvCxnSpPr>
        <xdr:cNvPr id="115" name="直線コネクタ 114"/>
        <xdr:cNvCxnSpPr/>
      </xdr:nvCxnSpPr>
      <xdr:spPr>
        <a:xfrm>
          <a:off x="14706600" y="68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117674</xdr:rowOff>
    </xdr:from>
    <xdr:ext cx="405111" cy="259045"/>
    <xdr:sp macro="" textlink="">
      <xdr:nvSpPr>
        <xdr:cNvPr id="116" name="債務償還可能年数最大値テキスト"/>
        <xdr:cNvSpPr txBox="1"/>
      </xdr:nvSpPr>
      <xdr:spPr>
        <a:xfrm>
          <a:off x="14846300" y="517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170997</xdr:rowOff>
    </xdr:from>
    <xdr:to>
      <xdr:col>76</xdr:col>
      <xdr:colOff>111125</xdr:colOff>
      <xdr:row>26</xdr:row>
      <xdr:rowOff>170997</xdr:rowOff>
    </xdr:to>
    <xdr:cxnSp macro="">
      <xdr:nvCxnSpPr>
        <xdr:cNvPr id="117" name="直線コネクタ 116"/>
        <xdr:cNvCxnSpPr/>
      </xdr:nvCxnSpPr>
      <xdr:spPr>
        <a:xfrm>
          <a:off x="14706600" y="540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39659</xdr:rowOff>
    </xdr:from>
    <xdr:ext cx="340478" cy="259045"/>
    <xdr:sp macro="" textlink="">
      <xdr:nvSpPr>
        <xdr:cNvPr id="118" name="債務償還可能年数平均値テキスト"/>
        <xdr:cNvSpPr txBox="1"/>
      </xdr:nvSpPr>
      <xdr:spPr>
        <a:xfrm>
          <a:off x="14846300" y="612613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16782</xdr:rowOff>
    </xdr:from>
    <xdr:to>
      <xdr:col>76</xdr:col>
      <xdr:colOff>73025</xdr:colOff>
      <xdr:row>32</xdr:row>
      <xdr:rowOff>118382</xdr:rowOff>
    </xdr:to>
    <xdr:sp macro="" textlink="">
      <xdr:nvSpPr>
        <xdr:cNvPr id="119" name="フローチャート: 判断 118"/>
        <xdr:cNvSpPr/>
      </xdr:nvSpPr>
      <xdr:spPr>
        <a:xfrm>
          <a:off x="14744700" y="627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45811</xdr:rowOff>
    </xdr:from>
    <xdr:to>
      <xdr:col>76</xdr:col>
      <xdr:colOff>73025</xdr:colOff>
      <xdr:row>33</xdr:row>
      <xdr:rowOff>147411</xdr:rowOff>
    </xdr:to>
    <xdr:sp macro="" textlink="">
      <xdr:nvSpPr>
        <xdr:cNvPr id="125" name="楕円 124"/>
        <xdr:cNvSpPr/>
      </xdr:nvSpPr>
      <xdr:spPr>
        <a:xfrm>
          <a:off x="14744700" y="647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24238</xdr:rowOff>
    </xdr:from>
    <xdr:ext cx="340478" cy="259045"/>
    <xdr:sp macro="" textlink="">
      <xdr:nvSpPr>
        <xdr:cNvPr id="126" name="債務償還可能年数該当値テキスト"/>
        <xdr:cNvSpPr txBox="1"/>
      </xdr:nvSpPr>
      <xdr:spPr>
        <a:xfrm>
          <a:off x="14846300" y="64536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8" name="正方形/長方形 12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9" name="テキスト ボックス 12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0" name="テキスト ボックス 12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1" name="テキスト ボックス 13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2" name="テキスト ボックス 13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岡山県備前市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35,293
34,698
258.14
21,191,049
20,497,861
590,293
11,974,773
18,547,064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91440</xdr:rowOff>
    </xdr:from>
    <xdr:to>
      <xdr:col>24</xdr:col>
      <xdr:colOff>62865</xdr:colOff>
      <xdr:row>40</xdr:row>
      <xdr:rowOff>146685</xdr:rowOff>
    </xdr:to>
    <xdr:cxnSp macro="">
      <xdr:nvCxnSpPr>
        <xdr:cNvPr id="55" name="直線コネクタ 54"/>
        <xdr:cNvCxnSpPr/>
      </xdr:nvCxnSpPr>
      <xdr:spPr>
        <a:xfrm flipV="1">
          <a:off x="4634865" y="5749290"/>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150512</xdr:rowOff>
    </xdr:from>
    <xdr:ext cx="405111" cy="259045"/>
    <xdr:sp macro="" textlink="">
      <xdr:nvSpPr>
        <xdr:cNvPr id="56" name="【道路】&#10;有形固定資産減価償却率最小値テキスト"/>
        <xdr:cNvSpPr txBox="1"/>
      </xdr:nvSpPr>
      <xdr:spPr>
        <a:xfrm>
          <a:off x="4673600" y="700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146685</xdr:rowOff>
    </xdr:from>
    <xdr:to>
      <xdr:col>24</xdr:col>
      <xdr:colOff>152400</xdr:colOff>
      <xdr:row>40</xdr:row>
      <xdr:rowOff>146685</xdr:rowOff>
    </xdr:to>
    <xdr:cxnSp macro="">
      <xdr:nvCxnSpPr>
        <xdr:cNvPr id="57" name="直線コネクタ 56"/>
        <xdr:cNvCxnSpPr/>
      </xdr:nvCxnSpPr>
      <xdr:spPr>
        <a:xfrm>
          <a:off x="4546600" y="700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38117</xdr:rowOff>
    </xdr:from>
    <xdr:ext cx="405111" cy="259045"/>
    <xdr:sp macro="" textlink="">
      <xdr:nvSpPr>
        <xdr:cNvPr id="58" name="【道路】&#10;有形固定資産減価償却率最大値テキスト"/>
        <xdr:cNvSpPr txBox="1"/>
      </xdr:nvSpPr>
      <xdr:spPr>
        <a:xfrm>
          <a:off x="4673600" y="552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91440</xdr:rowOff>
    </xdr:from>
    <xdr:to>
      <xdr:col>24</xdr:col>
      <xdr:colOff>152400</xdr:colOff>
      <xdr:row>33</xdr:row>
      <xdr:rowOff>91440</xdr:rowOff>
    </xdr:to>
    <xdr:cxnSp macro="">
      <xdr:nvCxnSpPr>
        <xdr:cNvPr id="59" name="直線コネクタ 58"/>
        <xdr:cNvCxnSpPr/>
      </xdr:nvCxnSpPr>
      <xdr:spPr>
        <a:xfrm>
          <a:off x="4546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120032</xdr:rowOff>
    </xdr:from>
    <xdr:ext cx="405111" cy="259045"/>
    <xdr:sp macro="" textlink="">
      <xdr:nvSpPr>
        <xdr:cNvPr id="60" name="【道路】&#10;有形固定資産減価償却率平均値テキスト"/>
        <xdr:cNvSpPr txBox="1"/>
      </xdr:nvSpPr>
      <xdr:spPr>
        <a:xfrm>
          <a:off x="4673600" y="6120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141605</xdr:rowOff>
    </xdr:from>
    <xdr:to>
      <xdr:col>24</xdr:col>
      <xdr:colOff>114300</xdr:colOff>
      <xdr:row>36</xdr:row>
      <xdr:rowOff>71755</xdr:rowOff>
    </xdr:to>
    <xdr:sp macro="" textlink="">
      <xdr:nvSpPr>
        <xdr:cNvPr id="61" name="フローチャート: 判断 60"/>
        <xdr:cNvSpPr/>
      </xdr:nvSpPr>
      <xdr:spPr>
        <a:xfrm>
          <a:off x="4584700" y="614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118745</xdr:rowOff>
    </xdr:from>
    <xdr:to>
      <xdr:col>20</xdr:col>
      <xdr:colOff>38100</xdr:colOff>
      <xdr:row>36</xdr:row>
      <xdr:rowOff>48895</xdr:rowOff>
    </xdr:to>
    <xdr:sp macro="" textlink="">
      <xdr:nvSpPr>
        <xdr:cNvPr id="62" name="フローチャート: 判断 61"/>
        <xdr:cNvSpPr/>
      </xdr:nvSpPr>
      <xdr:spPr>
        <a:xfrm>
          <a:off x="3746500" y="61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12065</xdr:rowOff>
    </xdr:from>
    <xdr:to>
      <xdr:col>15</xdr:col>
      <xdr:colOff>101600</xdr:colOff>
      <xdr:row>36</xdr:row>
      <xdr:rowOff>113665</xdr:rowOff>
    </xdr:to>
    <xdr:sp macro="" textlink="">
      <xdr:nvSpPr>
        <xdr:cNvPr id="63" name="フローチャート: 判断 62"/>
        <xdr:cNvSpPr/>
      </xdr:nvSpPr>
      <xdr:spPr>
        <a:xfrm>
          <a:off x="2857500" y="61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162560</xdr:rowOff>
    </xdr:from>
    <xdr:to>
      <xdr:col>20</xdr:col>
      <xdr:colOff>38100</xdr:colOff>
      <xdr:row>35</xdr:row>
      <xdr:rowOff>92710</xdr:rowOff>
    </xdr:to>
    <xdr:sp macro="" textlink="">
      <xdr:nvSpPr>
        <xdr:cNvPr id="69" name="楕円 68"/>
        <xdr:cNvSpPr/>
      </xdr:nvSpPr>
      <xdr:spPr>
        <a:xfrm>
          <a:off x="3746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40022</xdr:rowOff>
    </xdr:from>
    <xdr:ext cx="405111" cy="259045"/>
    <xdr:sp macro="" textlink="">
      <xdr:nvSpPr>
        <xdr:cNvPr id="70" name="n_1aveValue【道路】&#10;有形固定資産減価償却率"/>
        <xdr:cNvSpPr txBox="1"/>
      </xdr:nvSpPr>
      <xdr:spPr>
        <a:xfrm>
          <a:off x="3582044" y="621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130192</xdr:rowOff>
    </xdr:from>
    <xdr:ext cx="405111" cy="259045"/>
    <xdr:sp macro="" textlink="">
      <xdr:nvSpPr>
        <xdr:cNvPr id="71" name="n_2aveValue【道路】&#10;有形固定資産減価償却率"/>
        <xdr:cNvSpPr txBox="1"/>
      </xdr:nvSpPr>
      <xdr:spPr>
        <a:xfrm>
          <a:off x="2705744" y="595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109237</xdr:rowOff>
    </xdr:from>
    <xdr:ext cx="405111" cy="259045"/>
    <xdr:sp macro="" textlink="">
      <xdr:nvSpPr>
        <xdr:cNvPr id="72" name="n_1mainValue【道路】&#10;有形固定資産減価償却率"/>
        <xdr:cNvSpPr txBox="1"/>
      </xdr:nvSpPr>
      <xdr:spPr>
        <a:xfrm>
          <a:off x="358204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86" name="テキスト ボックス 8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88" name="テキスト ボックス 8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0" name="テキスト ボックス 8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2" name="テキスト ボックス 9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4" name="テキスト ボックス 9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137351</xdr:rowOff>
    </xdr:from>
    <xdr:to>
      <xdr:col>54</xdr:col>
      <xdr:colOff>189865</xdr:colOff>
      <xdr:row>40</xdr:row>
      <xdr:rowOff>133388</xdr:rowOff>
    </xdr:to>
    <xdr:cxnSp macro="">
      <xdr:nvCxnSpPr>
        <xdr:cNvPr id="96" name="直線コネクタ 95"/>
        <xdr:cNvCxnSpPr/>
      </xdr:nvCxnSpPr>
      <xdr:spPr>
        <a:xfrm flipV="1">
          <a:off x="10476865" y="5795201"/>
          <a:ext cx="0" cy="11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137215</xdr:rowOff>
    </xdr:from>
    <xdr:ext cx="469744" cy="259045"/>
    <xdr:sp macro="" textlink="">
      <xdr:nvSpPr>
        <xdr:cNvPr id="97" name="【道路】&#10;一人当たり延長最小値テキスト"/>
        <xdr:cNvSpPr txBox="1"/>
      </xdr:nvSpPr>
      <xdr:spPr>
        <a:xfrm>
          <a:off x="10515600" y="699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133388</xdr:rowOff>
    </xdr:from>
    <xdr:to>
      <xdr:col>55</xdr:col>
      <xdr:colOff>88900</xdr:colOff>
      <xdr:row>40</xdr:row>
      <xdr:rowOff>133388</xdr:rowOff>
    </xdr:to>
    <xdr:cxnSp macro="">
      <xdr:nvCxnSpPr>
        <xdr:cNvPr id="98" name="直線コネクタ 97"/>
        <xdr:cNvCxnSpPr/>
      </xdr:nvCxnSpPr>
      <xdr:spPr>
        <a:xfrm>
          <a:off x="10388600" y="699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84028</xdr:rowOff>
    </xdr:from>
    <xdr:ext cx="534377" cy="259045"/>
    <xdr:sp macro="" textlink="">
      <xdr:nvSpPr>
        <xdr:cNvPr id="99" name="【道路】&#10;一人当たり延長最大値テキスト"/>
        <xdr:cNvSpPr txBox="1"/>
      </xdr:nvSpPr>
      <xdr:spPr>
        <a:xfrm>
          <a:off x="10515600" y="557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137351</xdr:rowOff>
    </xdr:from>
    <xdr:to>
      <xdr:col>55</xdr:col>
      <xdr:colOff>88900</xdr:colOff>
      <xdr:row>33</xdr:row>
      <xdr:rowOff>137351</xdr:rowOff>
    </xdr:to>
    <xdr:cxnSp macro="">
      <xdr:nvCxnSpPr>
        <xdr:cNvPr id="100" name="直線コネクタ 99"/>
        <xdr:cNvCxnSpPr/>
      </xdr:nvCxnSpPr>
      <xdr:spPr>
        <a:xfrm>
          <a:off x="10388600" y="5795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34536</xdr:rowOff>
    </xdr:from>
    <xdr:ext cx="534377" cy="259045"/>
    <xdr:sp macro="" textlink="">
      <xdr:nvSpPr>
        <xdr:cNvPr id="101" name="【道路】&#10;一人当たり延長平均値テキスト"/>
        <xdr:cNvSpPr txBox="1"/>
      </xdr:nvSpPr>
      <xdr:spPr>
        <a:xfrm>
          <a:off x="10515600" y="6549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56109</xdr:rowOff>
    </xdr:from>
    <xdr:to>
      <xdr:col>55</xdr:col>
      <xdr:colOff>50800</xdr:colOff>
      <xdr:row>38</xdr:row>
      <xdr:rowOff>157709</xdr:rowOff>
    </xdr:to>
    <xdr:sp macro="" textlink="">
      <xdr:nvSpPr>
        <xdr:cNvPr id="102" name="フローチャート: 判断 101"/>
        <xdr:cNvSpPr/>
      </xdr:nvSpPr>
      <xdr:spPr>
        <a:xfrm>
          <a:off x="10426700" y="657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44145</xdr:rowOff>
    </xdr:from>
    <xdr:to>
      <xdr:col>50</xdr:col>
      <xdr:colOff>165100</xdr:colOff>
      <xdr:row>38</xdr:row>
      <xdr:rowOff>145745</xdr:rowOff>
    </xdr:to>
    <xdr:sp macro="" textlink="">
      <xdr:nvSpPr>
        <xdr:cNvPr id="103" name="フローチャート: 判断 102"/>
        <xdr:cNvSpPr/>
      </xdr:nvSpPr>
      <xdr:spPr>
        <a:xfrm>
          <a:off x="9588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40374</xdr:rowOff>
    </xdr:from>
    <xdr:to>
      <xdr:col>46</xdr:col>
      <xdr:colOff>38100</xdr:colOff>
      <xdr:row>38</xdr:row>
      <xdr:rowOff>141974</xdr:rowOff>
    </xdr:to>
    <xdr:sp macro="" textlink="">
      <xdr:nvSpPr>
        <xdr:cNvPr id="104" name="フローチャート: 判断 103"/>
        <xdr:cNvSpPr/>
      </xdr:nvSpPr>
      <xdr:spPr>
        <a:xfrm>
          <a:off x="8699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168999</xdr:rowOff>
    </xdr:from>
    <xdr:to>
      <xdr:col>50</xdr:col>
      <xdr:colOff>165100</xdr:colOff>
      <xdr:row>39</xdr:row>
      <xdr:rowOff>99149</xdr:rowOff>
    </xdr:to>
    <xdr:sp macro="" textlink="">
      <xdr:nvSpPr>
        <xdr:cNvPr id="110" name="楕円 109"/>
        <xdr:cNvSpPr/>
      </xdr:nvSpPr>
      <xdr:spPr>
        <a:xfrm>
          <a:off x="9588500" y="668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36</xdr:row>
      <xdr:rowOff>162272</xdr:rowOff>
    </xdr:from>
    <xdr:ext cx="534377" cy="259045"/>
    <xdr:sp macro="" textlink="">
      <xdr:nvSpPr>
        <xdr:cNvPr id="111" name="n_1aveValue【道路】&#10;一人当たり延長"/>
        <xdr:cNvSpPr txBox="1"/>
      </xdr:nvSpPr>
      <xdr:spPr>
        <a:xfrm>
          <a:off x="93594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158500</xdr:rowOff>
    </xdr:from>
    <xdr:ext cx="534377" cy="259045"/>
    <xdr:sp macro="" textlink="">
      <xdr:nvSpPr>
        <xdr:cNvPr id="112" name="n_2aveValue【道路】&#10;一人当たり延長"/>
        <xdr:cNvSpPr txBox="1"/>
      </xdr:nvSpPr>
      <xdr:spPr>
        <a:xfrm>
          <a:off x="8483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90276</xdr:rowOff>
    </xdr:from>
    <xdr:ext cx="534377" cy="259045"/>
    <xdr:sp macro="" textlink="">
      <xdr:nvSpPr>
        <xdr:cNvPr id="113" name="n_1mainValue【道路】&#10;一人当たり延長"/>
        <xdr:cNvSpPr txBox="1"/>
      </xdr:nvSpPr>
      <xdr:spPr>
        <a:xfrm>
          <a:off x="9359411" y="67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4" name="直線コネクタ 12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5" name="テキスト ボックス 124"/>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6" name="直線コネクタ 12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7" name="テキスト ボックス 12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28" name="直線コネクタ 12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29" name="テキスト ボックス 12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0" name="直線コネクタ 12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1" name="テキスト ボックス 13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2" name="直線コネクタ 13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3" name="テキスト ボックス 13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4" name="直線コネクタ 13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5" name="テキスト ボックス 134"/>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45720</xdr:rowOff>
    </xdr:from>
    <xdr:to>
      <xdr:col>24</xdr:col>
      <xdr:colOff>62865</xdr:colOff>
      <xdr:row>64</xdr:row>
      <xdr:rowOff>115933</xdr:rowOff>
    </xdr:to>
    <xdr:cxnSp macro="">
      <xdr:nvCxnSpPr>
        <xdr:cNvPr id="139" name="直線コネクタ 138"/>
        <xdr:cNvCxnSpPr/>
      </xdr:nvCxnSpPr>
      <xdr:spPr>
        <a:xfrm flipV="1">
          <a:off x="4634865" y="964692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119760</xdr:rowOff>
    </xdr:from>
    <xdr:ext cx="340478" cy="259045"/>
    <xdr:sp macro="" textlink="">
      <xdr:nvSpPr>
        <xdr:cNvPr id="140" name="【橋りょう・トンネル】&#10;有形固定資産減価償却率最小値テキスト"/>
        <xdr:cNvSpPr txBox="1"/>
      </xdr:nvSpPr>
      <xdr:spPr>
        <a:xfrm>
          <a:off x="4673600" y="110925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115933</xdr:rowOff>
    </xdr:from>
    <xdr:to>
      <xdr:col>24</xdr:col>
      <xdr:colOff>152400</xdr:colOff>
      <xdr:row>64</xdr:row>
      <xdr:rowOff>115933</xdr:rowOff>
    </xdr:to>
    <xdr:cxnSp macro="">
      <xdr:nvCxnSpPr>
        <xdr:cNvPr id="141" name="直線コネクタ 140"/>
        <xdr:cNvCxnSpPr/>
      </xdr:nvCxnSpPr>
      <xdr:spPr>
        <a:xfrm>
          <a:off x="4546600" y="1108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163847</xdr:rowOff>
    </xdr:from>
    <xdr:ext cx="405111" cy="259045"/>
    <xdr:sp macro="" textlink="">
      <xdr:nvSpPr>
        <xdr:cNvPr id="142" name="【橋りょう・トンネル】&#10;有形固定資産減価償却率最大値テキスト"/>
        <xdr:cNvSpPr txBox="1"/>
      </xdr:nvSpPr>
      <xdr:spPr>
        <a:xfrm>
          <a:off x="4673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45720</xdr:rowOff>
    </xdr:from>
    <xdr:to>
      <xdr:col>24</xdr:col>
      <xdr:colOff>152400</xdr:colOff>
      <xdr:row>56</xdr:row>
      <xdr:rowOff>45720</xdr:rowOff>
    </xdr:to>
    <xdr:cxnSp macro="">
      <xdr:nvCxnSpPr>
        <xdr:cNvPr id="143" name="直線コネクタ 142"/>
        <xdr:cNvCxnSpPr/>
      </xdr:nvCxnSpPr>
      <xdr:spPr>
        <a:xfrm>
          <a:off x="4546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121937</xdr:rowOff>
    </xdr:from>
    <xdr:ext cx="405111" cy="259045"/>
    <xdr:sp macro="" textlink="">
      <xdr:nvSpPr>
        <xdr:cNvPr id="144" name="【橋りょう・トンネル】&#10;有形固定資産減価償却率平均値テキスト"/>
        <xdr:cNvSpPr txBox="1"/>
      </xdr:nvSpPr>
      <xdr:spPr>
        <a:xfrm>
          <a:off x="4673600" y="1006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143510</xdr:rowOff>
    </xdr:from>
    <xdr:to>
      <xdr:col>24</xdr:col>
      <xdr:colOff>114300</xdr:colOff>
      <xdr:row>59</xdr:row>
      <xdr:rowOff>73660</xdr:rowOff>
    </xdr:to>
    <xdr:sp macro="" textlink="">
      <xdr:nvSpPr>
        <xdr:cNvPr id="145" name="フローチャート: 判断 144"/>
        <xdr:cNvSpPr/>
      </xdr:nvSpPr>
      <xdr:spPr>
        <a:xfrm>
          <a:off x="4584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169635</xdr:rowOff>
    </xdr:from>
    <xdr:to>
      <xdr:col>20</xdr:col>
      <xdr:colOff>38100</xdr:colOff>
      <xdr:row>59</xdr:row>
      <xdr:rowOff>99785</xdr:rowOff>
    </xdr:to>
    <xdr:sp macro="" textlink="">
      <xdr:nvSpPr>
        <xdr:cNvPr id="146" name="フローチャート: 判断 145"/>
        <xdr:cNvSpPr/>
      </xdr:nvSpPr>
      <xdr:spPr>
        <a:xfrm>
          <a:off x="3746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11249</xdr:rowOff>
    </xdr:from>
    <xdr:to>
      <xdr:col>15</xdr:col>
      <xdr:colOff>101600</xdr:colOff>
      <xdr:row>59</xdr:row>
      <xdr:rowOff>112849</xdr:rowOff>
    </xdr:to>
    <xdr:sp macro="" textlink="">
      <xdr:nvSpPr>
        <xdr:cNvPr id="147" name="フローチャート: 判断 146"/>
        <xdr:cNvSpPr/>
      </xdr:nvSpPr>
      <xdr:spPr>
        <a:xfrm>
          <a:off x="2857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52070</xdr:rowOff>
    </xdr:from>
    <xdr:to>
      <xdr:col>20</xdr:col>
      <xdr:colOff>38100</xdr:colOff>
      <xdr:row>60</xdr:row>
      <xdr:rowOff>153670</xdr:rowOff>
    </xdr:to>
    <xdr:sp macro="" textlink="">
      <xdr:nvSpPr>
        <xdr:cNvPr id="153" name="楕円 152"/>
        <xdr:cNvSpPr/>
      </xdr:nvSpPr>
      <xdr:spPr>
        <a:xfrm>
          <a:off x="3746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116312</xdr:rowOff>
    </xdr:from>
    <xdr:ext cx="405111" cy="259045"/>
    <xdr:sp macro="" textlink="">
      <xdr:nvSpPr>
        <xdr:cNvPr id="154" name="n_1aveValue【橋りょう・トンネル】&#10;有形固定資産減価償却率"/>
        <xdr:cNvSpPr txBox="1"/>
      </xdr:nvSpPr>
      <xdr:spPr>
        <a:xfrm>
          <a:off x="3582044"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129376</xdr:rowOff>
    </xdr:from>
    <xdr:ext cx="405111" cy="259045"/>
    <xdr:sp macro="" textlink="">
      <xdr:nvSpPr>
        <xdr:cNvPr id="155" name="n_2aveValue【橋りょう・トンネル】&#10;有形固定資産減価償却率"/>
        <xdr:cNvSpPr txBox="1"/>
      </xdr:nvSpPr>
      <xdr:spPr>
        <a:xfrm>
          <a:off x="2705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144797</xdr:rowOff>
    </xdr:from>
    <xdr:ext cx="405111" cy="259045"/>
    <xdr:sp macro="" textlink="">
      <xdr:nvSpPr>
        <xdr:cNvPr id="156" name="n_1mainValue【橋りょう・トンネル】&#10;有形固定資産減価償却率"/>
        <xdr:cNvSpPr txBox="1"/>
      </xdr:nvSpPr>
      <xdr:spPr>
        <a:xfrm>
          <a:off x="35820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7" name="直線コネクタ 16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68" name="テキスト ボックス 16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9" name="直線コネクタ 16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0" name="テキスト ボックス 16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1" name="直線コネクタ 17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2" name="テキスト ボックス 17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3" name="直線コネクタ 17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74" name="テキスト ボックス 17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5" name="直線コネクタ 17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76" name="テキスト ボックス 175"/>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7" name="直線コネクタ 17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8" name="テキスト ボックス 17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154168</xdr:rowOff>
    </xdr:from>
    <xdr:to>
      <xdr:col>54</xdr:col>
      <xdr:colOff>189865</xdr:colOff>
      <xdr:row>64</xdr:row>
      <xdr:rowOff>67898</xdr:rowOff>
    </xdr:to>
    <xdr:cxnSp macro="">
      <xdr:nvCxnSpPr>
        <xdr:cNvPr id="180" name="直線コネクタ 179"/>
        <xdr:cNvCxnSpPr/>
      </xdr:nvCxnSpPr>
      <xdr:spPr>
        <a:xfrm flipV="1">
          <a:off x="10476865" y="9583918"/>
          <a:ext cx="0" cy="145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71725</xdr:rowOff>
    </xdr:from>
    <xdr:ext cx="469744" cy="259045"/>
    <xdr:sp macro="" textlink="">
      <xdr:nvSpPr>
        <xdr:cNvPr id="181" name="【橋りょう・トンネル】&#10;一人当たり有形固定資産（償却資産）額最小値テキスト"/>
        <xdr:cNvSpPr txBox="1"/>
      </xdr:nvSpPr>
      <xdr:spPr>
        <a:xfrm>
          <a:off x="10515600" y="110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67898</xdr:rowOff>
    </xdr:from>
    <xdr:to>
      <xdr:col>55</xdr:col>
      <xdr:colOff>88900</xdr:colOff>
      <xdr:row>64</xdr:row>
      <xdr:rowOff>67898</xdr:rowOff>
    </xdr:to>
    <xdr:cxnSp macro="">
      <xdr:nvCxnSpPr>
        <xdr:cNvPr id="182" name="直線コネクタ 181"/>
        <xdr:cNvCxnSpPr/>
      </xdr:nvCxnSpPr>
      <xdr:spPr>
        <a:xfrm>
          <a:off x="10388600" y="1104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100845</xdr:rowOff>
    </xdr:from>
    <xdr:ext cx="599010" cy="259045"/>
    <xdr:sp macro="" textlink="">
      <xdr:nvSpPr>
        <xdr:cNvPr id="183" name="【橋りょう・トンネル】&#10;一人当たり有形固定資産（償却資産）額最大値テキスト"/>
        <xdr:cNvSpPr txBox="1"/>
      </xdr:nvSpPr>
      <xdr:spPr>
        <a:xfrm>
          <a:off x="10515600" y="9359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154168</xdr:rowOff>
    </xdr:from>
    <xdr:to>
      <xdr:col>55</xdr:col>
      <xdr:colOff>88900</xdr:colOff>
      <xdr:row>55</xdr:row>
      <xdr:rowOff>154168</xdr:rowOff>
    </xdr:to>
    <xdr:cxnSp macro="">
      <xdr:nvCxnSpPr>
        <xdr:cNvPr id="184" name="直線コネクタ 183"/>
        <xdr:cNvCxnSpPr/>
      </xdr:nvCxnSpPr>
      <xdr:spPr>
        <a:xfrm>
          <a:off x="10388600" y="958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91701</xdr:rowOff>
    </xdr:from>
    <xdr:ext cx="599010" cy="259045"/>
    <xdr:sp macro="" textlink="">
      <xdr:nvSpPr>
        <xdr:cNvPr id="185" name="【橋りょう・トンネル】&#10;一人当たり有形固定資産（償却資産）額平均値テキスト"/>
        <xdr:cNvSpPr txBox="1"/>
      </xdr:nvSpPr>
      <xdr:spPr>
        <a:xfrm>
          <a:off x="10515600" y="10550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113274</xdr:rowOff>
    </xdr:from>
    <xdr:to>
      <xdr:col>55</xdr:col>
      <xdr:colOff>50800</xdr:colOff>
      <xdr:row>62</xdr:row>
      <xdr:rowOff>43424</xdr:rowOff>
    </xdr:to>
    <xdr:sp macro="" textlink="">
      <xdr:nvSpPr>
        <xdr:cNvPr id="186" name="フローチャート: 判断 185"/>
        <xdr:cNvSpPr/>
      </xdr:nvSpPr>
      <xdr:spPr>
        <a:xfrm>
          <a:off x="10426700" y="1057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83209</xdr:rowOff>
    </xdr:from>
    <xdr:to>
      <xdr:col>50</xdr:col>
      <xdr:colOff>165100</xdr:colOff>
      <xdr:row>62</xdr:row>
      <xdr:rowOff>13359</xdr:rowOff>
    </xdr:to>
    <xdr:sp macro="" textlink="">
      <xdr:nvSpPr>
        <xdr:cNvPr id="187" name="フローチャート: 判断 186"/>
        <xdr:cNvSpPr/>
      </xdr:nvSpPr>
      <xdr:spPr>
        <a:xfrm>
          <a:off x="9588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82099</xdr:rowOff>
    </xdr:from>
    <xdr:to>
      <xdr:col>46</xdr:col>
      <xdr:colOff>38100</xdr:colOff>
      <xdr:row>62</xdr:row>
      <xdr:rowOff>12249</xdr:rowOff>
    </xdr:to>
    <xdr:sp macro="" textlink="">
      <xdr:nvSpPr>
        <xdr:cNvPr id="188" name="フローチャート: 判断 187"/>
        <xdr:cNvSpPr/>
      </xdr:nvSpPr>
      <xdr:spPr>
        <a:xfrm>
          <a:off x="8699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9" name="テキスト ボックス 18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0" name="テキスト ボックス 18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1" name="テキスト ボックス 19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2" name="テキスト ボックス 19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3" name="テキスト ボックス 19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77776</xdr:rowOff>
    </xdr:from>
    <xdr:to>
      <xdr:col>50</xdr:col>
      <xdr:colOff>165100</xdr:colOff>
      <xdr:row>60</xdr:row>
      <xdr:rowOff>7926</xdr:rowOff>
    </xdr:to>
    <xdr:sp macro="" textlink="">
      <xdr:nvSpPr>
        <xdr:cNvPr id="194" name="楕円 193"/>
        <xdr:cNvSpPr/>
      </xdr:nvSpPr>
      <xdr:spPr>
        <a:xfrm>
          <a:off x="9588500" y="1019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62</xdr:row>
      <xdr:rowOff>4486</xdr:rowOff>
    </xdr:from>
    <xdr:ext cx="599010" cy="259045"/>
    <xdr:sp macro="" textlink="">
      <xdr:nvSpPr>
        <xdr:cNvPr id="195" name="n_1aveValue【橋りょう・トンネル】&#10;一人当たり有形固定資産（償却資産）額"/>
        <xdr:cNvSpPr txBox="1"/>
      </xdr:nvSpPr>
      <xdr:spPr>
        <a:xfrm>
          <a:off x="9327095" y="1063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28776</xdr:rowOff>
    </xdr:from>
    <xdr:ext cx="599010" cy="259045"/>
    <xdr:sp macro="" textlink="">
      <xdr:nvSpPr>
        <xdr:cNvPr id="196" name="n_2aveValue【橋りょう・トンネル】&#10;一人当たり有形固定資産（償却資産）額"/>
        <xdr:cNvSpPr txBox="1"/>
      </xdr:nvSpPr>
      <xdr:spPr>
        <a:xfrm>
          <a:off x="8450795" y="1031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24453</xdr:rowOff>
    </xdr:from>
    <xdr:ext cx="599010" cy="259045"/>
    <xdr:sp macro="" textlink="">
      <xdr:nvSpPr>
        <xdr:cNvPr id="197" name="n_1mainValue【橋りょう・トンネル】&#10;一人当たり有形固定資産（償却資産）額"/>
        <xdr:cNvSpPr txBox="1"/>
      </xdr:nvSpPr>
      <xdr:spPr>
        <a:xfrm>
          <a:off x="9327095" y="996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5" name="正方形/長方形 20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6" name="テキスト ボックス 20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7" name="直線コネクタ 20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8" name="テキスト ボックス 20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9" name="直線コネクタ 20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0" name="テキスト ボックス 20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1" name="直線コネクタ 21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2" name="テキスト ボックス 21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3" name="直線コネクタ 21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4" name="テキスト ボックス 21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5" name="直線コネクタ 21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6" name="テキスト ボックス 21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7" name="直線コネクタ 21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8" name="テキスト ボックス 21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9" name="直線コネクタ 21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0" name="テキスト ボックス 21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97155</xdr:rowOff>
    </xdr:from>
    <xdr:to>
      <xdr:col>24</xdr:col>
      <xdr:colOff>62865</xdr:colOff>
      <xdr:row>86</xdr:row>
      <xdr:rowOff>41911</xdr:rowOff>
    </xdr:to>
    <xdr:cxnSp macro="">
      <xdr:nvCxnSpPr>
        <xdr:cNvPr id="222" name="直線コネクタ 221"/>
        <xdr:cNvCxnSpPr/>
      </xdr:nvCxnSpPr>
      <xdr:spPr>
        <a:xfrm flipV="1">
          <a:off x="4634865" y="13470255"/>
          <a:ext cx="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45738</xdr:rowOff>
    </xdr:from>
    <xdr:ext cx="405111" cy="259045"/>
    <xdr:sp macro="" textlink="">
      <xdr:nvSpPr>
        <xdr:cNvPr id="223" name="【公営住宅】&#10;有形固定資産減価償却率最小値テキスト"/>
        <xdr:cNvSpPr txBox="1"/>
      </xdr:nvSpPr>
      <xdr:spPr>
        <a:xfrm>
          <a:off x="4673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41911</xdr:rowOff>
    </xdr:from>
    <xdr:to>
      <xdr:col>24</xdr:col>
      <xdr:colOff>152400</xdr:colOff>
      <xdr:row>86</xdr:row>
      <xdr:rowOff>41911</xdr:rowOff>
    </xdr:to>
    <xdr:cxnSp macro="">
      <xdr:nvCxnSpPr>
        <xdr:cNvPr id="224" name="直線コネクタ 223"/>
        <xdr:cNvCxnSpPr/>
      </xdr:nvCxnSpPr>
      <xdr:spPr>
        <a:xfrm>
          <a:off x="4546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43832</xdr:rowOff>
    </xdr:from>
    <xdr:ext cx="405111" cy="259045"/>
    <xdr:sp macro="" textlink="">
      <xdr:nvSpPr>
        <xdr:cNvPr id="225" name="【公営住宅】&#10;有形固定資産減価償却率最大値テキスト"/>
        <xdr:cNvSpPr txBox="1"/>
      </xdr:nvSpPr>
      <xdr:spPr>
        <a:xfrm>
          <a:off x="4673600" y="1324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97155</xdr:rowOff>
    </xdr:from>
    <xdr:to>
      <xdr:col>24</xdr:col>
      <xdr:colOff>152400</xdr:colOff>
      <xdr:row>78</xdr:row>
      <xdr:rowOff>97155</xdr:rowOff>
    </xdr:to>
    <xdr:cxnSp macro="">
      <xdr:nvCxnSpPr>
        <xdr:cNvPr id="226" name="直線コネクタ 225"/>
        <xdr:cNvCxnSpPr/>
      </xdr:nvCxnSpPr>
      <xdr:spPr>
        <a:xfrm>
          <a:off x="4546600" y="1347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30497</xdr:rowOff>
    </xdr:from>
    <xdr:ext cx="405111" cy="259045"/>
    <xdr:sp macro="" textlink="">
      <xdr:nvSpPr>
        <xdr:cNvPr id="227" name="【公営住宅】&#10;有形固定資産減価償却率平均値テキスト"/>
        <xdr:cNvSpPr txBox="1"/>
      </xdr:nvSpPr>
      <xdr:spPr>
        <a:xfrm>
          <a:off x="4673600" y="1408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28" name="フローチャート: 判断 227"/>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132080</xdr:rowOff>
    </xdr:from>
    <xdr:to>
      <xdr:col>20</xdr:col>
      <xdr:colOff>38100</xdr:colOff>
      <xdr:row>82</xdr:row>
      <xdr:rowOff>62230</xdr:rowOff>
    </xdr:to>
    <xdr:sp macro="" textlink="">
      <xdr:nvSpPr>
        <xdr:cNvPr id="229" name="フローチャート: 判断 228"/>
        <xdr:cNvSpPr/>
      </xdr:nvSpPr>
      <xdr:spPr>
        <a:xfrm>
          <a:off x="3746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114936</xdr:rowOff>
    </xdr:from>
    <xdr:to>
      <xdr:col>15</xdr:col>
      <xdr:colOff>101600</xdr:colOff>
      <xdr:row>82</xdr:row>
      <xdr:rowOff>45086</xdr:rowOff>
    </xdr:to>
    <xdr:sp macro="" textlink="">
      <xdr:nvSpPr>
        <xdr:cNvPr id="230" name="フローチャート: 判断 229"/>
        <xdr:cNvSpPr/>
      </xdr:nvSpPr>
      <xdr:spPr>
        <a:xfrm>
          <a:off x="2857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1" name="テキスト ボックス 23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2" name="テキスト ボックス 23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3" name="テキスト ボックス 23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4" name="テキスト ボックス 23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5" name="テキスト ボックス 23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69214</xdr:rowOff>
    </xdr:from>
    <xdr:to>
      <xdr:col>20</xdr:col>
      <xdr:colOff>38100</xdr:colOff>
      <xdr:row>80</xdr:row>
      <xdr:rowOff>170814</xdr:rowOff>
    </xdr:to>
    <xdr:sp macro="" textlink="">
      <xdr:nvSpPr>
        <xdr:cNvPr id="236" name="楕円 235"/>
        <xdr:cNvSpPr/>
      </xdr:nvSpPr>
      <xdr:spPr>
        <a:xfrm>
          <a:off x="3746500" y="1378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53357</xdr:rowOff>
    </xdr:from>
    <xdr:ext cx="405111" cy="259045"/>
    <xdr:sp macro="" textlink="">
      <xdr:nvSpPr>
        <xdr:cNvPr id="237" name="n_1aveValue【公営住宅】&#10;有形固定資産減価償却率"/>
        <xdr:cNvSpPr txBox="1"/>
      </xdr:nvSpPr>
      <xdr:spPr>
        <a:xfrm>
          <a:off x="35820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61613</xdr:rowOff>
    </xdr:from>
    <xdr:ext cx="405111" cy="259045"/>
    <xdr:sp macro="" textlink="">
      <xdr:nvSpPr>
        <xdr:cNvPr id="238" name="n_2aveValue【公営住宅】&#10;有形固定資産減価償却率"/>
        <xdr:cNvSpPr txBox="1"/>
      </xdr:nvSpPr>
      <xdr:spPr>
        <a:xfrm>
          <a:off x="27057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15891</xdr:rowOff>
    </xdr:from>
    <xdr:ext cx="405111" cy="259045"/>
    <xdr:sp macro="" textlink="">
      <xdr:nvSpPr>
        <xdr:cNvPr id="239" name="n_1mainValue【公営住宅】&#10;有形固定資産減価償却率"/>
        <xdr:cNvSpPr txBox="1"/>
      </xdr:nvSpPr>
      <xdr:spPr>
        <a:xfrm>
          <a:off x="3582044" y="1356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0" name="正方形/長方形 23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1" name="正方形/長方形 24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2" name="正方形/長方形 24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3" name="正方形/長方形 24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4" name="正方形/長方形 24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5" name="正方形/長方形 24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6" name="正方形/長方形 24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7" name="正方形/長方形 24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8" name="テキスト ボックス 24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9" name="直線コネクタ 24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0" name="直線コネクタ 24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1" name="テキスト ボックス 25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2" name="直線コネクタ 25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3" name="テキスト ボックス 25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4" name="直線コネクタ 25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5" name="テキスト ボックス 25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6" name="直線コネクタ 25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7" name="テキスト ボックス 25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8" name="直線コネクタ 25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59" name="テキスト ボックス 25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0" name="直線コネクタ 25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1" name="テキスト ボックス 26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118111</xdr:rowOff>
    </xdr:from>
    <xdr:to>
      <xdr:col>54</xdr:col>
      <xdr:colOff>189865</xdr:colOff>
      <xdr:row>86</xdr:row>
      <xdr:rowOff>45720</xdr:rowOff>
    </xdr:to>
    <xdr:cxnSp macro="">
      <xdr:nvCxnSpPr>
        <xdr:cNvPr id="263" name="直線コネクタ 262"/>
        <xdr:cNvCxnSpPr/>
      </xdr:nvCxnSpPr>
      <xdr:spPr>
        <a:xfrm flipV="1">
          <a:off x="10476865" y="13491211"/>
          <a:ext cx="0" cy="129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49547</xdr:rowOff>
    </xdr:from>
    <xdr:ext cx="469744" cy="259045"/>
    <xdr:sp macro="" textlink="">
      <xdr:nvSpPr>
        <xdr:cNvPr id="264" name="【公営住宅】&#10;一人当たり面積最小値テキスト"/>
        <xdr:cNvSpPr txBox="1"/>
      </xdr:nvSpPr>
      <xdr:spPr>
        <a:xfrm>
          <a:off x="10515600"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45720</xdr:rowOff>
    </xdr:from>
    <xdr:to>
      <xdr:col>55</xdr:col>
      <xdr:colOff>88900</xdr:colOff>
      <xdr:row>86</xdr:row>
      <xdr:rowOff>45720</xdr:rowOff>
    </xdr:to>
    <xdr:cxnSp macro="">
      <xdr:nvCxnSpPr>
        <xdr:cNvPr id="265" name="直線コネクタ 264"/>
        <xdr:cNvCxnSpPr/>
      </xdr:nvCxnSpPr>
      <xdr:spPr>
        <a:xfrm>
          <a:off x="10388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64788</xdr:rowOff>
    </xdr:from>
    <xdr:ext cx="469744" cy="259045"/>
    <xdr:sp macro="" textlink="">
      <xdr:nvSpPr>
        <xdr:cNvPr id="266" name="【公営住宅】&#10;一人当たり面積最大値テキスト"/>
        <xdr:cNvSpPr txBox="1"/>
      </xdr:nvSpPr>
      <xdr:spPr>
        <a:xfrm>
          <a:off x="10515600" y="1326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118111</xdr:rowOff>
    </xdr:from>
    <xdr:to>
      <xdr:col>55</xdr:col>
      <xdr:colOff>88900</xdr:colOff>
      <xdr:row>78</xdr:row>
      <xdr:rowOff>118111</xdr:rowOff>
    </xdr:to>
    <xdr:cxnSp macro="">
      <xdr:nvCxnSpPr>
        <xdr:cNvPr id="267" name="直線コネクタ 266"/>
        <xdr:cNvCxnSpPr/>
      </xdr:nvCxnSpPr>
      <xdr:spPr>
        <a:xfrm>
          <a:off x="10388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153940</xdr:rowOff>
    </xdr:from>
    <xdr:ext cx="469744" cy="259045"/>
    <xdr:sp macro="" textlink="">
      <xdr:nvSpPr>
        <xdr:cNvPr id="268" name="【公営住宅】&#10;一人当たり面積平均値テキスト"/>
        <xdr:cNvSpPr txBox="1"/>
      </xdr:nvSpPr>
      <xdr:spPr>
        <a:xfrm>
          <a:off x="10515600" y="14212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4063</xdr:rowOff>
    </xdr:from>
    <xdr:to>
      <xdr:col>55</xdr:col>
      <xdr:colOff>50800</xdr:colOff>
      <xdr:row>83</xdr:row>
      <xdr:rowOff>105663</xdr:rowOff>
    </xdr:to>
    <xdr:sp macro="" textlink="">
      <xdr:nvSpPr>
        <xdr:cNvPr id="269" name="フローチャート: 判断 268"/>
        <xdr:cNvSpPr/>
      </xdr:nvSpPr>
      <xdr:spPr>
        <a:xfrm>
          <a:off x="10426700" y="1423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156463</xdr:rowOff>
    </xdr:from>
    <xdr:to>
      <xdr:col>50</xdr:col>
      <xdr:colOff>165100</xdr:colOff>
      <xdr:row>83</xdr:row>
      <xdr:rowOff>86613</xdr:rowOff>
    </xdr:to>
    <xdr:sp macro="" textlink="">
      <xdr:nvSpPr>
        <xdr:cNvPr id="270" name="フローチャート: 判断 269"/>
        <xdr:cNvSpPr/>
      </xdr:nvSpPr>
      <xdr:spPr>
        <a:xfrm>
          <a:off x="9588500" y="1421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130556</xdr:rowOff>
    </xdr:from>
    <xdr:to>
      <xdr:col>46</xdr:col>
      <xdr:colOff>38100</xdr:colOff>
      <xdr:row>82</xdr:row>
      <xdr:rowOff>60706</xdr:rowOff>
    </xdr:to>
    <xdr:sp macro="" textlink="">
      <xdr:nvSpPr>
        <xdr:cNvPr id="271" name="フローチャート: 判断 270"/>
        <xdr:cNvSpPr/>
      </xdr:nvSpPr>
      <xdr:spPr>
        <a:xfrm>
          <a:off x="8699500" y="1401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2" name="テキスト ボックス 27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3" name="テキスト ボックス 27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4" name="テキスト ボックス 27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5" name="テキスト ボックス 27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6" name="テキスト ボックス 27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66548</xdr:rowOff>
    </xdr:from>
    <xdr:to>
      <xdr:col>50</xdr:col>
      <xdr:colOff>165100</xdr:colOff>
      <xdr:row>83</xdr:row>
      <xdr:rowOff>168148</xdr:rowOff>
    </xdr:to>
    <xdr:sp macro="" textlink="">
      <xdr:nvSpPr>
        <xdr:cNvPr id="277" name="楕円 276"/>
        <xdr:cNvSpPr/>
      </xdr:nvSpPr>
      <xdr:spPr>
        <a:xfrm>
          <a:off x="9588500" y="1429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103140</xdr:rowOff>
    </xdr:from>
    <xdr:ext cx="469744" cy="259045"/>
    <xdr:sp macro="" textlink="">
      <xdr:nvSpPr>
        <xdr:cNvPr id="278" name="n_1aveValue【公営住宅】&#10;一人当たり面積"/>
        <xdr:cNvSpPr txBox="1"/>
      </xdr:nvSpPr>
      <xdr:spPr>
        <a:xfrm>
          <a:off x="9391727" y="139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77233</xdr:rowOff>
    </xdr:from>
    <xdr:ext cx="469744" cy="259045"/>
    <xdr:sp macro="" textlink="">
      <xdr:nvSpPr>
        <xdr:cNvPr id="279" name="n_2aveValue【公営住宅】&#10;一人当たり面積"/>
        <xdr:cNvSpPr txBox="1"/>
      </xdr:nvSpPr>
      <xdr:spPr>
        <a:xfrm>
          <a:off x="8515427" y="1379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159275</xdr:rowOff>
    </xdr:from>
    <xdr:ext cx="469744" cy="259045"/>
    <xdr:sp macro="" textlink="">
      <xdr:nvSpPr>
        <xdr:cNvPr id="280" name="n_1mainValue【公営住宅】&#10;一人当たり面積"/>
        <xdr:cNvSpPr txBox="1"/>
      </xdr:nvSpPr>
      <xdr:spPr>
        <a:xfrm>
          <a:off x="9391727" y="14389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07" name="直線コネクタ 3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08" name="テキスト ボックス 30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9" name="直線コネクタ 3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0" name="テキスト ボックス 3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1" name="直線コネクタ 3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2" name="テキスト ボックス 3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3" name="直線コネクタ 3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4" name="テキスト ボックス 3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5" name="直線コネクタ 3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6" name="テキスト ボックス 3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7" name="直線コネクタ 3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18" name="テキスト ボックス 31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0" name="テキスト ボックス 31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41910</xdr:rowOff>
    </xdr:to>
    <xdr:cxnSp macro="">
      <xdr:nvCxnSpPr>
        <xdr:cNvPr id="322" name="直線コネクタ 321"/>
        <xdr:cNvCxnSpPr/>
      </xdr:nvCxnSpPr>
      <xdr:spPr>
        <a:xfrm flipV="1">
          <a:off x="16318864" y="5660572"/>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45737</xdr:rowOff>
    </xdr:from>
    <xdr:ext cx="405111" cy="259045"/>
    <xdr:sp macro="" textlink="">
      <xdr:nvSpPr>
        <xdr:cNvPr id="323" name="【認定こども園・幼稚園・保育所】&#10;有形固定資産減価償却率最小値テキスト"/>
        <xdr:cNvSpPr txBox="1"/>
      </xdr:nvSpPr>
      <xdr:spPr>
        <a:xfrm>
          <a:off x="163576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41910</xdr:rowOff>
    </xdr:from>
    <xdr:to>
      <xdr:col>86</xdr:col>
      <xdr:colOff>25400</xdr:colOff>
      <xdr:row>41</xdr:row>
      <xdr:rowOff>41910</xdr:rowOff>
    </xdr:to>
    <xdr:cxnSp macro="">
      <xdr:nvCxnSpPr>
        <xdr:cNvPr id="324" name="直線コネクタ 323"/>
        <xdr:cNvCxnSpPr/>
      </xdr:nvCxnSpPr>
      <xdr:spPr>
        <a:xfrm>
          <a:off x="16230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25"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26" name="直線コネクタ 325"/>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85470</xdr:rowOff>
    </xdr:from>
    <xdr:ext cx="405111" cy="259045"/>
    <xdr:sp macro="" textlink="">
      <xdr:nvSpPr>
        <xdr:cNvPr id="327" name="【認定こども園・幼稚園・保育所】&#10;有形固定資産減価償却率平均値テキスト"/>
        <xdr:cNvSpPr txBox="1"/>
      </xdr:nvSpPr>
      <xdr:spPr>
        <a:xfrm>
          <a:off x="163576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328" name="フローチャート: 判断 327"/>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29" name="フローチャート: 判断 328"/>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330" name="フローチャート: 判断 329"/>
        <xdr:cNvSpPr/>
      </xdr:nvSpPr>
      <xdr:spPr>
        <a:xfrm>
          <a:off x="14541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1" name="テキスト ボックス 3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110308</xdr:rowOff>
    </xdr:from>
    <xdr:to>
      <xdr:col>81</xdr:col>
      <xdr:colOff>101600</xdr:colOff>
      <xdr:row>38</xdr:row>
      <xdr:rowOff>40458</xdr:rowOff>
    </xdr:to>
    <xdr:sp macro="" textlink="">
      <xdr:nvSpPr>
        <xdr:cNvPr id="336" name="楕円 335"/>
        <xdr:cNvSpPr/>
      </xdr:nvSpPr>
      <xdr:spPr>
        <a:xfrm>
          <a:off x="15430500" y="645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128831</xdr:rowOff>
    </xdr:from>
    <xdr:ext cx="405111" cy="259045"/>
    <xdr:sp macro="" textlink="">
      <xdr:nvSpPr>
        <xdr:cNvPr id="337" name="n_1aveValue【認定こども園・幼稚園・保育所】&#10;有形固定資産減価償却率"/>
        <xdr:cNvSpPr txBox="1"/>
      </xdr:nvSpPr>
      <xdr:spPr>
        <a:xfrm>
          <a:off x="15266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150058</xdr:rowOff>
    </xdr:from>
    <xdr:ext cx="405111" cy="259045"/>
    <xdr:sp macro="" textlink="">
      <xdr:nvSpPr>
        <xdr:cNvPr id="338" name="n_2aveValue【認定こども園・幼稚園・保育所】&#10;有形固定資産減価償却率"/>
        <xdr:cNvSpPr txBox="1"/>
      </xdr:nvSpPr>
      <xdr:spPr>
        <a:xfrm>
          <a:off x="14389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31586</xdr:rowOff>
    </xdr:from>
    <xdr:ext cx="405111" cy="259045"/>
    <xdr:sp macro="" textlink="">
      <xdr:nvSpPr>
        <xdr:cNvPr id="339" name="n_1mainValue【認定こども園・幼稚園・保育所】&#10;有形固定資産減価償却率"/>
        <xdr:cNvSpPr txBox="1"/>
      </xdr:nvSpPr>
      <xdr:spPr>
        <a:xfrm>
          <a:off x="15266044" y="654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0" name="正方形/長方形 33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1" name="正方形/長方形 34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2" name="正方形/長方形 34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3" name="正方形/長方形 34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4" name="正方形/長方形 34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5" name="正方形/長方形 34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6" name="正方形/長方形 34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7" name="正方形/長方形 34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8" name="テキスト ボックス 34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9" name="直線コネクタ 34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50" name="直線コネクタ 34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51" name="テキスト ボックス 35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52" name="直線コネクタ 35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53" name="テキスト ボックス 35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54" name="直線コネクタ 35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55" name="テキスト ボックス 35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56" name="直線コネクタ 35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57" name="テキスト ボックス 35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58" name="直線コネクタ 35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59" name="テキスト ボックス 35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60" name="直線コネクタ 35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61" name="テキスト ボックス 36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2" name="直線コネクタ 36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3" name="テキスト ボックス 36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23949</xdr:rowOff>
    </xdr:from>
    <xdr:to>
      <xdr:col>116</xdr:col>
      <xdr:colOff>62864</xdr:colOff>
      <xdr:row>42</xdr:row>
      <xdr:rowOff>56606</xdr:rowOff>
    </xdr:to>
    <xdr:cxnSp macro="">
      <xdr:nvCxnSpPr>
        <xdr:cNvPr id="365" name="直線コネクタ 364"/>
        <xdr:cNvCxnSpPr/>
      </xdr:nvCxnSpPr>
      <xdr:spPr>
        <a:xfrm flipV="1">
          <a:off x="22160864" y="585324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366"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367" name="直線コネクタ 366"/>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142076</xdr:rowOff>
    </xdr:from>
    <xdr:ext cx="469744" cy="259045"/>
    <xdr:sp macro="" textlink="">
      <xdr:nvSpPr>
        <xdr:cNvPr id="368" name="【認定こども園・幼稚園・保育所】&#10;一人当たり面積最大値テキスト"/>
        <xdr:cNvSpPr txBox="1"/>
      </xdr:nvSpPr>
      <xdr:spPr>
        <a:xfrm>
          <a:off x="22199600" y="562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23949</xdr:rowOff>
    </xdr:from>
    <xdr:to>
      <xdr:col>116</xdr:col>
      <xdr:colOff>152400</xdr:colOff>
      <xdr:row>34</xdr:row>
      <xdr:rowOff>23949</xdr:rowOff>
    </xdr:to>
    <xdr:cxnSp macro="">
      <xdr:nvCxnSpPr>
        <xdr:cNvPr id="369" name="直線コネクタ 368"/>
        <xdr:cNvCxnSpPr/>
      </xdr:nvCxnSpPr>
      <xdr:spPr>
        <a:xfrm>
          <a:off x="22072600" y="585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72407</xdr:rowOff>
    </xdr:from>
    <xdr:ext cx="469744" cy="259045"/>
    <xdr:sp macro="" textlink="">
      <xdr:nvSpPr>
        <xdr:cNvPr id="370" name="【認定こども園・幼稚園・保育所】&#10;一人当たり面積平均値テキスト"/>
        <xdr:cNvSpPr txBox="1"/>
      </xdr:nvSpPr>
      <xdr:spPr>
        <a:xfrm>
          <a:off x="221996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371" name="フローチャート: 判断 370"/>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142966</xdr:rowOff>
    </xdr:from>
    <xdr:to>
      <xdr:col>112</xdr:col>
      <xdr:colOff>38100</xdr:colOff>
      <xdr:row>39</xdr:row>
      <xdr:rowOff>73116</xdr:rowOff>
    </xdr:to>
    <xdr:sp macro="" textlink="">
      <xdr:nvSpPr>
        <xdr:cNvPr id="372" name="フローチャート: 判断 371"/>
        <xdr:cNvSpPr/>
      </xdr:nvSpPr>
      <xdr:spPr>
        <a:xfrm>
          <a:off x="21272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123372</xdr:rowOff>
    </xdr:from>
    <xdr:to>
      <xdr:col>107</xdr:col>
      <xdr:colOff>101600</xdr:colOff>
      <xdr:row>39</xdr:row>
      <xdr:rowOff>53522</xdr:rowOff>
    </xdr:to>
    <xdr:sp macro="" textlink="">
      <xdr:nvSpPr>
        <xdr:cNvPr id="373" name="フローチャート: 判断 372"/>
        <xdr:cNvSpPr/>
      </xdr:nvSpPr>
      <xdr:spPr>
        <a:xfrm>
          <a:off x="20383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4" name="テキスト ボックス 37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5" name="テキスト ボックス 37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6" name="テキスト ボックス 37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7" name="テキスト ボックス 37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8" name="テキスト ボックス 37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48260</xdr:rowOff>
    </xdr:from>
    <xdr:to>
      <xdr:col>112</xdr:col>
      <xdr:colOff>38100</xdr:colOff>
      <xdr:row>34</xdr:row>
      <xdr:rowOff>149860</xdr:rowOff>
    </xdr:to>
    <xdr:sp macro="" textlink="">
      <xdr:nvSpPr>
        <xdr:cNvPr id="379" name="楕円 378"/>
        <xdr:cNvSpPr/>
      </xdr:nvSpPr>
      <xdr:spPr>
        <a:xfrm>
          <a:off x="212725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39</xdr:row>
      <xdr:rowOff>64243</xdr:rowOff>
    </xdr:from>
    <xdr:ext cx="469744" cy="259045"/>
    <xdr:sp macro="" textlink="">
      <xdr:nvSpPr>
        <xdr:cNvPr id="380" name="n_1aveValue【認定こども園・幼稚園・保育所】&#10;一人当たり面積"/>
        <xdr:cNvSpPr txBox="1"/>
      </xdr:nvSpPr>
      <xdr:spPr>
        <a:xfrm>
          <a:off x="21075727" y="675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70049</xdr:rowOff>
    </xdr:from>
    <xdr:ext cx="469744" cy="259045"/>
    <xdr:sp macro="" textlink="">
      <xdr:nvSpPr>
        <xdr:cNvPr id="381" name="n_2aveValue【認定こども園・幼稚園・保育所】&#10;一人当たり面積"/>
        <xdr:cNvSpPr txBox="1"/>
      </xdr:nvSpPr>
      <xdr:spPr>
        <a:xfrm>
          <a:off x="20199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166387</xdr:rowOff>
    </xdr:from>
    <xdr:ext cx="469744" cy="259045"/>
    <xdr:sp macro="" textlink="">
      <xdr:nvSpPr>
        <xdr:cNvPr id="382" name="n_1mainValue【認定こども園・幼稚園・保育所】&#10;一人当たり面積"/>
        <xdr:cNvSpPr txBox="1"/>
      </xdr:nvSpPr>
      <xdr:spPr>
        <a:xfrm>
          <a:off x="21075727" y="565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3" name="正方形/長方形 38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4" name="正方形/長方形 38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5" name="正方形/長方形 38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6" name="正方形/長方形 38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7" name="正方形/長方形 38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8" name="正方形/長方形 38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9" name="正方形/長方形 38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0" name="正方形/長方形 38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1" name="テキスト ボックス 39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2" name="直線コネクタ 39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93" name="テキスト ボックス 39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94" name="直線コネクタ 39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95" name="テキスト ボックス 39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6" name="直線コネクタ 39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7" name="テキスト ボックス 39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8" name="直線コネクタ 39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9" name="テキスト ボックス 39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00" name="直線コネクタ 39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01" name="テキスト ボックス 40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2" name="直線コネクタ 40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3" name="テキスト ボックス 40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4" name="直線コネクタ 40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05" name="テキスト ボックス 40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6" name="直線コネクタ 40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07" name="テキスト ボックス 40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146957</xdr:rowOff>
    </xdr:from>
    <xdr:to>
      <xdr:col>85</xdr:col>
      <xdr:colOff>126364</xdr:colOff>
      <xdr:row>64</xdr:row>
      <xdr:rowOff>26126</xdr:rowOff>
    </xdr:to>
    <xdr:cxnSp macro="">
      <xdr:nvCxnSpPr>
        <xdr:cNvPr id="409" name="直線コネクタ 408"/>
        <xdr:cNvCxnSpPr/>
      </xdr:nvCxnSpPr>
      <xdr:spPr>
        <a:xfrm flipV="1">
          <a:off x="16318864" y="940525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29953</xdr:rowOff>
    </xdr:from>
    <xdr:ext cx="405111" cy="259045"/>
    <xdr:sp macro="" textlink="">
      <xdr:nvSpPr>
        <xdr:cNvPr id="410" name="【学校施設】&#10;有形固定資産減価償却率最小値テキスト"/>
        <xdr:cNvSpPr txBox="1"/>
      </xdr:nvSpPr>
      <xdr:spPr>
        <a:xfrm>
          <a:off x="16357600" y="1100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26126</xdr:rowOff>
    </xdr:from>
    <xdr:to>
      <xdr:col>86</xdr:col>
      <xdr:colOff>25400</xdr:colOff>
      <xdr:row>64</xdr:row>
      <xdr:rowOff>26126</xdr:rowOff>
    </xdr:to>
    <xdr:cxnSp macro="">
      <xdr:nvCxnSpPr>
        <xdr:cNvPr id="411" name="直線コネクタ 410"/>
        <xdr:cNvCxnSpPr/>
      </xdr:nvCxnSpPr>
      <xdr:spPr>
        <a:xfrm>
          <a:off x="16230600" y="1099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93634</xdr:rowOff>
    </xdr:from>
    <xdr:ext cx="405111" cy="259045"/>
    <xdr:sp macro="" textlink="">
      <xdr:nvSpPr>
        <xdr:cNvPr id="412" name="【学校施設】&#10;有形固定資産減価償却率最大値テキスト"/>
        <xdr:cNvSpPr txBox="1"/>
      </xdr:nvSpPr>
      <xdr:spPr>
        <a:xfrm>
          <a:off x="16357600" y="918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146957</xdr:rowOff>
    </xdr:from>
    <xdr:to>
      <xdr:col>86</xdr:col>
      <xdr:colOff>25400</xdr:colOff>
      <xdr:row>54</xdr:row>
      <xdr:rowOff>146957</xdr:rowOff>
    </xdr:to>
    <xdr:cxnSp macro="">
      <xdr:nvCxnSpPr>
        <xdr:cNvPr id="413" name="直線コネクタ 412"/>
        <xdr:cNvCxnSpPr/>
      </xdr:nvCxnSpPr>
      <xdr:spPr>
        <a:xfrm>
          <a:off x="16230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7637</xdr:rowOff>
    </xdr:from>
    <xdr:ext cx="405111" cy="259045"/>
    <xdr:sp macro="" textlink="">
      <xdr:nvSpPr>
        <xdr:cNvPr id="414" name="【学校施設】&#10;有形固定資産減価償却率平均値テキスト"/>
        <xdr:cNvSpPr txBox="1"/>
      </xdr:nvSpPr>
      <xdr:spPr>
        <a:xfrm>
          <a:off x="163576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415" name="フローチャート: 判断 414"/>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135346</xdr:rowOff>
    </xdr:from>
    <xdr:to>
      <xdr:col>81</xdr:col>
      <xdr:colOff>101600</xdr:colOff>
      <xdr:row>59</xdr:row>
      <xdr:rowOff>65496</xdr:rowOff>
    </xdr:to>
    <xdr:sp macro="" textlink="">
      <xdr:nvSpPr>
        <xdr:cNvPr id="416" name="フローチャート: 判断 415"/>
        <xdr:cNvSpPr/>
      </xdr:nvSpPr>
      <xdr:spPr>
        <a:xfrm>
          <a:off x="15430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417" name="フローチャート: 判断 416"/>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8" name="テキスト ボックス 41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9" name="テキスト ボックス 41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0" name="テキスト ボックス 41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1" name="テキスト ボックス 42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2" name="テキスト ボックス 42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12881</xdr:rowOff>
    </xdr:from>
    <xdr:to>
      <xdr:col>81</xdr:col>
      <xdr:colOff>101600</xdr:colOff>
      <xdr:row>59</xdr:row>
      <xdr:rowOff>114481</xdr:rowOff>
    </xdr:to>
    <xdr:sp macro="" textlink="">
      <xdr:nvSpPr>
        <xdr:cNvPr id="423" name="楕円 422"/>
        <xdr:cNvSpPr/>
      </xdr:nvSpPr>
      <xdr:spPr>
        <a:xfrm>
          <a:off x="15430500" y="1012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82023</xdr:rowOff>
    </xdr:from>
    <xdr:ext cx="405111" cy="259045"/>
    <xdr:sp macro="" textlink="">
      <xdr:nvSpPr>
        <xdr:cNvPr id="424" name="n_1aveValue【学校施設】&#10;有形固定資産減価償却率"/>
        <xdr:cNvSpPr txBox="1"/>
      </xdr:nvSpPr>
      <xdr:spPr>
        <a:xfrm>
          <a:off x="152660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425" name="n_2aveValue【学校施設】&#10;有形固定資産減価償却率"/>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105608</xdr:rowOff>
    </xdr:from>
    <xdr:ext cx="405111" cy="259045"/>
    <xdr:sp macro="" textlink="">
      <xdr:nvSpPr>
        <xdr:cNvPr id="426" name="n_1mainValue【学校施設】&#10;有形固定資産減価償却率"/>
        <xdr:cNvSpPr txBox="1"/>
      </xdr:nvSpPr>
      <xdr:spPr>
        <a:xfrm>
          <a:off x="1526604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7" name="正方形/長方形 42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8" name="正方形/長方形 42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9" name="正方形/長方形 42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0" name="正方形/長方形 42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1" name="正方形/長方形 43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2" name="正方形/長方形 43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3" name="正方形/長方形 43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4" name="正方形/長方形 43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5" name="テキスト ボックス 43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6" name="直線コネクタ 43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37" name="テキスト ボックス 43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38" name="直線コネクタ 43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39" name="テキスト ボックス 43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40" name="直線コネクタ 43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41" name="テキスト ボックス 44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42" name="直線コネクタ 44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43" name="テキスト ボックス 44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44" name="直線コネクタ 44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45" name="テキスト ボックス 44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6" name="直線コネクタ 4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7" name="テキスト ボックス 4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115671</xdr:rowOff>
    </xdr:from>
    <xdr:to>
      <xdr:col>116</xdr:col>
      <xdr:colOff>62864</xdr:colOff>
      <xdr:row>63</xdr:row>
      <xdr:rowOff>36119</xdr:rowOff>
    </xdr:to>
    <xdr:cxnSp macro="">
      <xdr:nvCxnSpPr>
        <xdr:cNvPr id="449" name="直線コネクタ 448"/>
        <xdr:cNvCxnSpPr/>
      </xdr:nvCxnSpPr>
      <xdr:spPr>
        <a:xfrm flipV="1">
          <a:off x="22160864" y="9888321"/>
          <a:ext cx="0" cy="949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39946</xdr:rowOff>
    </xdr:from>
    <xdr:ext cx="469744" cy="259045"/>
    <xdr:sp macro="" textlink="">
      <xdr:nvSpPr>
        <xdr:cNvPr id="450" name="【学校施設】&#10;一人当たり面積最小値テキスト"/>
        <xdr:cNvSpPr txBox="1"/>
      </xdr:nvSpPr>
      <xdr:spPr>
        <a:xfrm>
          <a:off x="22199600" y="1084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36119</xdr:rowOff>
    </xdr:from>
    <xdr:to>
      <xdr:col>116</xdr:col>
      <xdr:colOff>152400</xdr:colOff>
      <xdr:row>63</xdr:row>
      <xdr:rowOff>36119</xdr:rowOff>
    </xdr:to>
    <xdr:cxnSp macro="">
      <xdr:nvCxnSpPr>
        <xdr:cNvPr id="451" name="直線コネクタ 450"/>
        <xdr:cNvCxnSpPr/>
      </xdr:nvCxnSpPr>
      <xdr:spPr>
        <a:xfrm>
          <a:off x="22072600" y="10837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62348</xdr:rowOff>
    </xdr:from>
    <xdr:ext cx="469744" cy="259045"/>
    <xdr:sp macro="" textlink="">
      <xdr:nvSpPr>
        <xdr:cNvPr id="452" name="【学校施設】&#10;一人当たり面積最大値テキスト"/>
        <xdr:cNvSpPr txBox="1"/>
      </xdr:nvSpPr>
      <xdr:spPr>
        <a:xfrm>
          <a:off x="22199600" y="966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115671</xdr:rowOff>
    </xdr:from>
    <xdr:to>
      <xdr:col>116</xdr:col>
      <xdr:colOff>152400</xdr:colOff>
      <xdr:row>57</xdr:row>
      <xdr:rowOff>115671</xdr:rowOff>
    </xdr:to>
    <xdr:cxnSp macro="">
      <xdr:nvCxnSpPr>
        <xdr:cNvPr id="453" name="直線コネクタ 452"/>
        <xdr:cNvCxnSpPr/>
      </xdr:nvCxnSpPr>
      <xdr:spPr>
        <a:xfrm>
          <a:off x="22072600" y="988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19067</xdr:rowOff>
    </xdr:from>
    <xdr:ext cx="469744" cy="259045"/>
    <xdr:sp macro="" textlink="">
      <xdr:nvSpPr>
        <xdr:cNvPr id="454" name="【学校施設】&#10;一人当たり面積平均値テキスト"/>
        <xdr:cNvSpPr txBox="1"/>
      </xdr:nvSpPr>
      <xdr:spPr>
        <a:xfrm>
          <a:off x="22199600" y="1047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455" name="フローチャート: 判断 454"/>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48413</xdr:rowOff>
    </xdr:from>
    <xdr:to>
      <xdr:col>112</xdr:col>
      <xdr:colOff>38100</xdr:colOff>
      <xdr:row>61</xdr:row>
      <xdr:rowOff>150013</xdr:rowOff>
    </xdr:to>
    <xdr:sp macro="" textlink="">
      <xdr:nvSpPr>
        <xdr:cNvPr id="456" name="フローチャート: 判断 455"/>
        <xdr:cNvSpPr/>
      </xdr:nvSpPr>
      <xdr:spPr>
        <a:xfrm>
          <a:off x="21272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39268</xdr:rowOff>
    </xdr:from>
    <xdr:to>
      <xdr:col>107</xdr:col>
      <xdr:colOff>101600</xdr:colOff>
      <xdr:row>61</xdr:row>
      <xdr:rowOff>140868</xdr:rowOff>
    </xdr:to>
    <xdr:sp macro="" textlink="">
      <xdr:nvSpPr>
        <xdr:cNvPr id="457" name="フローチャート: 判断 456"/>
        <xdr:cNvSpPr/>
      </xdr:nvSpPr>
      <xdr:spPr>
        <a:xfrm>
          <a:off x="20383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8" name="テキスト ボックス 4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9" name="テキスト ボックス 4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0" name="テキスト ボックス 4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1" name="テキスト ボックス 4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2" name="テキスト ボックス 4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101447</xdr:rowOff>
    </xdr:from>
    <xdr:to>
      <xdr:col>112</xdr:col>
      <xdr:colOff>38100</xdr:colOff>
      <xdr:row>61</xdr:row>
      <xdr:rowOff>31597</xdr:rowOff>
    </xdr:to>
    <xdr:sp macro="" textlink="">
      <xdr:nvSpPr>
        <xdr:cNvPr id="463" name="楕円 462"/>
        <xdr:cNvSpPr/>
      </xdr:nvSpPr>
      <xdr:spPr>
        <a:xfrm>
          <a:off x="21272500" y="1038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141140</xdr:rowOff>
    </xdr:from>
    <xdr:ext cx="469744" cy="259045"/>
    <xdr:sp macro="" textlink="">
      <xdr:nvSpPr>
        <xdr:cNvPr id="464" name="n_1aveValue【学校施設】&#10;一人当たり面積"/>
        <xdr:cNvSpPr txBox="1"/>
      </xdr:nvSpPr>
      <xdr:spPr>
        <a:xfrm>
          <a:off x="210757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157395</xdr:rowOff>
    </xdr:from>
    <xdr:ext cx="469744" cy="259045"/>
    <xdr:sp macro="" textlink="">
      <xdr:nvSpPr>
        <xdr:cNvPr id="465" name="n_2aveValue【学校施設】&#10;一人当たり面積"/>
        <xdr:cNvSpPr txBox="1"/>
      </xdr:nvSpPr>
      <xdr:spPr>
        <a:xfrm>
          <a:off x="201994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48124</xdr:rowOff>
    </xdr:from>
    <xdr:ext cx="469744" cy="259045"/>
    <xdr:sp macro="" textlink="">
      <xdr:nvSpPr>
        <xdr:cNvPr id="466" name="n_1mainValue【学校施設】&#10;一人当たり面積"/>
        <xdr:cNvSpPr txBox="1"/>
      </xdr:nvSpPr>
      <xdr:spPr>
        <a:xfrm>
          <a:off x="21075727" y="1016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7" name="正方形/長方形 46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8" name="正方形/長方形 46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9" name="正方形/長方形 46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0" name="正方形/長方形 46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1" name="正方形/長方形 47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2" name="正方形/長方形 47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3" name="正方形/長方形 47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4" name="正方形/長方形 47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75" name="正方形/長方形 4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6" name="正方形/長方形 4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7" name="正方形/長方形 4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8" name="正方形/長方形 4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9" name="正方形/長方形 4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0" name="正方形/長方形 4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1" name="正方形/長方形 4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2" name="正方形/長方形 48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83" name="正方形/長方形 48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4" name="正方形/長方形 48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5" name="正方形/長方形 48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6" name="正方形/長方形 48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7" name="正方形/長方形 48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8" name="正方形/長方形 48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9" name="正方形/長方形 48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90" name="正方形/長方形 48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91" name="テキスト ボックス 49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92" name="直線コネクタ 49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93" name="テキスト ボックス 49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94" name="直線コネクタ 49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95" name="テキスト ボックス 49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96" name="直線コネクタ 49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97" name="テキスト ボックス 49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98" name="直線コネクタ 49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99" name="テキスト ボックス 49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00" name="直線コネクタ 49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01" name="テキスト ボックス 50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02" name="直線コネクタ 50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03" name="テキスト ボックス 50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4" name="直線コネクタ 50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5" name="テキスト ボックス 50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80011</xdr:rowOff>
    </xdr:from>
    <xdr:to>
      <xdr:col>85</xdr:col>
      <xdr:colOff>126364</xdr:colOff>
      <xdr:row>107</xdr:row>
      <xdr:rowOff>53339</xdr:rowOff>
    </xdr:to>
    <xdr:cxnSp macro="">
      <xdr:nvCxnSpPr>
        <xdr:cNvPr id="507" name="直線コネクタ 506"/>
        <xdr:cNvCxnSpPr/>
      </xdr:nvCxnSpPr>
      <xdr:spPr>
        <a:xfrm flipV="1">
          <a:off x="16318864" y="17225011"/>
          <a:ext cx="0" cy="117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57166</xdr:rowOff>
    </xdr:from>
    <xdr:ext cx="405111" cy="259045"/>
    <xdr:sp macro="" textlink="">
      <xdr:nvSpPr>
        <xdr:cNvPr id="508" name="【公民館】&#10;有形固定資産減価償却率最小値テキスト"/>
        <xdr:cNvSpPr txBox="1"/>
      </xdr:nvSpPr>
      <xdr:spPr>
        <a:xfrm>
          <a:off x="16357600" y="1840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53339</xdr:rowOff>
    </xdr:from>
    <xdr:to>
      <xdr:col>86</xdr:col>
      <xdr:colOff>25400</xdr:colOff>
      <xdr:row>107</xdr:row>
      <xdr:rowOff>53339</xdr:rowOff>
    </xdr:to>
    <xdr:cxnSp macro="">
      <xdr:nvCxnSpPr>
        <xdr:cNvPr id="509" name="直線コネクタ 508"/>
        <xdr:cNvCxnSpPr/>
      </xdr:nvCxnSpPr>
      <xdr:spPr>
        <a:xfrm>
          <a:off x="16230600" y="183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26688</xdr:rowOff>
    </xdr:from>
    <xdr:ext cx="405111" cy="259045"/>
    <xdr:sp macro="" textlink="">
      <xdr:nvSpPr>
        <xdr:cNvPr id="510" name="【公民館】&#10;有形固定資産減価償却率最大値テキスト"/>
        <xdr:cNvSpPr txBox="1"/>
      </xdr:nvSpPr>
      <xdr:spPr>
        <a:xfrm>
          <a:off x="16357600" y="17000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80011</xdr:rowOff>
    </xdr:from>
    <xdr:to>
      <xdr:col>86</xdr:col>
      <xdr:colOff>25400</xdr:colOff>
      <xdr:row>100</xdr:row>
      <xdr:rowOff>80011</xdr:rowOff>
    </xdr:to>
    <xdr:cxnSp macro="">
      <xdr:nvCxnSpPr>
        <xdr:cNvPr id="511" name="直線コネクタ 510"/>
        <xdr:cNvCxnSpPr/>
      </xdr:nvCxnSpPr>
      <xdr:spPr>
        <a:xfrm>
          <a:off x="16230600" y="1722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131463</xdr:rowOff>
    </xdr:from>
    <xdr:ext cx="405111" cy="259045"/>
    <xdr:sp macro="" textlink="">
      <xdr:nvSpPr>
        <xdr:cNvPr id="512" name="【公民館】&#10;有形固定資産減価償却率平均値テキスト"/>
        <xdr:cNvSpPr txBox="1"/>
      </xdr:nvSpPr>
      <xdr:spPr>
        <a:xfrm>
          <a:off x="16357600" y="1779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153036</xdr:rowOff>
    </xdr:from>
    <xdr:to>
      <xdr:col>85</xdr:col>
      <xdr:colOff>177800</xdr:colOff>
      <xdr:row>104</xdr:row>
      <xdr:rowOff>83186</xdr:rowOff>
    </xdr:to>
    <xdr:sp macro="" textlink="">
      <xdr:nvSpPr>
        <xdr:cNvPr id="513" name="フローチャート: 判断 512"/>
        <xdr:cNvSpPr/>
      </xdr:nvSpPr>
      <xdr:spPr>
        <a:xfrm>
          <a:off x="162687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164464</xdr:rowOff>
    </xdr:from>
    <xdr:to>
      <xdr:col>81</xdr:col>
      <xdr:colOff>101600</xdr:colOff>
      <xdr:row>104</xdr:row>
      <xdr:rowOff>94614</xdr:rowOff>
    </xdr:to>
    <xdr:sp macro="" textlink="">
      <xdr:nvSpPr>
        <xdr:cNvPr id="514" name="フローチャート: 判断 513"/>
        <xdr:cNvSpPr/>
      </xdr:nvSpPr>
      <xdr:spPr>
        <a:xfrm>
          <a:off x="15430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145414</xdr:rowOff>
    </xdr:from>
    <xdr:to>
      <xdr:col>76</xdr:col>
      <xdr:colOff>165100</xdr:colOff>
      <xdr:row>104</xdr:row>
      <xdr:rowOff>75564</xdr:rowOff>
    </xdr:to>
    <xdr:sp macro="" textlink="">
      <xdr:nvSpPr>
        <xdr:cNvPr id="515" name="フローチャート: 判断 514"/>
        <xdr:cNvSpPr/>
      </xdr:nvSpPr>
      <xdr:spPr>
        <a:xfrm>
          <a:off x="14541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16" name="テキスト ボックス 51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7" name="テキスト ボックス 51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8" name="テキスト ボックス 51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9" name="テキスト ボックス 51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20" name="テキスト ボックス 51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10161</xdr:rowOff>
    </xdr:from>
    <xdr:to>
      <xdr:col>81</xdr:col>
      <xdr:colOff>101600</xdr:colOff>
      <xdr:row>104</xdr:row>
      <xdr:rowOff>111761</xdr:rowOff>
    </xdr:to>
    <xdr:sp macro="" textlink="">
      <xdr:nvSpPr>
        <xdr:cNvPr id="521" name="楕円 520"/>
        <xdr:cNvSpPr/>
      </xdr:nvSpPr>
      <xdr:spPr>
        <a:xfrm>
          <a:off x="15430500" y="1784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111141</xdr:rowOff>
    </xdr:from>
    <xdr:ext cx="405111" cy="259045"/>
    <xdr:sp macro="" textlink="">
      <xdr:nvSpPr>
        <xdr:cNvPr id="522" name="n_1aveValue【公民館】&#10;有形固定資産減価償却率"/>
        <xdr:cNvSpPr txBox="1"/>
      </xdr:nvSpPr>
      <xdr:spPr>
        <a:xfrm>
          <a:off x="15266044" y="1759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92091</xdr:rowOff>
    </xdr:from>
    <xdr:ext cx="405111" cy="259045"/>
    <xdr:sp macro="" textlink="">
      <xdr:nvSpPr>
        <xdr:cNvPr id="523" name="n_2aveValue【公民館】&#10;有形固定資産減価償却率"/>
        <xdr:cNvSpPr txBox="1"/>
      </xdr:nvSpPr>
      <xdr:spPr>
        <a:xfrm>
          <a:off x="14389744" y="1757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102888</xdr:rowOff>
    </xdr:from>
    <xdr:ext cx="405111" cy="259045"/>
    <xdr:sp macro="" textlink="">
      <xdr:nvSpPr>
        <xdr:cNvPr id="524" name="n_1mainValue【公民館】&#10;有形固定資産減価償却率"/>
        <xdr:cNvSpPr txBox="1"/>
      </xdr:nvSpPr>
      <xdr:spPr>
        <a:xfrm>
          <a:off x="15266044" y="179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5" name="正方形/長方形 52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6" name="正方形/長方形 52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7" name="正方形/長方形 52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8" name="正方形/長方形 52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9" name="正方形/長方形 52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30" name="正方形/長方形 52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1" name="正方形/長方形 53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2" name="正方形/長方形 53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3" name="テキスト ボックス 53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4" name="直線コネクタ 53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35" name="直線コネクタ 53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36" name="テキスト ボックス 53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37" name="直線コネクタ 53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38" name="テキスト ボックス 53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39" name="直線コネクタ 53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40" name="テキスト ボックス 53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41" name="直線コネクタ 54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42" name="テキスト ボックス 54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43" name="直線コネクタ 54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44" name="テキスト ボックス 54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45" name="直線コネクタ 54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46" name="テキスト ボックス 54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7" name="直線コネクタ 54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8" name="テキスト ボックス 54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141514</xdr:rowOff>
    </xdr:from>
    <xdr:to>
      <xdr:col>116</xdr:col>
      <xdr:colOff>62864</xdr:colOff>
      <xdr:row>108</xdr:row>
      <xdr:rowOff>148045</xdr:rowOff>
    </xdr:to>
    <xdr:cxnSp macro="">
      <xdr:nvCxnSpPr>
        <xdr:cNvPr id="550" name="直線コネクタ 549"/>
        <xdr:cNvCxnSpPr/>
      </xdr:nvCxnSpPr>
      <xdr:spPr>
        <a:xfrm flipV="1">
          <a:off x="22160864" y="17286514"/>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151872</xdr:rowOff>
    </xdr:from>
    <xdr:ext cx="469744" cy="259045"/>
    <xdr:sp macro="" textlink="">
      <xdr:nvSpPr>
        <xdr:cNvPr id="551" name="【公民館】&#10;一人当たり面積最小値テキスト"/>
        <xdr:cNvSpPr txBox="1"/>
      </xdr:nvSpPr>
      <xdr:spPr>
        <a:xfrm>
          <a:off x="22199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148045</xdr:rowOff>
    </xdr:from>
    <xdr:to>
      <xdr:col>116</xdr:col>
      <xdr:colOff>152400</xdr:colOff>
      <xdr:row>108</xdr:row>
      <xdr:rowOff>148045</xdr:rowOff>
    </xdr:to>
    <xdr:cxnSp macro="">
      <xdr:nvCxnSpPr>
        <xdr:cNvPr id="552" name="直線コネクタ 551"/>
        <xdr:cNvCxnSpPr/>
      </xdr:nvCxnSpPr>
      <xdr:spPr>
        <a:xfrm>
          <a:off x="22072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88191</xdr:rowOff>
    </xdr:from>
    <xdr:ext cx="469744" cy="259045"/>
    <xdr:sp macro="" textlink="">
      <xdr:nvSpPr>
        <xdr:cNvPr id="553" name="【公民館】&#10;一人当たり面積最大値テキスト"/>
        <xdr:cNvSpPr txBox="1"/>
      </xdr:nvSpPr>
      <xdr:spPr>
        <a:xfrm>
          <a:off x="22199600" y="1706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141514</xdr:rowOff>
    </xdr:from>
    <xdr:to>
      <xdr:col>116</xdr:col>
      <xdr:colOff>152400</xdr:colOff>
      <xdr:row>100</xdr:row>
      <xdr:rowOff>141514</xdr:rowOff>
    </xdr:to>
    <xdr:cxnSp macro="">
      <xdr:nvCxnSpPr>
        <xdr:cNvPr id="554" name="直線コネクタ 553"/>
        <xdr:cNvCxnSpPr/>
      </xdr:nvCxnSpPr>
      <xdr:spPr>
        <a:xfrm>
          <a:off x="22072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77306</xdr:rowOff>
    </xdr:from>
    <xdr:ext cx="469744" cy="259045"/>
    <xdr:sp macro="" textlink="">
      <xdr:nvSpPr>
        <xdr:cNvPr id="555" name="【公民館】&#10;一人当たり面積平均値テキスト"/>
        <xdr:cNvSpPr txBox="1"/>
      </xdr:nvSpPr>
      <xdr:spPr>
        <a:xfrm>
          <a:off x="22199600" y="18079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98879</xdr:rowOff>
    </xdr:from>
    <xdr:to>
      <xdr:col>116</xdr:col>
      <xdr:colOff>114300</xdr:colOff>
      <xdr:row>106</xdr:row>
      <xdr:rowOff>29029</xdr:rowOff>
    </xdr:to>
    <xdr:sp macro="" textlink="">
      <xdr:nvSpPr>
        <xdr:cNvPr id="556" name="フローチャート: 判断 555"/>
        <xdr:cNvSpPr/>
      </xdr:nvSpPr>
      <xdr:spPr>
        <a:xfrm>
          <a:off x="22110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69487</xdr:rowOff>
    </xdr:from>
    <xdr:to>
      <xdr:col>112</xdr:col>
      <xdr:colOff>38100</xdr:colOff>
      <xdr:row>105</xdr:row>
      <xdr:rowOff>171087</xdr:rowOff>
    </xdr:to>
    <xdr:sp macro="" textlink="">
      <xdr:nvSpPr>
        <xdr:cNvPr id="557" name="フローチャート: 判断 556"/>
        <xdr:cNvSpPr/>
      </xdr:nvSpPr>
      <xdr:spPr>
        <a:xfrm>
          <a:off x="21272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36830</xdr:rowOff>
    </xdr:from>
    <xdr:to>
      <xdr:col>107</xdr:col>
      <xdr:colOff>101600</xdr:colOff>
      <xdr:row>105</xdr:row>
      <xdr:rowOff>138430</xdr:rowOff>
    </xdr:to>
    <xdr:sp macro="" textlink="">
      <xdr:nvSpPr>
        <xdr:cNvPr id="558" name="フローチャート: 判断 557"/>
        <xdr:cNvSpPr/>
      </xdr:nvSpPr>
      <xdr:spPr>
        <a:xfrm>
          <a:off x="20383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59" name="テキスト ボックス 55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60" name="テキスト ボックス 55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61" name="テキスト ボックス 56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62" name="テキスト ボックス 56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63" name="テキスト ボックス 56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160927</xdr:rowOff>
    </xdr:from>
    <xdr:to>
      <xdr:col>112</xdr:col>
      <xdr:colOff>38100</xdr:colOff>
      <xdr:row>106</xdr:row>
      <xdr:rowOff>91077</xdr:rowOff>
    </xdr:to>
    <xdr:sp macro="" textlink="">
      <xdr:nvSpPr>
        <xdr:cNvPr id="564" name="楕円 563"/>
        <xdr:cNvSpPr/>
      </xdr:nvSpPr>
      <xdr:spPr>
        <a:xfrm>
          <a:off x="2127250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16164</xdr:rowOff>
    </xdr:from>
    <xdr:ext cx="469744" cy="259045"/>
    <xdr:sp macro="" textlink="">
      <xdr:nvSpPr>
        <xdr:cNvPr id="565" name="n_1aveValue【公民館】&#10;一人当たり面積"/>
        <xdr:cNvSpPr txBox="1"/>
      </xdr:nvSpPr>
      <xdr:spPr>
        <a:xfrm>
          <a:off x="21075727" y="1784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154957</xdr:rowOff>
    </xdr:from>
    <xdr:ext cx="469744" cy="259045"/>
    <xdr:sp macro="" textlink="">
      <xdr:nvSpPr>
        <xdr:cNvPr id="566" name="n_2aveValue【公民館】&#10;一人当たり面積"/>
        <xdr:cNvSpPr txBox="1"/>
      </xdr:nvSpPr>
      <xdr:spPr>
        <a:xfrm>
          <a:off x="20199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82204</xdr:rowOff>
    </xdr:from>
    <xdr:ext cx="469744" cy="259045"/>
    <xdr:sp macro="" textlink="">
      <xdr:nvSpPr>
        <xdr:cNvPr id="567" name="n_1mainValue【公民館】&#10;一人当たり面積"/>
        <xdr:cNvSpPr txBox="1"/>
      </xdr:nvSpPr>
      <xdr:spPr>
        <a:xfrm>
          <a:off x="21075727" y="1825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8" name="正方形/長方形 56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9" name="正方形/長方形 56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70" name="テキスト ボックス 56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道路及び公営住宅については、類似団体と比較して特に有形固定資産減価償却率が高くなっている。公営住宅については、</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施設中</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施設が築後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を経過しており、施設の老朽化が一層進行することから公共施設等総合管理計画に基づき、建替え、用途廃止、個別改善等について検討するとともに、長寿命化が図れる施設については、定期的な点検と適時の修繕等により適切な管理運営を行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また、当市では子育て支援に力を入れており、幼保一体型施設を順次整備していっていることから、認定こども園・幼稚園・保育所の一人当たり面積が類似団体と比較しても非常に高い水準となっている。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岡山県備前市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35,293
34,698
258.14
21,191,049
20,497,861
590,293
11,974,773
18,547,064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58" name="テキスト ボックス 5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59" name="直線コネクタ 5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60" name="テキスト ボックス 5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61" name="直線コネクタ 6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62" name="テキスト ボックス 6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63" name="直線コネクタ 6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64" name="テキスト ボックス 6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5" name="直線コネクタ 6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66" name="テキスト ボックス 65"/>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7" name="直線コネクタ 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68" name="テキスト ボックス 6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6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63</xdr:row>
      <xdr:rowOff>116586</xdr:rowOff>
    </xdr:to>
    <xdr:cxnSp macro="">
      <xdr:nvCxnSpPr>
        <xdr:cNvPr id="70" name="直線コネクタ 69"/>
        <xdr:cNvCxnSpPr/>
      </xdr:nvCxnSpPr>
      <xdr:spPr>
        <a:xfrm flipV="1">
          <a:off x="4634865" y="960120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120413</xdr:rowOff>
    </xdr:from>
    <xdr:ext cx="405111" cy="259045"/>
    <xdr:sp macro="" textlink="">
      <xdr:nvSpPr>
        <xdr:cNvPr id="71" name="【体育館・プール】&#10;有形固定資産減価償却率最小値テキスト"/>
        <xdr:cNvSpPr txBox="1"/>
      </xdr:nvSpPr>
      <xdr:spPr>
        <a:xfrm>
          <a:off x="4673600" y="1092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116586</xdr:rowOff>
    </xdr:from>
    <xdr:to>
      <xdr:col>24</xdr:col>
      <xdr:colOff>152400</xdr:colOff>
      <xdr:row>63</xdr:row>
      <xdr:rowOff>116586</xdr:rowOff>
    </xdr:to>
    <xdr:cxnSp macro="">
      <xdr:nvCxnSpPr>
        <xdr:cNvPr id="72" name="直線コネクタ 71"/>
        <xdr:cNvCxnSpPr/>
      </xdr:nvCxnSpPr>
      <xdr:spPr>
        <a:xfrm>
          <a:off x="4546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73"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74" name="直線コネクタ 73"/>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5351</xdr:rowOff>
    </xdr:from>
    <xdr:ext cx="405111" cy="259045"/>
    <xdr:sp macro="" textlink="">
      <xdr:nvSpPr>
        <xdr:cNvPr id="75" name="【体育館・プール】&#10;有形固定資産減価償却率平均値テキスト"/>
        <xdr:cNvSpPr txBox="1"/>
      </xdr:nvSpPr>
      <xdr:spPr>
        <a:xfrm>
          <a:off x="4673600" y="1046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26924</xdr:rowOff>
    </xdr:from>
    <xdr:to>
      <xdr:col>24</xdr:col>
      <xdr:colOff>114300</xdr:colOff>
      <xdr:row>61</xdr:row>
      <xdr:rowOff>128524</xdr:rowOff>
    </xdr:to>
    <xdr:sp macro="" textlink="">
      <xdr:nvSpPr>
        <xdr:cNvPr id="76" name="フローチャート: 判断 75"/>
        <xdr:cNvSpPr/>
      </xdr:nvSpPr>
      <xdr:spPr>
        <a:xfrm>
          <a:off x="4584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22352</xdr:rowOff>
    </xdr:from>
    <xdr:to>
      <xdr:col>20</xdr:col>
      <xdr:colOff>38100</xdr:colOff>
      <xdr:row>61</xdr:row>
      <xdr:rowOff>123952</xdr:rowOff>
    </xdr:to>
    <xdr:sp macro="" textlink="">
      <xdr:nvSpPr>
        <xdr:cNvPr id="77" name="フローチャート: 判断 76"/>
        <xdr:cNvSpPr/>
      </xdr:nvSpPr>
      <xdr:spPr>
        <a:xfrm>
          <a:off x="3746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115079</xdr:rowOff>
    </xdr:from>
    <xdr:ext cx="405111" cy="259045"/>
    <xdr:sp macro="" textlink="">
      <xdr:nvSpPr>
        <xdr:cNvPr id="78" name="n_1aveValue【体育館・プール】&#10;有形固定資産減価償却率"/>
        <xdr:cNvSpPr txBox="1"/>
      </xdr:nvSpPr>
      <xdr:spPr>
        <a:xfrm>
          <a:off x="35820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61</xdr:row>
      <xdr:rowOff>4064</xdr:rowOff>
    </xdr:from>
    <xdr:to>
      <xdr:col>15</xdr:col>
      <xdr:colOff>101600</xdr:colOff>
      <xdr:row>61</xdr:row>
      <xdr:rowOff>105664</xdr:rowOff>
    </xdr:to>
    <xdr:sp macro="" textlink="">
      <xdr:nvSpPr>
        <xdr:cNvPr id="79" name="フローチャート: 判断 78"/>
        <xdr:cNvSpPr/>
      </xdr:nvSpPr>
      <xdr:spPr>
        <a:xfrm>
          <a:off x="2857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122191</xdr:rowOff>
    </xdr:from>
    <xdr:ext cx="405111" cy="259045"/>
    <xdr:sp macro="" textlink="">
      <xdr:nvSpPr>
        <xdr:cNvPr id="80" name="n_2aveValue【体育館・プール】&#10;有形固定資産減価償却率"/>
        <xdr:cNvSpPr txBox="1"/>
      </xdr:nvSpPr>
      <xdr:spPr>
        <a:xfrm>
          <a:off x="2705744" y="10237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1" name="テキスト ボックス 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2" name="テキスト ボックス 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3" name="テキスト ボックス 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4" name="テキスト ボックス 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5" name="テキスト ボックス 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86360</xdr:rowOff>
    </xdr:from>
    <xdr:to>
      <xdr:col>20</xdr:col>
      <xdr:colOff>38100</xdr:colOff>
      <xdr:row>61</xdr:row>
      <xdr:rowOff>16510</xdr:rowOff>
    </xdr:to>
    <xdr:sp macro="" textlink="">
      <xdr:nvSpPr>
        <xdr:cNvPr id="86" name="楕円 85"/>
        <xdr:cNvSpPr/>
      </xdr:nvSpPr>
      <xdr:spPr>
        <a:xfrm>
          <a:off x="3746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33037</xdr:rowOff>
    </xdr:from>
    <xdr:ext cx="405111" cy="259045"/>
    <xdr:sp macro="" textlink="">
      <xdr:nvSpPr>
        <xdr:cNvPr id="87" name="n_1mainValue【体育館・プール】&#10;有形固定資産減価償却率"/>
        <xdr:cNvSpPr txBox="1"/>
      </xdr:nvSpPr>
      <xdr:spPr>
        <a:xfrm>
          <a:off x="35820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88" name="正方形/長方形 8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89" name="正方形/長方形 8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0" name="正方形/長方形 8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1" name="正方形/長方形 9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2" name="正方形/長方形 9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3" name="正方形/長方形 9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4" name="正方形/長方形 9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5" name="正方形/長方形 9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96" name="テキスト ボックス 9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97" name="直線コネクタ 9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98" name="直線コネクタ 9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99" name="テキスト ボックス 9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0" name="直線コネクタ 9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1" name="テキスト ボックス 10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2" name="直線コネクタ 10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3" name="テキスト ボックス 10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04" name="直線コネクタ 10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05" name="テキスト ボックス 10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06" name="直線コネクタ 10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07" name="テキスト ボックス 10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08" name="直線コネクタ 1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09" name="テキスト ボックス 10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63</xdr:row>
      <xdr:rowOff>161290</xdr:rowOff>
    </xdr:to>
    <xdr:cxnSp macro="">
      <xdr:nvCxnSpPr>
        <xdr:cNvPr id="111" name="直線コネクタ 110"/>
        <xdr:cNvCxnSpPr/>
      </xdr:nvCxnSpPr>
      <xdr:spPr>
        <a:xfrm flipV="1">
          <a:off x="10476865" y="9665970"/>
          <a:ext cx="0" cy="129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165117</xdr:rowOff>
    </xdr:from>
    <xdr:ext cx="469744" cy="259045"/>
    <xdr:sp macro="" textlink="">
      <xdr:nvSpPr>
        <xdr:cNvPr id="112" name="【体育館・プール】&#10;一人当たり面積最小値テキスト"/>
        <xdr:cNvSpPr txBox="1"/>
      </xdr:nvSpPr>
      <xdr:spPr>
        <a:xfrm>
          <a:off x="10515600" y="1096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161290</xdr:rowOff>
    </xdr:from>
    <xdr:to>
      <xdr:col>55</xdr:col>
      <xdr:colOff>88900</xdr:colOff>
      <xdr:row>63</xdr:row>
      <xdr:rowOff>161290</xdr:rowOff>
    </xdr:to>
    <xdr:cxnSp macro="">
      <xdr:nvCxnSpPr>
        <xdr:cNvPr id="113" name="直線コネクタ 112"/>
        <xdr:cNvCxnSpPr/>
      </xdr:nvCxnSpPr>
      <xdr:spPr>
        <a:xfrm>
          <a:off x="10388600" y="109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114"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115" name="直線コネクタ 114"/>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167657</xdr:rowOff>
    </xdr:from>
    <xdr:ext cx="469744" cy="259045"/>
    <xdr:sp macro="" textlink="">
      <xdr:nvSpPr>
        <xdr:cNvPr id="116" name="【体育館・プール】&#10;一人当たり面積平均値テキスト"/>
        <xdr:cNvSpPr txBox="1"/>
      </xdr:nvSpPr>
      <xdr:spPr>
        <a:xfrm>
          <a:off x="10515600" y="1062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117" name="フローチャート: 判断 116"/>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157480</xdr:rowOff>
    </xdr:from>
    <xdr:to>
      <xdr:col>50</xdr:col>
      <xdr:colOff>165100</xdr:colOff>
      <xdr:row>62</xdr:row>
      <xdr:rowOff>87630</xdr:rowOff>
    </xdr:to>
    <xdr:sp macro="" textlink="">
      <xdr:nvSpPr>
        <xdr:cNvPr id="118" name="フローチャート: 判断 117"/>
        <xdr:cNvSpPr/>
      </xdr:nvSpPr>
      <xdr:spPr>
        <a:xfrm>
          <a:off x="9588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78757</xdr:rowOff>
    </xdr:from>
    <xdr:ext cx="469744" cy="259045"/>
    <xdr:sp macro="" textlink="">
      <xdr:nvSpPr>
        <xdr:cNvPr id="119" name="n_1aveValue【体育館・プール】&#10;一人当たり面積"/>
        <xdr:cNvSpPr txBox="1"/>
      </xdr:nvSpPr>
      <xdr:spPr>
        <a:xfrm>
          <a:off x="9391727" y="1070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149860</xdr:rowOff>
    </xdr:from>
    <xdr:to>
      <xdr:col>46</xdr:col>
      <xdr:colOff>38100</xdr:colOff>
      <xdr:row>62</xdr:row>
      <xdr:rowOff>80010</xdr:rowOff>
    </xdr:to>
    <xdr:sp macro="" textlink="">
      <xdr:nvSpPr>
        <xdr:cNvPr id="120" name="フローチャート: 判断 119"/>
        <xdr:cNvSpPr/>
      </xdr:nvSpPr>
      <xdr:spPr>
        <a:xfrm>
          <a:off x="8699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96537</xdr:rowOff>
    </xdr:from>
    <xdr:ext cx="469744" cy="259045"/>
    <xdr:sp macro="" textlink="">
      <xdr:nvSpPr>
        <xdr:cNvPr id="121" name="n_2aveValue【体育館・プール】&#10;一人当たり面積"/>
        <xdr:cNvSpPr txBox="1"/>
      </xdr:nvSpPr>
      <xdr:spPr>
        <a:xfrm>
          <a:off x="8515427" y="1038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2" name="テキスト ボックス 1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3" name="テキスト ボックス 1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4" name="テキスト ボックス 1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5" name="テキスト ボックス 1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26" name="テキスト ボックス 1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119380</xdr:rowOff>
    </xdr:from>
    <xdr:to>
      <xdr:col>50</xdr:col>
      <xdr:colOff>165100</xdr:colOff>
      <xdr:row>62</xdr:row>
      <xdr:rowOff>49530</xdr:rowOff>
    </xdr:to>
    <xdr:sp macro="" textlink="">
      <xdr:nvSpPr>
        <xdr:cNvPr id="127" name="楕円 126"/>
        <xdr:cNvSpPr/>
      </xdr:nvSpPr>
      <xdr:spPr>
        <a:xfrm>
          <a:off x="9588500" y="1057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66057</xdr:rowOff>
    </xdr:from>
    <xdr:ext cx="469744" cy="259045"/>
    <xdr:sp macro="" textlink="">
      <xdr:nvSpPr>
        <xdr:cNvPr id="128" name="n_1mainValue【体育館・プール】&#10;一人当たり面積"/>
        <xdr:cNvSpPr txBox="1"/>
      </xdr:nvSpPr>
      <xdr:spPr>
        <a:xfrm>
          <a:off x="9391727" y="1035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29" name="正方形/長方形 1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0" name="正方形/長方形 1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1" name="正方形/長方形 1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2" name="正方形/長方形 1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3" name="正方形/長方形 1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34" name="正方形/長方形 1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35" name="正方形/長方形 1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36" name="正方形/長方形 1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37" name="テキスト ボックス 1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38" name="直線コネクタ 1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39" name="テキスト ボックス 13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40" name="直線コネクタ 13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41" name="テキスト ボックス 14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42" name="直線コネクタ 14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43" name="テキスト ボックス 14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44" name="直線コネクタ 14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45" name="テキスト ボックス 14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46" name="直線コネクタ 14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47" name="テキスト ボックス 14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48" name="直線コネクタ 14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49" name="テキスト ボックス 14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0" name="直線コネクタ 1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1" name="テキスト ボックス 1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86</xdr:row>
      <xdr:rowOff>85725</xdr:rowOff>
    </xdr:to>
    <xdr:cxnSp macro="">
      <xdr:nvCxnSpPr>
        <xdr:cNvPr id="153" name="直線コネクタ 152"/>
        <xdr:cNvCxnSpPr/>
      </xdr:nvCxnSpPr>
      <xdr:spPr>
        <a:xfrm flipV="1">
          <a:off x="4634865" y="1335405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89552</xdr:rowOff>
    </xdr:from>
    <xdr:ext cx="405111" cy="259045"/>
    <xdr:sp macro="" textlink="">
      <xdr:nvSpPr>
        <xdr:cNvPr id="154" name="【福祉施設】&#10;有形固定資産減価償却率最小値テキスト"/>
        <xdr:cNvSpPr txBox="1"/>
      </xdr:nvSpPr>
      <xdr:spPr>
        <a:xfrm>
          <a:off x="4673600" y="1483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85725</xdr:rowOff>
    </xdr:from>
    <xdr:to>
      <xdr:col>24</xdr:col>
      <xdr:colOff>152400</xdr:colOff>
      <xdr:row>86</xdr:row>
      <xdr:rowOff>85725</xdr:rowOff>
    </xdr:to>
    <xdr:cxnSp macro="">
      <xdr:nvCxnSpPr>
        <xdr:cNvPr id="155" name="直線コネクタ 154"/>
        <xdr:cNvCxnSpPr/>
      </xdr:nvCxnSpPr>
      <xdr:spPr>
        <a:xfrm>
          <a:off x="4546600" y="1483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156" name="【福祉施設】&#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157" name="直線コネクタ 156"/>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16</xdr:rowOff>
    </xdr:from>
    <xdr:ext cx="405111" cy="259045"/>
    <xdr:sp macro="" textlink="">
      <xdr:nvSpPr>
        <xdr:cNvPr id="158" name="【福祉施設】&#10;有形固定資産減価償却率平均値テキスト"/>
        <xdr:cNvSpPr txBox="1"/>
      </xdr:nvSpPr>
      <xdr:spPr>
        <a:xfrm>
          <a:off x="4673600" y="14230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21589</xdr:rowOff>
    </xdr:from>
    <xdr:to>
      <xdr:col>24</xdr:col>
      <xdr:colOff>114300</xdr:colOff>
      <xdr:row>83</xdr:row>
      <xdr:rowOff>123189</xdr:rowOff>
    </xdr:to>
    <xdr:sp macro="" textlink="">
      <xdr:nvSpPr>
        <xdr:cNvPr id="159" name="フローチャート: 判断 158"/>
        <xdr:cNvSpPr/>
      </xdr:nvSpPr>
      <xdr:spPr>
        <a:xfrm>
          <a:off x="4584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145414</xdr:rowOff>
    </xdr:from>
    <xdr:to>
      <xdr:col>20</xdr:col>
      <xdr:colOff>38100</xdr:colOff>
      <xdr:row>83</xdr:row>
      <xdr:rowOff>75564</xdr:rowOff>
    </xdr:to>
    <xdr:sp macro="" textlink="">
      <xdr:nvSpPr>
        <xdr:cNvPr id="160" name="フローチャート: 判断 159"/>
        <xdr:cNvSpPr/>
      </xdr:nvSpPr>
      <xdr:spPr>
        <a:xfrm>
          <a:off x="3746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92091</xdr:rowOff>
    </xdr:from>
    <xdr:ext cx="405111" cy="259045"/>
    <xdr:sp macro="" textlink="">
      <xdr:nvSpPr>
        <xdr:cNvPr id="161" name="n_1aveValue【福祉施設】&#10;有形固定資産減価償却率"/>
        <xdr:cNvSpPr txBox="1"/>
      </xdr:nvSpPr>
      <xdr:spPr>
        <a:xfrm>
          <a:off x="3582044" y="1397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147320</xdr:rowOff>
    </xdr:from>
    <xdr:to>
      <xdr:col>15</xdr:col>
      <xdr:colOff>101600</xdr:colOff>
      <xdr:row>83</xdr:row>
      <xdr:rowOff>77470</xdr:rowOff>
    </xdr:to>
    <xdr:sp macro="" textlink="">
      <xdr:nvSpPr>
        <xdr:cNvPr id="162" name="フローチャート: 判断 161"/>
        <xdr:cNvSpPr/>
      </xdr:nvSpPr>
      <xdr:spPr>
        <a:xfrm>
          <a:off x="2857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93997</xdr:rowOff>
    </xdr:from>
    <xdr:ext cx="405111" cy="259045"/>
    <xdr:sp macro="" textlink="">
      <xdr:nvSpPr>
        <xdr:cNvPr id="163" name="n_2aveValue【福祉施設】&#10;有形固定資産減価償却率"/>
        <xdr:cNvSpPr txBox="1"/>
      </xdr:nvSpPr>
      <xdr:spPr>
        <a:xfrm>
          <a:off x="2705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64" name="テキスト ボックス 16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65" name="テキスト ボックス 16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66" name="テキスト ボックス 16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67" name="テキスト ボックス 16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68" name="テキスト ボックス 16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34925</xdr:rowOff>
    </xdr:from>
    <xdr:to>
      <xdr:col>20</xdr:col>
      <xdr:colOff>38100</xdr:colOff>
      <xdr:row>83</xdr:row>
      <xdr:rowOff>136525</xdr:rowOff>
    </xdr:to>
    <xdr:sp macro="" textlink="">
      <xdr:nvSpPr>
        <xdr:cNvPr id="169" name="楕円 168"/>
        <xdr:cNvSpPr/>
      </xdr:nvSpPr>
      <xdr:spPr>
        <a:xfrm>
          <a:off x="3746500" y="142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127652</xdr:rowOff>
    </xdr:from>
    <xdr:ext cx="405111" cy="259045"/>
    <xdr:sp macro="" textlink="">
      <xdr:nvSpPr>
        <xdr:cNvPr id="170" name="n_1mainValue【福祉施設】&#10;有形固定資産減価償却率"/>
        <xdr:cNvSpPr txBox="1"/>
      </xdr:nvSpPr>
      <xdr:spPr>
        <a:xfrm>
          <a:off x="3582044" y="1435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71" name="正方形/長方形 1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2" name="正方形/長方形 1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3" name="正方形/長方形 1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4" name="正方形/長方形 1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5" name="正方形/長方形 1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6" name="正方形/長方形 1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7" name="正方形/長方形 1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8" name="正方形/長方形 1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79" name="テキスト ボックス 1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80" name="直線コネクタ 1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181" name="直線コネクタ 18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182" name="テキスト ボックス 18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83" name="直線コネクタ 18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84" name="テキスト ボックス 18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185" name="直線コネクタ 18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186" name="テキスト ボックス 18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87" name="直線コネクタ 1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88" name="テキスト ボックス 18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8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39243</xdr:rowOff>
    </xdr:from>
    <xdr:to>
      <xdr:col>54</xdr:col>
      <xdr:colOff>189865</xdr:colOff>
      <xdr:row>85</xdr:row>
      <xdr:rowOff>93535</xdr:rowOff>
    </xdr:to>
    <xdr:cxnSp macro="">
      <xdr:nvCxnSpPr>
        <xdr:cNvPr id="190" name="直線コネクタ 189"/>
        <xdr:cNvCxnSpPr/>
      </xdr:nvCxnSpPr>
      <xdr:spPr>
        <a:xfrm flipV="1">
          <a:off x="10476865" y="13412343"/>
          <a:ext cx="0" cy="1254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191" name="【福祉施設】&#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192" name="直線コネクタ 191"/>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157370</xdr:rowOff>
    </xdr:from>
    <xdr:ext cx="469744" cy="259045"/>
    <xdr:sp macro="" textlink="">
      <xdr:nvSpPr>
        <xdr:cNvPr id="193" name="【福祉施設】&#10;一人当たり面積最大値テキスト"/>
        <xdr:cNvSpPr txBox="1"/>
      </xdr:nvSpPr>
      <xdr:spPr>
        <a:xfrm>
          <a:off x="10515600" y="1318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39243</xdr:rowOff>
    </xdr:from>
    <xdr:to>
      <xdr:col>55</xdr:col>
      <xdr:colOff>88900</xdr:colOff>
      <xdr:row>78</xdr:row>
      <xdr:rowOff>39243</xdr:rowOff>
    </xdr:to>
    <xdr:cxnSp macro="">
      <xdr:nvCxnSpPr>
        <xdr:cNvPr id="194" name="直線コネクタ 193"/>
        <xdr:cNvCxnSpPr/>
      </xdr:nvCxnSpPr>
      <xdr:spPr>
        <a:xfrm>
          <a:off x="10388600" y="1341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106315</xdr:rowOff>
    </xdr:from>
    <xdr:ext cx="469744" cy="259045"/>
    <xdr:sp macro="" textlink="">
      <xdr:nvSpPr>
        <xdr:cNvPr id="195" name="【福祉施設】&#10;一人当たり面積平均値テキスト"/>
        <xdr:cNvSpPr txBox="1"/>
      </xdr:nvSpPr>
      <xdr:spPr>
        <a:xfrm>
          <a:off x="10515600" y="14508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127888</xdr:rowOff>
    </xdr:from>
    <xdr:to>
      <xdr:col>55</xdr:col>
      <xdr:colOff>50800</xdr:colOff>
      <xdr:row>85</xdr:row>
      <xdr:rowOff>58038</xdr:rowOff>
    </xdr:to>
    <xdr:sp macro="" textlink="">
      <xdr:nvSpPr>
        <xdr:cNvPr id="196" name="フローチャート: 判断 195"/>
        <xdr:cNvSpPr/>
      </xdr:nvSpPr>
      <xdr:spPr>
        <a:xfrm>
          <a:off x="10426700" y="1452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122174</xdr:rowOff>
    </xdr:from>
    <xdr:to>
      <xdr:col>50</xdr:col>
      <xdr:colOff>165100</xdr:colOff>
      <xdr:row>85</xdr:row>
      <xdr:rowOff>52324</xdr:rowOff>
    </xdr:to>
    <xdr:sp macro="" textlink="">
      <xdr:nvSpPr>
        <xdr:cNvPr id="197" name="フローチャート: 判断 196"/>
        <xdr:cNvSpPr/>
      </xdr:nvSpPr>
      <xdr:spPr>
        <a:xfrm>
          <a:off x="9588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43451</xdr:rowOff>
    </xdr:from>
    <xdr:ext cx="469744" cy="259045"/>
    <xdr:sp macro="" textlink="">
      <xdr:nvSpPr>
        <xdr:cNvPr id="198" name="n_1aveValue【福祉施設】&#10;一人当たり面積"/>
        <xdr:cNvSpPr txBox="1"/>
      </xdr:nvSpPr>
      <xdr:spPr>
        <a:xfrm>
          <a:off x="9391727" y="1461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126175</xdr:rowOff>
    </xdr:from>
    <xdr:to>
      <xdr:col>46</xdr:col>
      <xdr:colOff>38100</xdr:colOff>
      <xdr:row>85</xdr:row>
      <xdr:rowOff>56325</xdr:rowOff>
    </xdr:to>
    <xdr:sp macro="" textlink="">
      <xdr:nvSpPr>
        <xdr:cNvPr id="199" name="フローチャート: 判断 198"/>
        <xdr:cNvSpPr/>
      </xdr:nvSpPr>
      <xdr:spPr>
        <a:xfrm>
          <a:off x="8699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72852</xdr:rowOff>
    </xdr:from>
    <xdr:ext cx="469744" cy="259045"/>
    <xdr:sp macro="" textlink="">
      <xdr:nvSpPr>
        <xdr:cNvPr id="200" name="n_2aveValue【福祉施設】&#10;一人当たり面積"/>
        <xdr:cNvSpPr txBox="1"/>
      </xdr:nvSpPr>
      <xdr:spPr>
        <a:xfrm>
          <a:off x="8515427" y="1430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01" name="テキスト ボックス 2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02" name="テキスト ボックス 2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03" name="テキスト ボックス 2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04" name="テキスト ボックス 2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05" name="テキスト ボックス 2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98171</xdr:rowOff>
    </xdr:from>
    <xdr:to>
      <xdr:col>50</xdr:col>
      <xdr:colOff>165100</xdr:colOff>
      <xdr:row>85</xdr:row>
      <xdr:rowOff>28321</xdr:rowOff>
    </xdr:to>
    <xdr:sp macro="" textlink="">
      <xdr:nvSpPr>
        <xdr:cNvPr id="206" name="楕円 205"/>
        <xdr:cNvSpPr/>
      </xdr:nvSpPr>
      <xdr:spPr>
        <a:xfrm>
          <a:off x="9588500" y="1449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44848</xdr:rowOff>
    </xdr:from>
    <xdr:ext cx="469744" cy="259045"/>
    <xdr:sp macro="" textlink="">
      <xdr:nvSpPr>
        <xdr:cNvPr id="207" name="n_1mainValue【福祉施設】&#10;一人当たり面積"/>
        <xdr:cNvSpPr txBox="1"/>
      </xdr:nvSpPr>
      <xdr:spPr>
        <a:xfrm>
          <a:off x="9391727" y="14275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08" name="正方形/長方形 20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09" name="正方形/長方形 20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0" name="正方形/長方形 20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1" name="正方形/長方形 21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12" name="正方形/長方形 21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13" name="正方形/長方形 21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14" name="正方形/長方形 21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15" name="正方形/長方形 21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16" name="テキスト ボックス 21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17" name="直線コネクタ 21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18" name="直線コネクタ 21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19" name="テキスト ボックス 21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20" name="直線コネクタ 21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21" name="テキスト ボックス 22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22" name="直線コネクタ 22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23" name="テキスト ボックス 22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24" name="直線コネクタ 22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25" name="テキスト ボックス 22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26" name="直線コネクタ 22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27" name="テキスト ボックス 22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28" name="直線コネクタ 22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29" name="テキスト ボックス 22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30" name="直線コネクタ 22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31" name="テキスト ボックス 23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3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xdr:rowOff>
    </xdr:from>
    <xdr:to>
      <xdr:col>24</xdr:col>
      <xdr:colOff>62865</xdr:colOff>
      <xdr:row>109</xdr:row>
      <xdr:rowOff>30480</xdr:rowOff>
    </xdr:to>
    <xdr:cxnSp macro="">
      <xdr:nvCxnSpPr>
        <xdr:cNvPr id="233" name="直線コネクタ 232"/>
        <xdr:cNvCxnSpPr/>
      </xdr:nvCxnSpPr>
      <xdr:spPr>
        <a:xfrm flipV="1">
          <a:off x="4634865" y="17159151"/>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340478" cy="259045"/>
    <xdr:sp macro="" textlink="">
      <xdr:nvSpPr>
        <xdr:cNvPr id="234" name="【市民会館】&#10;有形固定資産減価償却率最小値テキスト"/>
        <xdr:cNvSpPr txBox="1"/>
      </xdr:nvSpPr>
      <xdr:spPr>
        <a:xfrm>
          <a:off x="4673600" y="18722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235" name="直線コネクタ 234"/>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132278</xdr:rowOff>
    </xdr:from>
    <xdr:ext cx="405111" cy="259045"/>
    <xdr:sp macro="" textlink="">
      <xdr:nvSpPr>
        <xdr:cNvPr id="236" name="【市民会館】&#10;有形固定資産減価償却率最大値テキスト"/>
        <xdr:cNvSpPr txBox="1"/>
      </xdr:nvSpPr>
      <xdr:spPr>
        <a:xfrm>
          <a:off x="4673600" y="1693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xdr:rowOff>
    </xdr:from>
    <xdr:to>
      <xdr:col>24</xdr:col>
      <xdr:colOff>152400</xdr:colOff>
      <xdr:row>100</xdr:row>
      <xdr:rowOff>14151</xdr:rowOff>
    </xdr:to>
    <xdr:cxnSp macro="">
      <xdr:nvCxnSpPr>
        <xdr:cNvPr id="237" name="直線コネクタ 236"/>
        <xdr:cNvCxnSpPr/>
      </xdr:nvCxnSpPr>
      <xdr:spPr>
        <a:xfrm>
          <a:off x="4546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103432</xdr:rowOff>
    </xdr:from>
    <xdr:ext cx="405111" cy="259045"/>
    <xdr:sp macro="" textlink="">
      <xdr:nvSpPr>
        <xdr:cNvPr id="238" name="【市民会館】&#10;有形固定資産減価償却率平均値テキスト"/>
        <xdr:cNvSpPr txBox="1"/>
      </xdr:nvSpPr>
      <xdr:spPr>
        <a:xfrm>
          <a:off x="46736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239" name="フローチャート: 判断 238"/>
        <xdr:cNvSpPr/>
      </xdr:nvSpPr>
      <xdr:spPr>
        <a:xfrm>
          <a:off x="4584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156029</xdr:rowOff>
    </xdr:from>
    <xdr:to>
      <xdr:col>20</xdr:col>
      <xdr:colOff>38100</xdr:colOff>
      <xdr:row>104</xdr:row>
      <xdr:rowOff>86179</xdr:rowOff>
    </xdr:to>
    <xdr:sp macro="" textlink="">
      <xdr:nvSpPr>
        <xdr:cNvPr id="240" name="フローチャート: 判断 239"/>
        <xdr:cNvSpPr/>
      </xdr:nvSpPr>
      <xdr:spPr>
        <a:xfrm>
          <a:off x="3746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77306</xdr:rowOff>
    </xdr:from>
    <xdr:ext cx="405111" cy="259045"/>
    <xdr:sp macro="" textlink="">
      <xdr:nvSpPr>
        <xdr:cNvPr id="241" name="n_1aveValue【市民会館】&#10;有形固定資産減価償却率"/>
        <xdr:cNvSpPr txBox="1"/>
      </xdr:nvSpPr>
      <xdr:spPr>
        <a:xfrm>
          <a:off x="3582044"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25400</xdr:rowOff>
    </xdr:from>
    <xdr:to>
      <xdr:col>15</xdr:col>
      <xdr:colOff>101600</xdr:colOff>
      <xdr:row>104</xdr:row>
      <xdr:rowOff>127000</xdr:rowOff>
    </xdr:to>
    <xdr:sp macro="" textlink="">
      <xdr:nvSpPr>
        <xdr:cNvPr id="242" name="フローチャート: 判断 241"/>
        <xdr:cNvSpPr/>
      </xdr:nvSpPr>
      <xdr:spPr>
        <a:xfrm>
          <a:off x="2857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143527</xdr:rowOff>
    </xdr:from>
    <xdr:ext cx="405111" cy="259045"/>
    <xdr:sp macro="" textlink="">
      <xdr:nvSpPr>
        <xdr:cNvPr id="243" name="n_2aveValue【市民会館】&#10;有形固定資産減価償却率"/>
        <xdr:cNvSpPr txBox="1"/>
      </xdr:nvSpPr>
      <xdr:spPr>
        <a:xfrm>
          <a:off x="2705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44" name="テキスト ボックス 24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45" name="テキスト ボックス 24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46" name="テキスト ボックス 24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47" name="テキスト ボックス 24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48" name="テキスト ボックス 24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89081</xdr:rowOff>
    </xdr:from>
    <xdr:to>
      <xdr:col>20</xdr:col>
      <xdr:colOff>38100</xdr:colOff>
      <xdr:row>103</xdr:row>
      <xdr:rowOff>19231</xdr:rowOff>
    </xdr:to>
    <xdr:sp macro="" textlink="">
      <xdr:nvSpPr>
        <xdr:cNvPr id="249" name="楕円 248"/>
        <xdr:cNvSpPr/>
      </xdr:nvSpPr>
      <xdr:spPr>
        <a:xfrm>
          <a:off x="3746500" y="1757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101</xdr:row>
      <xdr:rowOff>35758</xdr:rowOff>
    </xdr:from>
    <xdr:ext cx="405111" cy="259045"/>
    <xdr:sp macro="" textlink="">
      <xdr:nvSpPr>
        <xdr:cNvPr id="250" name="n_1mainValue【市民会館】&#10;有形固定資産減価償却率"/>
        <xdr:cNvSpPr txBox="1"/>
      </xdr:nvSpPr>
      <xdr:spPr>
        <a:xfrm>
          <a:off x="3582044" y="1735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51" name="正方形/長方形 25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2" name="正方形/長方形 25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3" name="正方形/長方形 25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4" name="正方形/長方形 25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5" name="正方形/長方形 25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6" name="正方形/長方形 25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7" name="正方形/長方形 25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8" name="正方形/長方形 25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59" name="テキスト ボックス 25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60" name="直線コネクタ 25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61" name="直線コネクタ 26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62" name="テキスト ボックス 26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63" name="直線コネクタ 26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64" name="テキスト ボックス 26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65" name="直線コネクタ 26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66" name="テキスト ボックス 26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67" name="直線コネクタ 26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68" name="テキスト ボックス 26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69" name="直線コネクタ 26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70" name="テキスト ボックス 26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71" name="直線コネクタ 27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72" name="テキスト ボックス 27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7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80011</xdr:rowOff>
    </xdr:from>
    <xdr:to>
      <xdr:col>54</xdr:col>
      <xdr:colOff>189865</xdr:colOff>
      <xdr:row>108</xdr:row>
      <xdr:rowOff>95250</xdr:rowOff>
    </xdr:to>
    <xdr:cxnSp macro="">
      <xdr:nvCxnSpPr>
        <xdr:cNvPr id="274" name="直線コネクタ 273"/>
        <xdr:cNvCxnSpPr/>
      </xdr:nvCxnSpPr>
      <xdr:spPr>
        <a:xfrm flipV="1">
          <a:off x="10476865" y="17053561"/>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275"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276" name="直線コネクタ 275"/>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26688</xdr:rowOff>
    </xdr:from>
    <xdr:ext cx="469744" cy="259045"/>
    <xdr:sp macro="" textlink="">
      <xdr:nvSpPr>
        <xdr:cNvPr id="277" name="【市民会館】&#10;一人当たり面積最大値テキスト"/>
        <xdr:cNvSpPr txBox="1"/>
      </xdr:nvSpPr>
      <xdr:spPr>
        <a:xfrm>
          <a:off x="10515600" y="1682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80011</xdr:rowOff>
    </xdr:from>
    <xdr:to>
      <xdr:col>55</xdr:col>
      <xdr:colOff>88900</xdr:colOff>
      <xdr:row>99</xdr:row>
      <xdr:rowOff>80011</xdr:rowOff>
    </xdr:to>
    <xdr:cxnSp macro="">
      <xdr:nvCxnSpPr>
        <xdr:cNvPr id="278" name="直線コネクタ 277"/>
        <xdr:cNvCxnSpPr/>
      </xdr:nvCxnSpPr>
      <xdr:spPr>
        <a:xfrm>
          <a:off x="10388600" y="1705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49547</xdr:rowOff>
    </xdr:from>
    <xdr:ext cx="469744" cy="259045"/>
    <xdr:sp macro="" textlink="">
      <xdr:nvSpPr>
        <xdr:cNvPr id="279" name="【市民会館】&#10;一人当たり面積平均値テキスト"/>
        <xdr:cNvSpPr txBox="1"/>
      </xdr:nvSpPr>
      <xdr:spPr>
        <a:xfrm>
          <a:off x="10515600" y="1805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71120</xdr:rowOff>
    </xdr:from>
    <xdr:to>
      <xdr:col>55</xdr:col>
      <xdr:colOff>50800</xdr:colOff>
      <xdr:row>106</xdr:row>
      <xdr:rowOff>1270</xdr:rowOff>
    </xdr:to>
    <xdr:sp macro="" textlink="">
      <xdr:nvSpPr>
        <xdr:cNvPr id="280" name="フローチャート: 判断 279"/>
        <xdr:cNvSpPr/>
      </xdr:nvSpPr>
      <xdr:spPr>
        <a:xfrm>
          <a:off x="10426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109220</xdr:rowOff>
    </xdr:from>
    <xdr:to>
      <xdr:col>50</xdr:col>
      <xdr:colOff>165100</xdr:colOff>
      <xdr:row>105</xdr:row>
      <xdr:rowOff>39370</xdr:rowOff>
    </xdr:to>
    <xdr:sp macro="" textlink="">
      <xdr:nvSpPr>
        <xdr:cNvPr id="281" name="フローチャート: 判断 280"/>
        <xdr:cNvSpPr/>
      </xdr:nvSpPr>
      <xdr:spPr>
        <a:xfrm>
          <a:off x="9588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30497</xdr:rowOff>
    </xdr:from>
    <xdr:ext cx="469744" cy="259045"/>
    <xdr:sp macro="" textlink="">
      <xdr:nvSpPr>
        <xdr:cNvPr id="282" name="n_1aveValue【市民会館】&#10;一人当たり面積"/>
        <xdr:cNvSpPr txBox="1"/>
      </xdr:nvSpPr>
      <xdr:spPr>
        <a:xfrm>
          <a:off x="9391727" y="180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93980</xdr:rowOff>
    </xdr:from>
    <xdr:to>
      <xdr:col>46</xdr:col>
      <xdr:colOff>38100</xdr:colOff>
      <xdr:row>106</xdr:row>
      <xdr:rowOff>24130</xdr:rowOff>
    </xdr:to>
    <xdr:sp macro="" textlink="">
      <xdr:nvSpPr>
        <xdr:cNvPr id="283" name="フローチャート: 判断 282"/>
        <xdr:cNvSpPr/>
      </xdr:nvSpPr>
      <xdr:spPr>
        <a:xfrm>
          <a:off x="8699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40657</xdr:rowOff>
    </xdr:from>
    <xdr:ext cx="469744" cy="259045"/>
    <xdr:sp macro="" textlink="">
      <xdr:nvSpPr>
        <xdr:cNvPr id="284" name="n_2aveValue【市民会館】&#10;一人当たり面積"/>
        <xdr:cNvSpPr txBox="1"/>
      </xdr:nvSpPr>
      <xdr:spPr>
        <a:xfrm>
          <a:off x="8515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85" name="テキスト ボックス 28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86" name="テキスト ボックス 28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87" name="テキスト ボックス 28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88" name="テキスト ボックス 28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89" name="テキスト ボックス 28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139700</xdr:rowOff>
    </xdr:from>
    <xdr:to>
      <xdr:col>50</xdr:col>
      <xdr:colOff>165100</xdr:colOff>
      <xdr:row>103</xdr:row>
      <xdr:rowOff>69850</xdr:rowOff>
    </xdr:to>
    <xdr:sp macro="" textlink="">
      <xdr:nvSpPr>
        <xdr:cNvPr id="290" name="楕円 289"/>
        <xdr:cNvSpPr/>
      </xdr:nvSpPr>
      <xdr:spPr>
        <a:xfrm>
          <a:off x="9588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101</xdr:row>
      <xdr:rowOff>86377</xdr:rowOff>
    </xdr:from>
    <xdr:ext cx="469744" cy="259045"/>
    <xdr:sp macro="" textlink="">
      <xdr:nvSpPr>
        <xdr:cNvPr id="291" name="n_1mainValue【市民会館】&#10;一人当たり面積"/>
        <xdr:cNvSpPr txBox="1"/>
      </xdr:nvSpPr>
      <xdr:spPr>
        <a:xfrm>
          <a:off x="9391727" y="1740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92" name="正方形/長方形 2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3" name="正方形/長方形 2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4" name="正方形/長方形 2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5" name="正方形/長方形 2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6" name="正方形/長方形 2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7" name="正方形/長方形 2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8" name="正方形/長方形 2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9" name="正方形/長方形 2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0" name="テキスト ボックス 2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1" name="直線コネクタ 3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02" name="直線コネクタ 30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03" name="テキスト ボックス 30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4" name="直線コネクタ 30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5" name="テキスト ボックス 30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6" name="直線コネクタ 30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7" name="テキスト ボックス 30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8" name="直線コネクタ 30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09" name="テキスト ボックス 30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0" name="直線コネクタ 30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1" name="テキスト ボックス 31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2" name="直線コネクタ 31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13" name="テキスト ボックス 31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4" name="直線コネクタ 3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5" name="テキスト ボックス 31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5987</xdr:rowOff>
    </xdr:to>
    <xdr:cxnSp macro="">
      <xdr:nvCxnSpPr>
        <xdr:cNvPr id="317" name="直線コネクタ 316"/>
        <xdr:cNvCxnSpPr/>
      </xdr:nvCxnSpPr>
      <xdr:spPr>
        <a:xfrm flipV="1">
          <a:off x="16318864" y="581895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9814</xdr:rowOff>
    </xdr:from>
    <xdr:ext cx="340478" cy="259045"/>
    <xdr:sp macro="" textlink="">
      <xdr:nvSpPr>
        <xdr:cNvPr id="318" name="【一般廃棄物処理施設】&#10;有形固定資産減価償却率最小値テキスト"/>
        <xdr:cNvSpPr txBox="1"/>
      </xdr:nvSpPr>
      <xdr:spPr>
        <a:xfrm>
          <a:off x="16357600" y="72107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5987</xdr:rowOff>
    </xdr:from>
    <xdr:to>
      <xdr:col>86</xdr:col>
      <xdr:colOff>25400</xdr:colOff>
      <xdr:row>42</xdr:row>
      <xdr:rowOff>5987</xdr:rowOff>
    </xdr:to>
    <xdr:cxnSp macro="">
      <xdr:nvCxnSpPr>
        <xdr:cNvPr id="319" name="直線コネクタ 318"/>
        <xdr:cNvCxnSpPr/>
      </xdr:nvCxnSpPr>
      <xdr:spPr>
        <a:xfrm>
          <a:off x="16230600" y="720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405111" cy="259045"/>
    <xdr:sp macro="" textlink="">
      <xdr:nvSpPr>
        <xdr:cNvPr id="320" name="【一般廃棄物処理施設】&#10;有形固定資産減価償却率最大値テキスト"/>
        <xdr:cNvSpPr txBox="1"/>
      </xdr:nvSpPr>
      <xdr:spPr>
        <a:xfrm>
          <a:off x="16357600" y="5594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321" name="直線コネクタ 320"/>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8726</xdr:rowOff>
    </xdr:from>
    <xdr:ext cx="405111" cy="259045"/>
    <xdr:sp macro="" textlink="">
      <xdr:nvSpPr>
        <xdr:cNvPr id="322" name="【一般廃棄物処理施設】&#10;有形固定資産減価償却率平均値テキスト"/>
        <xdr:cNvSpPr txBox="1"/>
      </xdr:nvSpPr>
      <xdr:spPr>
        <a:xfrm>
          <a:off x="16357600" y="635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323" name="フローチャート: 判断 322"/>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87449</xdr:rowOff>
    </xdr:from>
    <xdr:to>
      <xdr:col>81</xdr:col>
      <xdr:colOff>101600</xdr:colOff>
      <xdr:row>38</xdr:row>
      <xdr:rowOff>17599</xdr:rowOff>
    </xdr:to>
    <xdr:sp macro="" textlink="">
      <xdr:nvSpPr>
        <xdr:cNvPr id="324" name="フローチャート: 判断 323"/>
        <xdr:cNvSpPr/>
      </xdr:nvSpPr>
      <xdr:spPr>
        <a:xfrm>
          <a:off x="15430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8726</xdr:rowOff>
    </xdr:from>
    <xdr:ext cx="405111" cy="259045"/>
    <xdr:sp macro="" textlink="">
      <xdr:nvSpPr>
        <xdr:cNvPr id="325" name="n_1aveValue【一般廃棄物処理施設】&#10;有形固定資産減価償却率"/>
        <xdr:cNvSpPr txBox="1"/>
      </xdr:nvSpPr>
      <xdr:spPr>
        <a:xfrm>
          <a:off x="152660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22134</xdr:rowOff>
    </xdr:from>
    <xdr:to>
      <xdr:col>76</xdr:col>
      <xdr:colOff>165100</xdr:colOff>
      <xdr:row>37</xdr:row>
      <xdr:rowOff>123734</xdr:rowOff>
    </xdr:to>
    <xdr:sp macro="" textlink="">
      <xdr:nvSpPr>
        <xdr:cNvPr id="326" name="フローチャート: 判断 325"/>
        <xdr:cNvSpPr/>
      </xdr:nvSpPr>
      <xdr:spPr>
        <a:xfrm>
          <a:off x="14541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140261</xdr:rowOff>
    </xdr:from>
    <xdr:ext cx="405111" cy="259045"/>
    <xdr:sp macro="" textlink="">
      <xdr:nvSpPr>
        <xdr:cNvPr id="327" name="n_2aveValue【一般廃棄物処理施設】&#10;有形固定資産減価償却率"/>
        <xdr:cNvSpPr txBox="1"/>
      </xdr:nvSpPr>
      <xdr:spPr>
        <a:xfrm>
          <a:off x="14389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28" name="テキスト ボックス 3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9" name="テキスト ボックス 3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0" name="テキスト ボックス 3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1" name="テキスト ボックス 3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2" name="テキスト ボックス 3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10704</xdr:rowOff>
    </xdr:from>
    <xdr:to>
      <xdr:col>81</xdr:col>
      <xdr:colOff>101600</xdr:colOff>
      <xdr:row>37</xdr:row>
      <xdr:rowOff>112304</xdr:rowOff>
    </xdr:to>
    <xdr:sp macro="" textlink="">
      <xdr:nvSpPr>
        <xdr:cNvPr id="333" name="楕円 332"/>
        <xdr:cNvSpPr/>
      </xdr:nvSpPr>
      <xdr:spPr>
        <a:xfrm>
          <a:off x="15430500" y="63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128831</xdr:rowOff>
    </xdr:from>
    <xdr:ext cx="405111" cy="259045"/>
    <xdr:sp macro="" textlink="">
      <xdr:nvSpPr>
        <xdr:cNvPr id="334" name="n_1mainValue【一般廃棄物処理施設】&#10;有形固定資産減価償却率"/>
        <xdr:cNvSpPr txBox="1"/>
      </xdr:nvSpPr>
      <xdr:spPr>
        <a:xfrm>
          <a:off x="15266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5" name="正方形/長方形 33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6" name="正方形/長方形 33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7" name="正方形/長方形 33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8" name="正方形/長方形 33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9" name="正方形/長方形 33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0" name="正方形/長方形 33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1" name="正方形/長方形 34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2" name="正方形/長方形 34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3" name="テキスト ボックス 34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4" name="直線コネクタ 34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45" name="直線コネクタ 34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46" name="テキスト ボックス 345"/>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47" name="直線コネクタ 34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48" name="テキスト ボックス 347"/>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49" name="直線コネクタ 34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50" name="テキスト ボックス 349"/>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51" name="直線コネクタ 35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52" name="テキスト ボックス 351"/>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53" name="直線コネクタ 35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54" name="テキスト ボックス 353"/>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55" name="直線コネクタ 35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356" name="テキスト ボックス 355"/>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7" name="直線コネクタ 35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58" name="テキスト ボックス 35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157931</xdr:rowOff>
    </xdr:from>
    <xdr:to>
      <xdr:col>116</xdr:col>
      <xdr:colOff>62864</xdr:colOff>
      <xdr:row>42</xdr:row>
      <xdr:rowOff>91987</xdr:rowOff>
    </xdr:to>
    <xdr:cxnSp macro="">
      <xdr:nvCxnSpPr>
        <xdr:cNvPr id="360" name="直線コネクタ 359"/>
        <xdr:cNvCxnSpPr/>
      </xdr:nvCxnSpPr>
      <xdr:spPr>
        <a:xfrm flipV="1">
          <a:off x="22160864" y="5815781"/>
          <a:ext cx="0" cy="147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95814</xdr:rowOff>
    </xdr:from>
    <xdr:ext cx="378565" cy="259045"/>
    <xdr:sp macro="" textlink="">
      <xdr:nvSpPr>
        <xdr:cNvPr id="361" name="【一般廃棄物処理施設】&#10;一人当たり有形固定資産（償却資産）額最小値テキスト"/>
        <xdr:cNvSpPr txBox="1"/>
      </xdr:nvSpPr>
      <xdr:spPr>
        <a:xfrm>
          <a:off x="22199600" y="7296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91987</xdr:rowOff>
    </xdr:from>
    <xdr:to>
      <xdr:col>116</xdr:col>
      <xdr:colOff>152400</xdr:colOff>
      <xdr:row>42</xdr:row>
      <xdr:rowOff>91987</xdr:rowOff>
    </xdr:to>
    <xdr:cxnSp macro="">
      <xdr:nvCxnSpPr>
        <xdr:cNvPr id="362" name="直線コネクタ 361"/>
        <xdr:cNvCxnSpPr/>
      </xdr:nvCxnSpPr>
      <xdr:spPr>
        <a:xfrm>
          <a:off x="22072600" y="7292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104608</xdr:rowOff>
    </xdr:from>
    <xdr:ext cx="599010" cy="259045"/>
    <xdr:sp macro="" textlink="">
      <xdr:nvSpPr>
        <xdr:cNvPr id="363" name="【一般廃棄物処理施設】&#10;一人当たり有形固定資産（償却資産）額最大値テキスト"/>
        <xdr:cNvSpPr txBox="1"/>
      </xdr:nvSpPr>
      <xdr:spPr>
        <a:xfrm>
          <a:off x="22199600" y="559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157931</xdr:rowOff>
    </xdr:from>
    <xdr:to>
      <xdr:col>116</xdr:col>
      <xdr:colOff>152400</xdr:colOff>
      <xdr:row>33</xdr:row>
      <xdr:rowOff>157931</xdr:rowOff>
    </xdr:to>
    <xdr:cxnSp macro="">
      <xdr:nvCxnSpPr>
        <xdr:cNvPr id="364" name="直線コネクタ 363"/>
        <xdr:cNvCxnSpPr/>
      </xdr:nvCxnSpPr>
      <xdr:spPr>
        <a:xfrm>
          <a:off x="22072600" y="581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102588</xdr:rowOff>
    </xdr:from>
    <xdr:ext cx="534377" cy="259045"/>
    <xdr:sp macro="" textlink="">
      <xdr:nvSpPr>
        <xdr:cNvPr id="365" name="【一般廃棄物処理施設】&#10;一人当たり有形固定資産（償却資産）額平均値テキスト"/>
        <xdr:cNvSpPr txBox="1"/>
      </xdr:nvSpPr>
      <xdr:spPr>
        <a:xfrm>
          <a:off x="22199600" y="6960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124161</xdr:rowOff>
    </xdr:from>
    <xdr:to>
      <xdr:col>116</xdr:col>
      <xdr:colOff>114300</xdr:colOff>
      <xdr:row>41</xdr:row>
      <xdr:rowOff>54311</xdr:rowOff>
    </xdr:to>
    <xdr:sp macro="" textlink="">
      <xdr:nvSpPr>
        <xdr:cNvPr id="366" name="フローチャート: 判断 365"/>
        <xdr:cNvSpPr/>
      </xdr:nvSpPr>
      <xdr:spPr>
        <a:xfrm>
          <a:off x="22110700" y="698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114119</xdr:rowOff>
    </xdr:from>
    <xdr:to>
      <xdr:col>112</xdr:col>
      <xdr:colOff>38100</xdr:colOff>
      <xdr:row>41</xdr:row>
      <xdr:rowOff>44269</xdr:rowOff>
    </xdr:to>
    <xdr:sp macro="" textlink="">
      <xdr:nvSpPr>
        <xdr:cNvPr id="367" name="フローチャート: 判断 366"/>
        <xdr:cNvSpPr/>
      </xdr:nvSpPr>
      <xdr:spPr>
        <a:xfrm>
          <a:off x="21272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60796</xdr:rowOff>
    </xdr:from>
    <xdr:ext cx="534377" cy="259045"/>
    <xdr:sp macro="" textlink="">
      <xdr:nvSpPr>
        <xdr:cNvPr id="368" name="n_1aveValue【一般廃棄物処理施設】&#10;一人当たり有形固定資産（償却資産）額"/>
        <xdr:cNvSpPr txBox="1"/>
      </xdr:nvSpPr>
      <xdr:spPr>
        <a:xfrm>
          <a:off x="21043411" y="67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167534</xdr:rowOff>
    </xdr:from>
    <xdr:to>
      <xdr:col>107</xdr:col>
      <xdr:colOff>101600</xdr:colOff>
      <xdr:row>41</xdr:row>
      <xdr:rowOff>97684</xdr:rowOff>
    </xdr:to>
    <xdr:sp macro="" textlink="">
      <xdr:nvSpPr>
        <xdr:cNvPr id="369" name="フローチャート: 判断 368"/>
        <xdr:cNvSpPr/>
      </xdr:nvSpPr>
      <xdr:spPr>
        <a:xfrm>
          <a:off x="20383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39</xdr:row>
      <xdr:rowOff>114211</xdr:rowOff>
    </xdr:from>
    <xdr:ext cx="534377" cy="259045"/>
    <xdr:sp macro="" textlink="">
      <xdr:nvSpPr>
        <xdr:cNvPr id="370" name="n_2aveValue【一般廃棄物処理施設】&#10;一人当たり有形固定資産（償却資産）額"/>
        <xdr:cNvSpPr txBox="1"/>
      </xdr:nvSpPr>
      <xdr:spPr>
        <a:xfrm>
          <a:off x="20167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71" name="テキスト ボックス 37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2" name="テキスト ボックス 37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3" name="テキスト ボックス 37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4" name="テキスト ボックス 37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5" name="テキスト ボックス 37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117643</xdr:rowOff>
    </xdr:from>
    <xdr:to>
      <xdr:col>112</xdr:col>
      <xdr:colOff>38100</xdr:colOff>
      <xdr:row>42</xdr:row>
      <xdr:rowOff>47793</xdr:rowOff>
    </xdr:to>
    <xdr:sp macro="" textlink="">
      <xdr:nvSpPr>
        <xdr:cNvPr id="376" name="楕円 375"/>
        <xdr:cNvSpPr/>
      </xdr:nvSpPr>
      <xdr:spPr>
        <a:xfrm>
          <a:off x="21272500" y="714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42</xdr:row>
      <xdr:rowOff>38920</xdr:rowOff>
    </xdr:from>
    <xdr:ext cx="534377" cy="259045"/>
    <xdr:sp macro="" textlink="">
      <xdr:nvSpPr>
        <xdr:cNvPr id="377" name="n_1mainValue【一般廃棄物処理施設】&#10;一人当たり有形固定資産（償却資産）額"/>
        <xdr:cNvSpPr txBox="1"/>
      </xdr:nvSpPr>
      <xdr:spPr>
        <a:xfrm>
          <a:off x="21043411" y="723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8" name="正方形/長方形 3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9" name="正方形/長方形 3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0" name="正方形/長方形 3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1" name="正方形/長方形 3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2" name="正方形/長方形 3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3" name="正方形/長方形 3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4" name="正方形/長方形 3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5" name="正方形/長方形 3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6" name="テキスト ボックス 3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7" name="直線コネクタ 3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88" name="直線コネクタ 38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89" name="テキスト ボックス 38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0" name="直線コネクタ 38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1" name="テキスト ボックス 39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2" name="直線コネクタ 39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3" name="テキスト ボックス 39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4" name="直線コネクタ 39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5" name="テキスト ボックス 39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96" name="直線コネクタ 39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97" name="テキスト ボックス 39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98" name="直線コネクタ 39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99" name="テキスト ボックス 39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0" name="直線コネクタ 39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1" name="テキスト ボックス 40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150223</xdr:rowOff>
    </xdr:to>
    <xdr:cxnSp macro="">
      <xdr:nvCxnSpPr>
        <xdr:cNvPr id="403" name="直線コネクタ 402"/>
        <xdr:cNvCxnSpPr/>
      </xdr:nvCxnSpPr>
      <xdr:spPr>
        <a:xfrm flipV="1">
          <a:off x="16318864" y="9692640"/>
          <a:ext cx="0" cy="1258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404"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405" name="直線コネクタ 404"/>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406" name="【保健センター・保健所】&#10;有形固定資産減価償却率最大値テキスト"/>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407" name="直線コネクタ 406"/>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xdr:rowOff>
    </xdr:from>
    <xdr:ext cx="405111" cy="259045"/>
    <xdr:sp macro="" textlink="">
      <xdr:nvSpPr>
        <xdr:cNvPr id="408" name="【保健センター・保健所】&#10;有形固定資産減価償却率平均値テキスト"/>
        <xdr:cNvSpPr txBox="1"/>
      </xdr:nvSpPr>
      <xdr:spPr>
        <a:xfrm>
          <a:off x="16357600" y="10288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409" name="フローチャート: 判断 408"/>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7983</xdr:rowOff>
    </xdr:from>
    <xdr:to>
      <xdr:col>81</xdr:col>
      <xdr:colOff>101600</xdr:colOff>
      <xdr:row>60</xdr:row>
      <xdr:rowOff>109583</xdr:rowOff>
    </xdr:to>
    <xdr:sp macro="" textlink="">
      <xdr:nvSpPr>
        <xdr:cNvPr id="410" name="フローチャート: 判断 409"/>
        <xdr:cNvSpPr/>
      </xdr:nvSpPr>
      <xdr:spPr>
        <a:xfrm>
          <a:off x="15430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100710</xdr:rowOff>
    </xdr:from>
    <xdr:ext cx="405111" cy="259045"/>
    <xdr:sp macro="" textlink="">
      <xdr:nvSpPr>
        <xdr:cNvPr id="411" name="n_1aveValue【保健センター・保健所】&#10;有形固定資産減価償却率"/>
        <xdr:cNvSpPr txBox="1"/>
      </xdr:nvSpPr>
      <xdr:spPr>
        <a:xfrm>
          <a:off x="152660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163104</xdr:rowOff>
    </xdr:from>
    <xdr:to>
      <xdr:col>76</xdr:col>
      <xdr:colOff>165100</xdr:colOff>
      <xdr:row>60</xdr:row>
      <xdr:rowOff>93254</xdr:rowOff>
    </xdr:to>
    <xdr:sp macro="" textlink="">
      <xdr:nvSpPr>
        <xdr:cNvPr id="412" name="フローチャート: 判断 411"/>
        <xdr:cNvSpPr/>
      </xdr:nvSpPr>
      <xdr:spPr>
        <a:xfrm>
          <a:off x="14541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109781</xdr:rowOff>
    </xdr:from>
    <xdr:ext cx="405111" cy="259045"/>
    <xdr:sp macro="" textlink="">
      <xdr:nvSpPr>
        <xdr:cNvPr id="413" name="n_2aveValue【保健センター・保健所】&#10;有形固定資産減価償却率"/>
        <xdr:cNvSpPr txBox="1"/>
      </xdr:nvSpPr>
      <xdr:spPr>
        <a:xfrm>
          <a:off x="14389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14" name="テキスト ボックス 41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5" name="テキスト ボックス 41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6" name="テキスト ボックス 41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7" name="テキスト ボックス 41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8" name="テキスト ボックス 41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161472</xdr:rowOff>
    </xdr:from>
    <xdr:to>
      <xdr:col>81</xdr:col>
      <xdr:colOff>101600</xdr:colOff>
      <xdr:row>59</xdr:row>
      <xdr:rowOff>91622</xdr:rowOff>
    </xdr:to>
    <xdr:sp macro="" textlink="">
      <xdr:nvSpPr>
        <xdr:cNvPr id="419" name="楕円 418"/>
        <xdr:cNvSpPr/>
      </xdr:nvSpPr>
      <xdr:spPr>
        <a:xfrm>
          <a:off x="15430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108149</xdr:rowOff>
    </xdr:from>
    <xdr:ext cx="405111" cy="259045"/>
    <xdr:sp macro="" textlink="">
      <xdr:nvSpPr>
        <xdr:cNvPr id="420" name="n_1mainValue【保健センター・保健所】&#10;有形固定資産減価償却率"/>
        <xdr:cNvSpPr txBox="1"/>
      </xdr:nvSpPr>
      <xdr:spPr>
        <a:xfrm>
          <a:off x="152660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1" name="正方形/長方形 42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2" name="正方形/長方形 42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3" name="正方形/長方形 42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4" name="正方形/長方形 42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5" name="正方形/長方形 42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6" name="正方形/長方形 42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7" name="正方形/長方形 42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8" name="正方形/長方形 42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9" name="テキスト ボックス 42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0" name="直線コネクタ 42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31" name="直線コネクタ 43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32" name="テキスト ボックス 43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33" name="直線コネクタ 43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34" name="テキスト ボックス 43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35" name="直線コネクタ 43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36" name="テキスト ボックス 43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37" name="直線コネクタ 43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38" name="テキスト ボックス 43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9" name="直線コネクタ 43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0" name="テキスト ボックス 43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63</xdr:row>
      <xdr:rowOff>112014</xdr:rowOff>
    </xdr:to>
    <xdr:cxnSp macro="">
      <xdr:nvCxnSpPr>
        <xdr:cNvPr id="442" name="直線コネクタ 441"/>
        <xdr:cNvCxnSpPr/>
      </xdr:nvCxnSpPr>
      <xdr:spPr>
        <a:xfrm flipV="1">
          <a:off x="22160864" y="963777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115841</xdr:rowOff>
    </xdr:from>
    <xdr:ext cx="469744" cy="259045"/>
    <xdr:sp macro="" textlink="">
      <xdr:nvSpPr>
        <xdr:cNvPr id="443" name="【保健センター・保健所】&#10;一人当たり面積最小値テキスト"/>
        <xdr:cNvSpPr txBox="1"/>
      </xdr:nvSpPr>
      <xdr:spPr>
        <a:xfrm>
          <a:off x="22199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112014</xdr:rowOff>
    </xdr:from>
    <xdr:to>
      <xdr:col>116</xdr:col>
      <xdr:colOff>152400</xdr:colOff>
      <xdr:row>63</xdr:row>
      <xdr:rowOff>112014</xdr:rowOff>
    </xdr:to>
    <xdr:cxnSp macro="">
      <xdr:nvCxnSpPr>
        <xdr:cNvPr id="444" name="直線コネクタ 443"/>
        <xdr:cNvCxnSpPr/>
      </xdr:nvCxnSpPr>
      <xdr:spPr>
        <a:xfrm>
          <a:off x="22072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445" name="【保健センター・保健所】&#10;一人当たり面積最大値テキスト"/>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446" name="直線コネクタ 445"/>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69359</xdr:rowOff>
    </xdr:from>
    <xdr:ext cx="469744" cy="259045"/>
    <xdr:sp macro="" textlink="">
      <xdr:nvSpPr>
        <xdr:cNvPr id="447" name="【保健センター・保健所】&#10;一人当たり面積平均値テキスト"/>
        <xdr:cNvSpPr txBox="1"/>
      </xdr:nvSpPr>
      <xdr:spPr>
        <a:xfrm>
          <a:off x="22199600" y="10699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90932</xdr:rowOff>
    </xdr:from>
    <xdr:to>
      <xdr:col>116</xdr:col>
      <xdr:colOff>114300</xdr:colOff>
      <xdr:row>63</xdr:row>
      <xdr:rowOff>21082</xdr:rowOff>
    </xdr:to>
    <xdr:sp macro="" textlink="">
      <xdr:nvSpPr>
        <xdr:cNvPr id="448" name="フローチャート: 判断 447"/>
        <xdr:cNvSpPr/>
      </xdr:nvSpPr>
      <xdr:spPr>
        <a:xfrm>
          <a:off x="22110700" y="1072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449" name="フローチャート: 判断 448"/>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10177</xdr:rowOff>
    </xdr:from>
    <xdr:ext cx="469744" cy="259045"/>
    <xdr:sp macro="" textlink="">
      <xdr:nvSpPr>
        <xdr:cNvPr id="450" name="n_1aveValue【保健センター・保健所】&#10;一人当たり面積"/>
        <xdr:cNvSpPr txBox="1"/>
      </xdr:nvSpPr>
      <xdr:spPr>
        <a:xfrm>
          <a:off x="210757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45212</xdr:rowOff>
    </xdr:from>
    <xdr:to>
      <xdr:col>107</xdr:col>
      <xdr:colOff>101600</xdr:colOff>
      <xdr:row>62</xdr:row>
      <xdr:rowOff>146812</xdr:rowOff>
    </xdr:to>
    <xdr:sp macro="" textlink="">
      <xdr:nvSpPr>
        <xdr:cNvPr id="451" name="フローチャート: 判断 450"/>
        <xdr:cNvSpPr/>
      </xdr:nvSpPr>
      <xdr:spPr>
        <a:xfrm>
          <a:off x="20383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163339</xdr:rowOff>
    </xdr:from>
    <xdr:ext cx="469744" cy="259045"/>
    <xdr:sp macro="" textlink="">
      <xdr:nvSpPr>
        <xdr:cNvPr id="452" name="n_2aveValue【保健センター・保健所】&#10;一人当たり面積"/>
        <xdr:cNvSpPr txBox="1"/>
      </xdr:nvSpPr>
      <xdr:spPr>
        <a:xfrm>
          <a:off x="20199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53" name="テキスト ボックス 45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4" name="テキスト ボックス 45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5" name="テキスト ボックス 45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6" name="テキスト ボックス 45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7" name="テキスト ボックス 45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20066</xdr:rowOff>
    </xdr:from>
    <xdr:to>
      <xdr:col>112</xdr:col>
      <xdr:colOff>38100</xdr:colOff>
      <xdr:row>63</xdr:row>
      <xdr:rowOff>121666</xdr:rowOff>
    </xdr:to>
    <xdr:sp macro="" textlink="">
      <xdr:nvSpPr>
        <xdr:cNvPr id="458" name="楕円 457"/>
        <xdr:cNvSpPr/>
      </xdr:nvSpPr>
      <xdr:spPr>
        <a:xfrm>
          <a:off x="212725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112793</xdr:rowOff>
    </xdr:from>
    <xdr:ext cx="469744" cy="259045"/>
    <xdr:sp macro="" textlink="">
      <xdr:nvSpPr>
        <xdr:cNvPr id="459" name="n_1mainValue【保健センター・保健所】&#10;一人当たり面積"/>
        <xdr:cNvSpPr txBox="1"/>
      </xdr:nvSpPr>
      <xdr:spPr>
        <a:xfrm>
          <a:off x="21075727" y="1091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0" name="正方形/長方形 4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1" name="正方形/長方形 4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2" name="正方形/長方形 4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3" name="正方形/長方形 4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4" name="正方形/長方形 4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5" name="正方形/長方形 4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6" name="正方形/長方形 4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7" name="正方形/長方形 46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68" name="正方形/長方形 46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9" name="正方形/長方形 46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0" name="正方形/長方形 46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1" name="正方形/長方形 47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2" name="正方形/長方形 47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3" name="正方形/長方形 47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4" name="正方形/長方形 47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5" name="正方形/長方形 47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76" name="正方形/長方形 47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7" name="正方形/長方形 47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8" name="正方形/長方形 47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9" name="正方形/長方形 47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0" name="正方形/長方形 47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1" name="正方形/長方形 48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2" name="正方形/長方形 48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3" name="正方形/長方形 48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4" name="テキスト ボックス 48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5" name="直線コネクタ 48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86" name="直線コネクタ 48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87" name="テキスト ボックス 48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88" name="直線コネクタ 48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89" name="テキスト ボックス 48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90" name="直線コネクタ 48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91" name="テキスト ボックス 49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92" name="直線コネクタ 49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93" name="テキスト ボックス 49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94" name="直線コネクタ 49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95" name="テキスト ボックス 49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96" name="直線コネクタ 49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97" name="テキスト ボックス 49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8" name="直線コネクタ 49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99" name="テキスト ボックス 49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108</xdr:row>
      <xdr:rowOff>157843</xdr:rowOff>
    </xdr:to>
    <xdr:cxnSp macro="">
      <xdr:nvCxnSpPr>
        <xdr:cNvPr id="501" name="直線コネクタ 500"/>
        <xdr:cNvCxnSpPr/>
      </xdr:nvCxnSpPr>
      <xdr:spPr>
        <a:xfrm flipV="1">
          <a:off x="16318864" y="17190176"/>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161670</xdr:rowOff>
    </xdr:from>
    <xdr:ext cx="340478" cy="259045"/>
    <xdr:sp macro="" textlink="">
      <xdr:nvSpPr>
        <xdr:cNvPr id="502" name="【庁舎】&#10;有形固定資産減価償却率最小値テキスト"/>
        <xdr:cNvSpPr txBox="1"/>
      </xdr:nvSpPr>
      <xdr:spPr>
        <a:xfrm>
          <a:off x="16357600" y="186782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157843</xdr:rowOff>
    </xdr:from>
    <xdr:to>
      <xdr:col>86</xdr:col>
      <xdr:colOff>25400</xdr:colOff>
      <xdr:row>108</xdr:row>
      <xdr:rowOff>157843</xdr:rowOff>
    </xdr:to>
    <xdr:cxnSp macro="">
      <xdr:nvCxnSpPr>
        <xdr:cNvPr id="503" name="直線コネクタ 502"/>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405111" cy="259045"/>
    <xdr:sp macro="" textlink="">
      <xdr:nvSpPr>
        <xdr:cNvPr id="504" name="【庁舎】&#10;有形固定資産減価償却率最大値テキスト"/>
        <xdr:cNvSpPr txBox="1"/>
      </xdr:nvSpPr>
      <xdr:spPr>
        <a:xfrm>
          <a:off x="16357600" y="16965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505" name="直線コネクタ 504"/>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75672</xdr:rowOff>
    </xdr:from>
    <xdr:ext cx="405111" cy="259045"/>
    <xdr:sp macro="" textlink="">
      <xdr:nvSpPr>
        <xdr:cNvPr id="506" name="【庁舎】&#10;有形固定資産減価償却率平均値テキスト"/>
        <xdr:cNvSpPr txBox="1"/>
      </xdr:nvSpPr>
      <xdr:spPr>
        <a:xfrm>
          <a:off x="16357600" y="17735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97245</xdr:rowOff>
    </xdr:from>
    <xdr:to>
      <xdr:col>85</xdr:col>
      <xdr:colOff>177800</xdr:colOff>
      <xdr:row>104</xdr:row>
      <xdr:rowOff>27395</xdr:rowOff>
    </xdr:to>
    <xdr:sp macro="" textlink="">
      <xdr:nvSpPr>
        <xdr:cNvPr id="507" name="フローチャート: 判断 506"/>
        <xdr:cNvSpPr/>
      </xdr:nvSpPr>
      <xdr:spPr>
        <a:xfrm>
          <a:off x="16268700" y="1775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10705</xdr:rowOff>
    </xdr:from>
    <xdr:to>
      <xdr:col>81</xdr:col>
      <xdr:colOff>101600</xdr:colOff>
      <xdr:row>103</xdr:row>
      <xdr:rowOff>112305</xdr:rowOff>
    </xdr:to>
    <xdr:sp macro="" textlink="">
      <xdr:nvSpPr>
        <xdr:cNvPr id="508" name="フローチャート: 判断 507"/>
        <xdr:cNvSpPr/>
      </xdr:nvSpPr>
      <xdr:spPr>
        <a:xfrm>
          <a:off x="15430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103432</xdr:rowOff>
    </xdr:from>
    <xdr:ext cx="405111" cy="259045"/>
    <xdr:sp macro="" textlink="">
      <xdr:nvSpPr>
        <xdr:cNvPr id="509" name="n_1aveValue【庁舎】&#10;有形固定資産減価償却率"/>
        <xdr:cNvSpPr txBox="1"/>
      </xdr:nvSpPr>
      <xdr:spPr>
        <a:xfrm>
          <a:off x="15266044"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67855</xdr:rowOff>
    </xdr:from>
    <xdr:to>
      <xdr:col>76</xdr:col>
      <xdr:colOff>165100</xdr:colOff>
      <xdr:row>103</xdr:row>
      <xdr:rowOff>169455</xdr:rowOff>
    </xdr:to>
    <xdr:sp macro="" textlink="">
      <xdr:nvSpPr>
        <xdr:cNvPr id="510" name="フローチャート: 判断 509"/>
        <xdr:cNvSpPr/>
      </xdr:nvSpPr>
      <xdr:spPr>
        <a:xfrm>
          <a:off x="14541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14532</xdr:rowOff>
    </xdr:from>
    <xdr:ext cx="405111" cy="259045"/>
    <xdr:sp macro="" textlink="">
      <xdr:nvSpPr>
        <xdr:cNvPr id="511" name="n_2aveValue【庁舎】&#10;有形固定資産減価償却率"/>
        <xdr:cNvSpPr txBox="1"/>
      </xdr:nvSpPr>
      <xdr:spPr>
        <a:xfrm>
          <a:off x="14389744" y="1750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12" name="テキスト ボックス 51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3" name="テキスト ボックス 51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4" name="テキスト ボックス 51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5" name="テキスト ボックス 51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6" name="テキスト ボックス 51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131536</xdr:rowOff>
    </xdr:from>
    <xdr:to>
      <xdr:col>81</xdr:col>
      <xdr:colOff>101600</xdr:colOff>
      <xdr:row>101</xdr:row>
      <xdr:rowOff>61686</xdr:rowOff>
    </xdr:to>
    <xdr:sp macro="" textlink="">
      <xdr:nvSpPr>
        <xdr:cNvPr id="517" name="楕円 516"/>
        <xdr:cNvSpPr/>
      </xdr:nvSpPr>
      <xdr:spPr>
        <a:xfrm>
          <a:off x="15430500" y="1727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99</xdr:row>
      <xdr:rowOff>78213</xdr:rowOff>
    </xdr:from>
    <xdr:ext cx="405111" cy="259045"/>
    <xdr:sp macro="" textlink="">
      <xdr:nvSpPr>
        <xdr:cNvPr id="518" name="n_1mainValue【庁舎】&#10;有形固定資産減価償却率"/>
        <xdr:cNvSpPr txBox="1"/>
      </xdr:nvSpPr>
      <xdr:spPr>
        <a:xfrm>
          <a:off x="15266044" y="1705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9" name="正方形/長方形 51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0" name="正方形/長方形 51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1" name="正方形/長方形 52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2" name="正方形/長方形 52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3" name="正方形/長方形 52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4" name="正方形/長方形 52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5" name="正方形/長方形 52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6" name="正方形/長方形 52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7" name="テキスト ボックス 52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8" name="直線コネクタ 52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29" name="直線コネクタ 52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30" name="テキスト ボックス 52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31" name="直線コネクタ 53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32" name="テキスト ボックス 53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33" name="直線コネクタ 53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34" name="テキスト ボックス 53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35" name="直線コネクタ 53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36" name="テキスト ボックス 53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37" name="直線コネクタ 53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38" name="テキスト ボックス 53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3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57913</xdr:rowOff>
    </xdr:from>
    <xdr:to>
      <xdr:col>116</xdr:col>
      <xdr:colOff>62864</xdr:colOff>
      <xdr:row>107</xdr:row>
      <xdr:rowOff>19050</xdr:rowOff>
    </xdr:to>
    <xdr:cxnSp macro="">
      <xdr:nvCxnSpPr>
        <xdr:cNvPr id="540" name="直線コネクタ 539"/>
        <xdr:cNvCxnSpPr/>
      </xdr:nvCxnSpPr>
      <xdr:spPr>
        <a:xfrm flipV="1">
          <a:off x="22160864" y="17202913"/>
          <a:ext cx="0" cy="116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541" name="【庁舎】&#10;一人当たり面積最小値テキスト"/>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542" name="直線コネクタ 541"/>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4590</xdr:rowOff>
    </xdr:from>
    <xdr:ext cx="469744" cy="259045"/>
    <xdr:sp macro="" textlink="">
      <xdr:nvSpPr>
        <xdr:cNvPr id="543" name="【庁舎】&#10;一人当たり面積最大値テキスト"/>
        <xdr:cNvSpPr txBox="1"/>
      </xdr:nvSpPr>
      <xdr:spPr>
        <a:xfrm>
          <a:off x="22199600" y="1697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57913</xdr:rowOff>
    </xdr:from>
    <xdr:to>
      <xdr:col>116</xdr:col>
      <xdr:colOff>152400</xdr:colOff>
      <xdr:row>100</xdr:row>
      <xdr:rowOff>57913</xdr:rowOff>
    </xdr:to>
    <xdr:cxnSp macro="">
      <xdr:nvCxnSpPr>
        <xdr:cNvPr id="544" name="直線コネクタ 543"/>
        <xdr:cNvCxnSpPr/>
      </xdr:nvCxnSpPr>
      <xdr:spPr>
        <a:xfrm>
          <a:off x="22072600" y="1720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143273</xdr:rowOff>
    </xdr:from>
    <xdr:ext cx="469744" cy="259045"/>
    <xdr:sp macro="" textlink="">
      <xdr:nvSpPr>
        <xdr:cNvPr id="545" name="【庁舎】&#10;一人当たり面積平均値テキスト"/>
        <xdr:cNvSpPr txBox="1"/>
      </xdr:nvSpPr>
      <xdr:spPr>
        <a:xfrm>
          <a:off x="22199600" y="17974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164846</xdr:rowOff>
    </xdr:from>
    <xdr:to>
      <xdr:col>116</xdr:col>
      <xdr:colOff>114300</xdr:colOff>
      <xdr:row>105</xdr:row>
      <xdr:rowOff>94996</xdr:rowOff>
    </xdr:to>
    <xdr:sp macro="" textlink="">
      <xdr:nvSpPr>
        <xdr:cNvPr id="546" name="フローチャート: 判断 545"/>
        <xdr:cNvSpPr/>
      </xdr:nvSpPr>
      <xdr:spPr>
        <a:xfrm>
          <a:off x="22110700" y="1799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41402</xdr:rowOff>
    </xdr:from>
    <xdr:to>
      <xdr:col>112</xdr:col>
      <xdr:colOff>38100</xdr:colOff>
      <xdr:row>104</xdr:row>
      <xdr:rowOff>143002</xdr:rowOff>
    </xdr:to>
    <xdr:sp macro="" textlink="">
      <xdr:nvSpPr>
        <xdr:cNvPr id="547" name="フローチャート: 判断 546"/>
        <xdr:cNvSpPr/>
      </xdr:nvSpPr>
      <xdr:spPr>
        <a:xfrm>
          <a:off x="21272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134129</xdr:rowOff>
    </xdr:from>
    <xdr:ext cx="469744" cy="259045"/>
    <xdr:sp macro="" textlink="">
      <xdr:nvSpPr>
        <xdr:cNvPr id="548" name="n_1aveValue【庁舎】&#10;一人当たり面積"/>
        <xdr:cNvSpPr txBox="1"/>
      </xdr:nvSpPr>
      <xdr:spPr>
        <a:xfrm>
          <a:off x="21075727" y="1796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87122</xdr:rowOff>
    </xdr:from>
    <xdr:to>
      <xdr:col>107</xdr:col>
      <xdr:colOff>101600</xdr:colOff>
      <xdr:row>105</xdr:row>
      <xdr:rowOff>17272</xdr:rowOff>
    </xdr:to>
    <xdr:sp macro="" textlink="">
      <xdr:nvSpPr>
        <xdr:cNvPr id="549" name="フローチャート: 判断 548"/>
        <xdr:cNvSpPr/>
      </xdr:nvSpPr>
      <xdr:spPr>
        <a:xfrm>
          <a:off x="20383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33799</xdr:rowOff>
    </xdr:from>
    <xdr:ext cx="469744" cy="259045"/>
    <xdr:sp macro="" textlink="">
      <xdr:nvSpPr>
        <xdr:cNvPr id="550" name="n_2aveValue【庁舎】&#10;一人当たり面積"/>
        <xdr:cNvSpPr txBox="1"/>
      </xdr:nvSpPr>
      <xdr:spPr>
        <a:xfrm>
          <a:off x="20199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51" name="テキスト ボックス 55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2" name="テキスト ボックス 55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3" name="テキスト ボックス 55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4" name="テキスト ボックス 55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5" name="テキスト ボックス 55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11685</xdr:rowOff>
    </xdr:from>
    <xdr:to>
      <xdr:col>112</xdr:col>
      <xdr:colOff>38100</xdr:colOff>
      <xdr:row>104</xdr:row>
      <xdr:rowOff>113285</xdr:rowOff>
    </xdr:to>
    <xdr:sp macro="" textlink="">
      <xdr:nvSpPr>
        <xdr:cNvPr id="556" name="楕円 555"/>
        <xdr:cNvSpPr/>
      </xdr:nvSpPr>
      <xdr:spPr>
        <a:xfrm>
          <a:off x="21272500" y="1784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102</xdr:row>
      <xdr:rowOff>129812</xdr:rowOff>
    </xdr:from>
    <xdr:ext cx="469744" cy="259045"/>
    <xdr:sp macro="" textlink="">
      <xdr:nvSpPr>
        <xdr:cNvPr id="557" name="n_1mainValue【庁舎】&#10;一人当たり面積"/>
        <xdr:cNvSpPr txBox="1"/>
      </xdr:nvSpPr>
      <xdr:spPr>
        <a:xfrm>
          <a:off x="21075727" y="1761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8" name="正方形/長方形 5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9" name="正方形/長方形 5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0" name="テキスト ボックス 5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市民会館と庁舎については、類似団体と比較して特に有形固定資産減価償却率が高くなっている。市民会館については、築後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が経過しており老朽化が進行している。これまでも改修工事等を行ってきたが、今後一層の維持経費の増加が見込まれる。公共施設等総合管理計画に基づき、地元への施設譲渡や除却、ニーズを考慮したサービス内容の見直しや適正規模、適正配置について検討していく。また、庁舎については、築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前後が経過しておりかなり老朽化が進行している。さらに耐震基準も満たしていないことから、令和元年度竣工予定で建設を行っている。この建替えにあたっては、ほかの関連施設との複合化も含め将来を見据えた計画と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岡山県備前市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35,293
34,698
258.14
21,191,049
20,497,861
590,293
11,974,773
18,547,064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分母である基準財政需要額は、国勢調査の人口を用いて算出する費目において、人口減少により（平成</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27</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年国勢調査（速報値）：</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35,207</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人→（確定値）：</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35,179</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28</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人）、需要額が減少した。また、地域経済・雇用対策費や包括算定経費の単位費用の減少なども影響している。</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分子である基準財政収入額は、市内企業の緩やかな業績回復などにより微増した。</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今後は、第</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次備前市総合計画に基づいた「教育のまち備前」を目指し、人口減少対策に努めていく。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85725</xdr:rowOff>
    </xdr:from>
    <xdr:to>
      <xdr:col>23</xdr:col>
      <xdr:colOff>133350</xdr:colOff>
      <xdr:row>42</xdr:row>
      <xdr:rowOff>105833</xdr:rowOff>
    </xdr:to>
    <xdr:cxnSp macro="">
      <xdr:nvCxnSpPr>
        <xdr:cNvPr id="69" name="直線コネクタ 68"/>
        <xdr:cNvCxnSpPr/>
      </xdr:nvCxnSpPr>
      <xdr:spPr>
        <a:xfrm>
          <a:off x="4114800" y="72866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132944</xdr:rowOff>
    </xdr:from>
    <xdr:ext cx="762000" cy="259045"/>
    <xdr:sp macro="" textlink="">
      <xdr:nvSpPr>
        <xdr:cNvPr id="70" name="財政力平均値テキスト"/>
        <xdr:cNvSpPr txBox="1"/>
      </xdr:nvSpPr>
      <xdr:spPr>
        <a:xfrm>
          <a:off x="5041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45508</xdr:rowOff>
    </xdr:from>
    <xdr:to>
      <xdr:col>19</xdr:col>
      <xdr:colOff>133350</xdr:colOff>
      <xdr:row>42</xdr:row>
      <xdr:rowOff>85725</xdr:rowOff>
    </xdr:to>
    <xdr:cxnSp macro="">
      <xdr:nvCxnSpPr>
        <xdr:cNvPr id="72" name="直線コネクタ 71"/>
        <xdr:cNvCxnSpPr/>
      </xdr:nvCxnSpPr>
      <xdr:spPr>
        <a:xfrm>
          <a:off x="3225800" y="724640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45508</xdr:rowOff>
    </xdr:to>
    <xdr:cxnSp macro="">
      <xdr:nvCxnSpPr>
        <xdr:cNvPr id="75" name="直線コネクタ 74"/>
        <xdr:cNvCxnSpPr/>
      </xdr:nvCxnSpPr>
      <xdr:spPr>
        <a:xfrm>
          <a:off x="2336800" y="72263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5292</xdr:rowOff>
    </xdr:from>
    <xdr:to>
      <xdr:col>15</xdr:col>
      <xdr:colOff>133350</xdr:colOff>
      <xdr:row>41</xdr:row>
      <xdr:rowOff>106892</xdr:rowOff>
    </xdr:to>
    <xdr:sp macro="" textlink="">
      <xdr:nvSpPr>
        <xdr:cNvPr id="76" name="フローチャート: 判断 75"/>
        <xdr:cNvSpPr/>
      </xdr:nvSpPr>
      <xdr:spPr>
        <a:xfrm>
          <a:off x="3175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117069</xdr:rowOff>
    </xdr:from>
    <xdr:ext cx="762000" cy="259045"/>
    <xdr:sp macro="" textlink="">
      <xdr:nvSpPr>
        <xdr:cNvPr id="77" name="テキスト ボックス 76"/>
        <xdr:cNvSpPr txBox="1"/>
      </xdr:nvSpPr>
      <xdr:spPr>
        <a:xfrm>
          <a:off x="2844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25400</xdr:rowOff>
    </xdr:to>
    <xdr:cxnSp macro="">
      <xdr:nvCxnSpPr>
        <xdr:cNvPr id="78" name="直線コネクタ 77"/>
        <xdr:cNvCxnSpPr/>
      </xdr:nvCxnSpPr>
      <xdr:spPr>
        <a:xfrm>
          <a:off x="1447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30285</xdr:rowOff>
    </xdr:from>
    <xdr:ext cx="762000" cy="259045"/>
    <xdr:sp macro="" textlink="">
      <xdr:nvSpPr>
        <xdr:cNvPr id="80" name="テキスト ボックス 79"/>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8" name="楕円 87"/>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27110</xdr:rowOff>
    </xdr:from>
    <xdr:ext cx="762000" cy="259045"/>
    <xdr:sp macro="" textlink="">
      <xdr:nvSpPr>
        <xdr:cNvPr id="89" name="財政力該当値テキスト"/>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34925</xdr:rowOff>
    </xdr:from>
    <xdr:to>
      <xdr:col>19</xdr:col>
      <xdr:colOff>184150</xdr:colOff>
      <xdr:row>42</xdr:row>
      <xdr:rowOff>136525</xdr:rowOff>
    </xdr:to>
    <xdr:sp macro="" textlink="">
      <xdr:nvSpPr>
        <xdr:cNvPr id="90" name="楕円 89"/>
        <xdr:cNvSpPr/>
      </xdr:nvSpPr>
      <xdr:spPr>
        <a:xfrm>
          <a:off x="4064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121302</xdr:rowOff>
    </xdr:from>
    <xdr:ext cx="736600" cy="259045"/>
    <xdr:sp macro="" textlink="">
      <xdr:nvSpPr>
        <xdr:cNvPr id="91" name="テキスト ボックス 90"/>
        <xdr:cNvSpPr txBox="1"/>
      </xdr:nvSpPr>
      <xdr:spPr>
        <a:xfrm>
          <a:off x="3733800" y="732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166158</xdr:rowOff>
    </xdr:from>
    <xdr:to>
      <xdr:col>15</xdr:col>
      <xdr:colOff>133350</xdr:colOff>
      <xdr:row>42</xdr:row>
      <xdr:rowOff>96308</xdr:rowOff>
    </xdr:to>
    <xdr:sp macro="" textlink="">
      <xdr:nvSpPr>
        <xdr:cNvPr id="92" name="楕円 91"/>
        <xdr:cNvSpPr/>
      </xdr:nvSpPr>
      <xdr:spPr>
        <a:xfrm>
          <a:off x="3175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81085</xdr:rowOff>
    </xdr:from>
    <xdr:ext cx="762000" cy="259045"/>
    <xdr:sp macro="" textlink="">
      <xdr:nvSpPr>
        <xdr:cNvPr id="93" name="テキスト ボックス 92"/>
        <xdr:cNvSpPr txBox="1"/>
      </xdr:nvSpPr>
      <xdr:spPr>
        <a:xfrm>
          <a:off x="2844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4" name="楕円 93"/>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95" name="テキスト ボックス 94"/>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6" name="楕円 95"/>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97" name="テキスト ボックス 96"/>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経常収支比率は、前年度から</a:t>
          </a:r>
          <a:r>
            <a:rPr kumimoji="1" lang="en-US" altLang="ja-JP" sz="1200">
              <a:latin typeface="ＭＳ Ｐゴシック" panose="020B0600070205080204" pitchFamily="50" charset="-128"/>
              <a:ea typeface="ＭＳ Ｐゴシック" panose="020B0600070205080204" pitchFamily="50" charset="-128"/>
            </a:rPr>
            <a:t>94</a:t>
          </a:r>
          <a:r>
            <a:rPr kumimoji="1" lang="ja-JP" altLang="en-US" sz="1200">
              <a:latin typeface="ＭＳ Ｐゴシック" panose="020B0600070205080204" pitchFamily="50" charset="-128"/>
              <a:ea typeface="ＭＳ Ｐゴシック" panose="020B0600070205080204" pitchFamily="50" charset="-128"/>
            </a:rPr>
            <a:t>％を超え悪化傾向にある。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歳出は、保育料無償化や学校教育の充実に伴う物件費の増加、公債費における元金償還金の増加、後期高齢者医療事業及び介護保険事業に係る繰出金の増加が主な悪化要因となっている。歳入は、普通交付税の合併算定替えに係る優遇措置の減額が大きく影響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今後は、人口減少対策や企業誘致等を積極的に行うなど、経常一般財源の確保を目指すとともに、事業の見直しや公共施設の統廃合、民間委託などによる経費節減に努めていく。</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65</xdr:row>
      <xdr:rowOff>65786</xdr:rowOff>
    </xdr:to>
    <xdr:cxnSp macro="">
      <xdr:nvCxnSpPr>
        <xdr:cNvPr id="125" name="直線コネクタ 124"/>
        <xdr:cNvCxnSpPr/>
      </xdr:nvCxnSpPr>
      <xdr:spPr>
        <a:xfrm flipV="1">
          <a:off x="4953000" y="10090404"/>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6" name="財政構造の弾力性最小値テキスト"/>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7" name="直線コネクタ 126"/>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150622</xdr:rowOff>
    </xdr:from>
    <xdr:to>
      <xdr:col>23</xdr:col>
      <xdr:colOff>133350</xdr:colOff>
      <xdr:row>62</xdr:row>
      <xdr:rowOff>160274</xdr:rowOff>
    </xdr:to>
    <xdr:cxnSp macro="">
      <xdr:nvCxnSpPr>
        <xdr:cNvPr id="130" name="直線コネクタ 129"/>
        <xdr:cNvCxnSpPr/>
      </xdr:nvCxnSpPr>
      <xdr:spPr>
        <a:xfrm>
          <a:off x="4114800" y="1078052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147845</xdr:rowOff>
    </xdr:from>
    <xdr:ext cx="762000" cy="259045"/>
    <xdr:sp macro="" textlink="">
      <xdr:nvSpPr>
        <xdr:cNvPr id="131" name="財政構造の弾力性平均値テキスト"/>
        <xdr:cNvSpPr txBox="1"/>
      </xdr:nvSpPr>
      <xdr:spPr>
        <a:xfrm>
          <a:off x="5041900" y="10434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32" name="フローチャート: 判断 131"/>
        <xdr:cNvSpPr/>
      </xdr:nvSpPr>
      <xdr:spPr>
        <a:xfrm>
          <a:off x="49022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143510</xdr:rowOff>
    </xdr:from>
    <xdr:to>
      <xdr:col>19</xdr:col>
      <xdr:colOff>133350</xdr:colOff>
      <xdr:row>62</xdr:row>
      <xdr:rowOff>150622</xdr:rowOff>
    </xdr:to>
    <xdr:cxnSp macro="">
      <xdr:nvCxnSpPr>
        <xdr:cNvPr id="133" name="直線コネクタ 132"/>
        <xdr:cNvCxnSpPr/>
      </xdr:nvCxnSpPr>
      <xdr:spPr>
        <a:xfrm>
          <a:off x="3225800" y="10601960"/>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87884</xdr:rowOff>
    </xdr:from>
    <xdr:to>
      <xdr:col>19</xdr:col>
      <xdr:colOff>184150</xdr:colOff>
      <xdr:row>62</xdr:row>
      <xdr:rowOff>18034</xdr:rowOff>
    </xdr:to>
    <xdr:sp macro="" textlink="">
      <xdr:nvSpPr>
        <xdr:cNvPr id="134" name="フローチャート: 判断 133"/>
        <xdr:cNvSpPr/>
      </xdr:nvSpPr>
      <xdr:spPr>
        <a:xfrm>
          <a:off x="4064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28211</xdr:rowOff>
    </xdr:from>
    <xdr:ext cx="736600" cy="259045"/>
    <xdr:sp macro="" textlink="">
      <xdr:nvSpPr>
        <xdr:cNvPr id="135" name="テキスト ボックス 134"/>
        <xdr:cNvSpPr txBox="1"/>
      </xdr:nvSpPr>
      <xdr:spPr>
        <a:xfrm>
          <a:off x="3733800" y="10315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143510</xdr:rowOff>
    </xdr:from>
    <xdr:to>
      <xdr:col>15</xdr:col>
      <xdr:colOff>82550</xdr:colOff>
      <xdr:row>61</xdr:row>
      <xdr:rowOff>153162</xdr:rowOff>
    </xdr:to>
    <xdr:cxnSp macro="">
      <xdr:nvCxnSpPr>
        <xdr:cNvPr id="136" name="直線コネクタ 135"/>
        <xdr:cNvCxnSpPr/>
      </xdr:nvCxnSpPr>
      <xdr:spPr>
        <a:xfrm flipV="1">
          <a:off x="2336800" y="1060196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133858</xdr:rowOff>
    </xdr:from>
    <xdr:to>
      <xdr:col>15</xdr:col>
      <xdr:colOff>133350</xdr:colOff>
      <xdr:row>61</xdr:row>
      <xdr:rowOff>64008</xdr:rowOff>
    </xdr:to>
    <xdr:sp macro="" textlink="">
      <xdr:nvSpPr>
        <xdr:cNvPr id="137" name="フローチャート: 判断 136"/>
        <xdr:cNvSpPr/>
      </xdr:nvSpPr>
      <xdr:spPr>
        <a:xfrm>
          <a:off x="3175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74185</xdr:rowOff>
    </xdr:from>
    <xdr:ext cx="762000" cy="259045"/>
    <xdr:sp macro="" textlink="">
      <xdr:nvSpPr>
        <xdr:cNvPr id="138" name="テキスト ボックス 137"/>
        <xdr:cNvSpPr txBox="1"/>
      </xdr:nvSpPr>
      <xdr:spPr>
        <a:xfrm>
          <a:off x="2844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153162</xdr:rowOff>
    </xdr:from>
    <xdr:to>
      <xdr:col>11</xdr:col>
      <xdr:colOff>31750</xdr:colOff>
      <xdr:row>61</xdr:row>
      <xdr:rowOff>162814</xdr:rowOff>
    </xdr:to>
    <xdr:cxnSp macro="">
      <xdr:nvCxnSpPr>
        <xdr:cNvPr id="139" name="直線コネクタ 138"/>
        <xdr:cNvCxnSpPr/>
      </xdr:nvCxnSpPr>
      <xdr:spPr>
        <a:xfrm flipV="1">
          <a:off x="1447800" y="1061161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49276</xdr:rowOff>
    </xdr:from>
    <xdr:to>
      <xdr:col>11</xdr:col>
      <xdr:colOff>82550</xdr:colOff>
      <xdr:row>61</xdr:row>
      <xdr:rowOff>150876</xdr:rowOff>
    </xdr:to>
    <xdr:sp macro="" textlink="">
      <xdr:nvSpPr>
        <xdr:cNvPr id="140" name="フローチャート: 判断 139"/>
        <xdr:cNvSpPr/>
      </xdr:nvSpPr>
      <xdr:spPr>
        <a:xfrm>
          <a:off x="2286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161053</xdr:rowOff>
    </xdr:from>
    <xdr:ext cx="762000" cy="259045"/>
    <xdr:sp macro="" textlink="">
      <xdr:nvSpPr>
        <xdr:cNvPr id="141" name="テキスト ボックス 140"/>
        <xdr:cNvSpPr txBox="1"/>
      </xdr:nvSpPr>
      <xdr:spPr>
        <a:xfrm>
          <a:off x="1955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153162</xdr:rowOff>
    </xdr:from>
    <xdr:to>
      <xdr:col>7</xdr:col>
      <xdr:colOff>31750</xdr:colOff>
      <xdr:row>61</xdr:row>
      <xdr:rowOff>83312</xdr:rowOff>
    </xdr:to>
    <xdr:sp macro="" textlink="">
      <xdr:nvSpPr>
        <xdr:cNvPr id="142" name="フローチャート: 判断 141"/>
        <xdr:cNvSpPr/>
      </xdr:nvSpPr>
      <xdr:spPr>
        <a:xfrm>
          <a:off x="1397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93489</xdr:rowOff>
    </xdr:from>
    <xdr:ext cx="762000" cy="259045"/>
    <xdr:sp macro="" textlink="">
      <xdr:nvSpPr>
        <xdr:cNvPr id="143" name="テキスト ボックス 142"/>
        <xdr:cNvSpPr txBox="1"/>
      </xdr:nvSpPr>
      <xdr:spPr>
        <a:xfrm>
          <a:off x="1066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109474</xdr:rowOff>
    </xdr:from>
    <xdr:to>
      <xdr:col>23</xdr:col>
      <xdr:colOff>184150</xdr:colOff>
      <xdr:row>63</xdr:row>
      <xdr:rowOff>39624</xdr:rowOff>
    </xdr:to>
    <xdr:sp macro="" textlink="">
      <xdr:nvSpPr>
        <xdr:cNvPr id="149" name="楕円 148"/>
        <xdr:cNvSpPr/>
      </xdr:nvSpPr>
      <xdr:spPr>
        <a:xfrm>
          <a:off x="49022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81551</xdr:rowOff>
    </xdr:from>
    <xdr:ext cx="762000" cy="259045"/>
    <xdr:sp macro="" textlink="">
      <xdr:nvSpPr>
        <xdr:cNvPr id="150" name="財政構造の弾力性該当値テキスト"/>
        <xdr:cNvSpPr txBox="1"/>
      </xdr:nvSpPr>
      <xdr:spPr>
        <a:xfrm>
          <a:off x="5041900" y="1071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99822</xdr:rowOff>
    </xdr:from>
    <xdr:to>
      <xdr:col>19</xdr:col>
      <xdr:colOff>184150</xdr:colOff>
      <xdr:row>63</xdr:row>
      <xdr:rowOff>29972</xdr:rowOff>
    </xdr:to>
    <xdr:sp macro="" textlink="">
      <xdr:nvSpPr>
        <xdr:cNvPr id="151" name="楕円 150"/>
        <xdr:cNvSpPr/>
      </xdr:nvSpPr>
      <xdr:spPr>
        <a:xfrm>
          <a:off x="4064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14749</xdr:rowOff>
    </xdr:from>
    <xdr:ext cx="736600" cy="259045"/>
    <xdr:sp macro="" textlink="">
      <xdr:nvSpPr>
        <xdr:cNvPr id="152" name="テキスト ボックス 151"/>
        <xdr:cNvSpPr txBox="1"/>
      </xdr:nvSpPr>
      <xdr:spPr>
        <a:xfrm>
          <a:off x="3733800" y="10816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92710</xdr:rowOff>
    </xdr:from>
    <xdr:to>
      <xdr:col>15</xdr:col>
      <xdr:colOff>133350</xdr:colOff>
      <xdr:row>62</xdr:row>
      <xdr:rowOff>22860</xdr:rowOff>
    </xdr:to>
    <xdr:sp macro="" textlink="">
      <xdr:nvSpPr>
        <xdr:cNvPr id="153" name="楕円 152"/>
        <xdr:cNvSpPr/>
      </xdr:nvSpPr>
      <xdr:spPr>
        <a:xfrm>
          <a:off x="3175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7637</xdr:rowOff>
    </xdr:from>
    <xdr:ext cx="762000" cy="259045"/>
    <xdr:sp macro="" textlink="">
      <xdr:nvSpPr>
        <xdr:cNvPr id="154" name="テキスト ボックス 153"/>
        <xdr:cNvSpPr txBox="1"/>
      </xdr:nvSpPr>
      <xdr:spPr>
        <a:xfrm>
          <a:off x="2844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102362</xdr:rowOff>
    </xdr:from>
    <xdr:to>
      <xdr:col>11</xdr:col>
      <xdr:colOff>82550</xdr:colOff>
      <xdr:row>62</xdr:row>
      <xdr:rowOff>32512</xdr:rowOff>
    </xdr:to>
    <xdr:sp macro="" textlink="">
      <xdr:nvSpPr>
        <xdr:cNvPr id="155" name="楕円 154"/>
        <xdr:cNvSpPr/>
      </xdr:nvSpPr>
      <xdr:spPr>
        <a:xfrm>
          <a:off x="2286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17289</xdr:rowOff>
    </xdr:from>
    <xdr:ext cx="762000" cy="259045"/>
    <xdr:sp macro="" textlink="">
      <xdr:nvSpPr>
        <xdr:cNvPr id="156" name="テキスト ボックス 155"/>
        <xdr:cNvSpPr txBox="1"/>
      </xdr:nvSpPr>
      <xdr:spPr>
        <a:xfrm>
          <a:off x="1955800" y="1064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112014</xdr:rowOff>
    </xdr:from>
    <xdr:to>
      <xdr:col>7</xdr:col>
      <xdr:colOff>31750</xdr:colOff>
      <xdr:row>62</xdr:row>
      <xdr:rowOff>42164</xdr:rowOff>
    </xdr:to>
    <xdr:sp macro="" textlink="">
      <xdr:nvSpPr>
        <xdr:cNvPr id="157" name="楕円 156"/>
        <xdr:cNvSpPr/>
      </xdr:nvSpPr>
      <xdr:spPr>
        <a:xfrm>
          <a:off x="1397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26941</xdr:rowOff>
    </xdr:from>
    <xdr:ext cx="762000" cy="259045"/>
    <xdr:sp macro="" textlink="">
      <xdr:nvSpPr>
        <xdr:cNvPr id="158" name="テキスト ボックス 157"/>
        <xdr:cNvSpPr txBox="1"/>
      </xdr:nvSpPr>
      <xdr:spPr>
        <a:xfrm>
          <a:off x="1066800" y="1065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[185,243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人件費・物件費等決算額は、ふるさと納税寄附金に係る返礼品の見直しなどの影響で、総額では前年度から減少している。</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しかし、市営バス運営経費や</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ＡＬＴ（英語指導助手）</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配置事業に係る経費、小・中学校非常勤講師及び学校図書館司書に係る賃金など、経常的な物件費も高水準で推移していることから、例外なく費用対効果を検証し、事業の見直しを行っていく。</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71447</xdr:rowOff>
    </xdr:from>
    <xdr:to>
      <xdr:col>23</xdr:col>
      <xdr:colOff>133350</xdr:colOff>
      <xdr:row>89</xdr:row>
      <xdr:rowOff>99619</xdr:rowOff>
    </xdr:to>
    <xdr:cxnSp macro="">
      <xdr:nvCxnSpPr>
        <xdr:cNvPr id="188" name="直線コネクタ 187"/>
        <xdr:cNvCxnSpPr/>
      </xdr:nvCxnSpPr>
      <xdr:spPr>
        <a:xfrm flipV="1">
          <a:off x="4953000" y="13787447"/>
          <a:ext cx="0" cy="15712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71696</xdr:rowOff>
    </xdr:from>
    <xdr:ext cx="762000" cy="259045"/>
    <xdr:sp macro="" textlink="">
      <xdr:nvSpPr>
        <xdr:cNvPr id="189" name="人件費・物件費等の状況最小値テキスト"/>
        <xdr:cNvSpPr txBox="1"/>
      </xdr:nvSpPr>
      <xdr:spPr>
        <a:xfrm>
          <a:off x="5041900" y="1533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99619</xdr:rowOff>
    </xdr:from>
    <xdr:to>
      <xdr:col>24</xdr:col>
      <xdr:colOff>12700</xdr:colOff>
      <xdr:row>89</xdr:row>
      <xdr:rowOff>99619</xdr:rowOff>
    </xdr:to>
    <xdr:cxnSp macro="">
      <xdr:nvCxnSpPr>
        <xdr:cNvPr id="190" name="直線コネクタ 189"/>
        <xdr:cNvCxnSpPr/>
      </xdr:nvCxnSpPr>
      <xdr:spPr>
        <a:xfrm>
          <a:off x="4864100" y="15358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157824</xdr:rowOff>
    </xdr:from>
    <xdr:ext cx="762000" cy="259045"/>
    <xdr:sp macro="" textlink="">
      <xdr:nvSpPr>
        <xdr:cNvPr id="191" name="人件費・物件費等の状況最大値テキスト"/>
        <xdr:cNvSpPr txBox="1"/>
      </xdr:nvSpPr>
      <xdr:spPr>
        <a:xfrm>
          <a:off x="5041900" y="1353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71447</xdr:rowOff>
    </xdr:from>
    <xdr:to>
      <xdr:col>24</xdr:col>
      <xdr:colOff>12700</xdr:colOff>
      <xdr:row>80</xdr:row>
      <xdr:rowOff>71447</xdr:rowOff>
    </xdr:to>
    <xdr:cxnSp macro="">
      <xdr:nvCxnSpPr>
        <xdr:cNvPr id="192" name="直線コネクタ 191"/>
        <xdr:cNvCxnSpPr/>
      </xdr:nvCxnSpPr>
      <xdr:spPr>
        <a:xfrm>
          <a:off x="4864100" y="1378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84586</xdr:rowOff>
    </xdr:from>
    <xdr:to>
      <xdr:col>23</xdr:col>
      <xdr:colOff>133350</xdr:colOff>
      <xdr:row>82</xdr:row>
      <xdr:rowOff>117129</xdr:rowOff>
    </xdr:to>
    <xdr:cxnSp macro="">
      <xdr:nvCxnSpPr>
        <xdr:cNvPr id="193" name="直線コネクタ 192"/>
        <xdr:cNvCxnSpPr/>
      </xdr:nvCxnSpPr>
      <xdr:spPr>
        <a:xfrm flipV="1">
          <a:off x="4114800" y="14143486"/>
          <a:ext cx="838200" cy="3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47367</xdr:rowOff>
    </xdr:from>
    <xdr:ext cx="762000" cy="259045"/>
    <xdr:sp macro="" textlink="">
      <xdr:nvSpPr>
        <xdr:cNvPr id="194" name="人件費・物件費等の状況平均値テキスト"/>
        <xdr:cNvSpPr txBox="1"/>
      </xdr:nvSpPr>
      <xdr:spPr>
        <a:xfrm>
          <a:off x="5041900" y="13763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30840</xdr:rowOff>
    </xdr:from>
    <xdr:to>
      <xdr:col>23</xdr:col>
      <xdr:colOff>184150</xdr:colOff>
      <xdr:row>81</xdr:row>
      <xdr:rowOff>132440</xdr:rowOff>
    </xdr:to>
    <xdr:sp macro="" textlink="">
      <xdr:nvSpPr>
        <xdr:cNvPr id="195" name="フローチャート: 判断 194"/>
        <xdr:cNvSpPr/>
      </xdr:nvSpPr>
      <xdr:spPr>
        <a:xfrm>
          <a:off x="4902200" y="1391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79164</xdr:rowOff>
    </xdr:from>
    <xdr:to>
      <xdr:col>19</xdr:col>
      <xdr:colOff>133350</xdr:colOff>
      <xdr:row>82</xdr:row>
      <xdr:rowOff>117129</xdr:rowOff>
    </xdr:to>
    <xdr:cxnSp macro="">
      <xdr:nvCxnSpPr>
        <xdr:cNvPr id="196" name="直線コネクタ 195"/>
        <xdr:cNvCxnSpPr/>
      </xdr:nvCxnSpPr>
      <xdr:spPr>
        <a:xfrm>
          <a:off x="3225800" y="14138064"/>
          <a:ext cx="889000" cy="3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16281</xdr:rowOff>
    </xdr:from>
    <xdr:to>
      <xdr:col>19</xdr:col>
      <xdr:colOff>184150</xdr:colOff>
      <xdr:row>81</xdr:row>
      <xdr:rowOff>117881</xdr:rowOff>
    </xdr:to>
    <xdr:sp macro="" textlink="">
      <xdr:nvSpPr>
        <xdr:cNvPr id="197" name="フローチャート: 判断 196"/>
        <xdr:cNvSpPr/>
      </xdr:nvSpPr>
      <xdr:spPr>
        <a:xfrm>
          <a:off x="40640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128058</xdr:rowOff>
    </xdr:from>
    <xdr:ext cx="736600" cy="259045"/>
    <xdr:sp macro="" textlink="">
      <xdr:nvSpPr>
        <xdr:cNvPr id="198" name="テキスト ボックス 197"/>
        <xdr:cNvSpPr txBox="1"/>
      </xdr:nvSpPr>
      <xdr:spPr>
        <a:xfrm>
          <a:off x="3733800" y="13672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80956</xdr:rowOff>
    </xdr:from>
    <xdr:to>
      <xdr:col>15</xdr:col>
      <xdr:colOff>82550</xdr:colOff>
      <xdr:row>82</xdr:row>
      <xdr:rowOff>79164</xdr:rowOff>
    </xdr:to>
    <xdr:cxnSp macro="">
      <xdr:nvCxnSpPr>
        <xdr:cNvPr id="199" name="直線コネクタ 198"/>
        <xdr:cNvCxnSpPr/>
      </xdr:nvCxnSpPr>
      <xdr:spPr>
        <a:xfrm>
          <a:off x="2336800" y="13968406"/>
          <a:ext cx="889000" cy="16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30618</xdr:rowOff>
    </xdr:from>
    <xdr:to>
      <xdr:col>15</xdr:col>
      <xdr:colOff>133350</xdr:colOff>
      <xdr:row>81</xdr:row>
      <xdr:rowOff>132218</xdr:rowOff>
    </xdr:to>
    <xdr:sp macro="" textlink="">
      <xdr:nvSpPr>
        <xdr:cNvPr id="200" name="フローチャート: 判断 199"/>
        <xdr:cNvSpPr/>
      </xdr:nvSpPr>
      <xdr:spPr>
        <a:xfrm>
          <a:off x="3175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142395</xdr:rowOff>
    </xdr:from>
    <xdr:ext cx="762000" cy="259045"/>
    <xdr:sp macro="" textlink="">
      <xdr:nvSpPr>
        <xdr:cNvPr id="201" name="テキスト ボックス 200"/>
        <xdr:cNvSpPr txBox="1"/>
      </xdr:nvSpPr>
      <xdr:spPr>
        <a:xfrm>
          <a:off x="2844800" y="1368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49109</xdr:rowOff>
    </xdr:from>
    <xdr:to>
      <xdr:col>11</xdr:col>
      <xdr:colOff>31750</xdr:colOff>
      <xdr:row>81</xdr:row>
      <xdr:rowOff>80956</xdr:rowOff>
    </xdr:to>
    <xdr:cxnSp macro="">
      <xdr:nvCxnSpPr>
        <xdr:cNvPr id="202" name="直線コネクタ 201"/>
        <xdr:cNvCxnSpPr/>
      </xdr:nvCxnSpPr>
      <xdr:spPr>
        <a:xfrm>
          <a:off x="1447800" y="13936559"/>
          <a:ext cx="889000" cy="3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72183</xdr:rowOff>
    </xdr:from>
    <xdr:to>
      <xdr:col>11</xdr:col>
      <xdr:colOff>82550</xdr:colOff>
      <xdr:row>82</xdr:row>
      <xdr:rowOff>2333</xdr:rowOff>
    </xdr:to>
    <xdr:sp macro="" textlink="">
      <xdr:nvSpPr>
        <xdr:cNvPr id="203" name="フローチャート: 判断 202"/>
        <xdr:cNvSpPr/>
      </xdr:nvSpPr>
      <xdr:spPr>
        <a:xfrm>
          <a:off x="2286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158560</xdr:rowOff>
    </xdr:from>
    <xdr:ext cx="762000" cy="259045"/>
    <xdr:sp macro="" textlink="">
      <xdr:nvSpPr>
        <xdr:cNvPr id="204" name="テキスト ボックス 203"/>
        <xdr:cNvSpPr txBox="1"/>
      </xdr:nvSpPr>
      <xdr:spPr>
        <a:xfrm>
          <a:off x="1955800" y="14046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53232</xdr:rowOff>
    </xdr:from>
    <xdr:to>
      <xdr:col>7</xdr:col>
      <xdr:colOff>31750</xdr:colOff>
      <xdr:row>81</xdr:row>
      <xdr:rowOff>154832</xdr:rowOff>
    </xdr:to>
    <xdr:sp macro="" textlink="">
      <xdr:nvSpPr>
        <xdr:cNvPr id="205" name="フローチャート: 判断 204"/>
        <xdr:cNvSpPr/>
      </xdr:nvSpPr>
      <xdr:spPr>
        <a:xfrm>
          <a:off x="1397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139609</xdr:rowOff>
    </xdr:from>
    <xdr:ext cx="762000" cy="259045"/>
    <xdr:sp macro="" textlink="">
      <xdr:nvSpPr>
        <xdr:cNvPr id="206" name="テキスト ボックス 205"/>
        <xdr:cNvSpPr txBox="1"/>
      </xdr:nvSpPr>
      <xdr:spPr>
        <a:xfrm>
          <a:off x="1066800" y="1402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33786</xdr:rowOff>
    </xdr:from>
    <xdr:to>
      <xdr:col>23</xdr:col>
      <xdr:colOff>184150</xdr:colOff>
      <xdr:row>82</xdr:row>
      <xdr:rowOff>135386</xdr:rowOff>
    </xdr:to>
    <xdr:sp macro="" textlink="">
      <xdr:nvSpPr>
        <xdr:cNvPr id="212" name="楕円 211"/>
        <xdr:cNvSpPr/>
      </xdr:nvSpPr>
      <xdr:spPr>
        <a:xfrm>
          <a:off x="4902200" y="1409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5863</xdr:rowOff>
    </xdr:from>
    <xdr:ext cx="762000" cy="259045"/>
    <xdr:sp macro="" textlink="">
      <xdr:nvSpPr>
        <xdr:cNvPr id="213" name="人件費・物件費等の状況該当値テキスト"/>
        <xdr:cNvSpPr txBox="1"/>
      </xdr:nvSpPr>
      <xdr:spPr>
        <a:xfrm>
          <a:off x="5041900" y="1406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66329</xdr:rowOff>
    </xdr:from>
    <xdr:to>
      <xdr:col>19</xdr:col>
      <xdr:colOff>184150</xdr:colOff>
      <xdr:row>82</xdr:row>
      <xdr:rowOff>167929</xdr:rowOff>
    </xdr:to>
    <xdr:sp macro="" textlink="">
      <xdr:nvSpPr>
        <xdr:cNvPr id="214" name="楕円 213"/>
        <xdr:cNvSpPr/>
      </xdr:nvSpPr>
      <xdr:spPr>
        <a:xfrm>
          <a:off x="4064000" y="1412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152706</xdr:rowOff>
    </xdr:from>
    <xdr:ext cx="736600" cy="259045"/>
    <xdr:sp macro="" textlink="">
      <xdr:nvSpPr>
        <xdr:cNvPr id="215" name="テキスト ボックス 214"/>
        <xdr:cNvSpPr txBox="1"/>
      </xdr:nvSpPr>
      <xdr:spPr>
        <a:xfrm>
          <a:off x="3733800" y="14211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28364</xdr:rowOff>
    </xdr:from>
    <xdr:to>
      <xdr:col>15</xdr:col>
      <xdr:colOff>133350</xdr:colOff>
      <xdr:row>82</xdr:row>
      <xdr:rowOff>129964</xdr:rowOff>
    </xdr:to>
    <xdr:sp macro="" textlink="">
      <xdr:nvSpPr>
        <xdr:cNvPr id="216" name="楕円 215"/>
        <xdr:cNvSpPr/>
      </xdr:nvSpPr>
      <xdr:spPr>
        <a:xfrm>
          <a:off x="3175000" y="1408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114741</xdr:rowOff>
    </xdr:from>
    <xdr:ext cx="762000" cy="259045"/>
    <xdr:sp macro="" textlink="">
      <xdr:nvSpPr>
        <xdr:cNvPr id="217" name="テキスト ボックス 216"/>
        <xdr:cNvSpPr txBox="1"/>
      </xdr:nvSpPr>
      <xdr:spPr>
        <a:xfrm>
          <a:off x="2844800" y="14173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30156</xdr:rowOff>
    </xdr:from>
    <xdr:to>
      <xdr:col>11</xdr:col>
      <xdr:colOff>82550</xdr:colOff>
      <xdr:row>81</xdr:row>
      <xdr:rowOff>131756</xdr:rowOff>
    </xdr:to>
    <xdr:sp macro="" textlink="">
      <xdr:nvSpPr>
        <xdr:cNvPr id="218" name="楕円 217"/>
        <xdr:cNvSpPr/>
      </xdr:nvSpPr>
      <xdr:spPr>
        <a:xfrm>
          <a:off x="2286000" y="1391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141933</xdr:rowOff>
    </xdr:from>
    <xdr:ext cx="762000" cy="259045"/>
    <xdr:sp macro="" textlink="">
      <xdr:nvSpPr>
        <xdr:cNvPr id="219" name="テキスト ボックス 218"/>
        <xdr:cNvSpPr txBox="1"/>
      </xdr:nvSpPr>
      <xdr:spPr>
        <a:xfrm>
          <a:off x="1955800" y="13686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169759</xdr:rowOff>
    </xdr:from>
    <xdr:to>
      <xdr:col>7</xdr:col>
      <xdr:colOff>31750</xdr:colOff>
      <xdr:row>81</xdr:row>
      <xdr:rowOff>99909</xdr:rowOff>
    </xdr:to>
    <xdr:sp macro="" textlink="">
      <xdr:nvSpPr>
        <xdr:cNvPr id="220" name="楕円 219"/>
        <xdr:cNvSpPr/>
      </xdr:nvSpPr>
      <xdr:spPr>
        <a:xfrm>
          <a:off x="1397000" y="1388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110086</xdr:rowOff>
    </xdr:from>
    <xdr:ext cx="762000" cy="259045"/>
    <xdr:sp macro="" textlink="">
      <xdr:nvSpPr>
        <xdr:cNvPr id="221" name="テキスト ボックス 220"/>
        <xdr:cNvSpPr txBox="1"/>
      </xdr:nvSpPr>
      <xdr:spPr>
        <a:xfrm>
          <a:off x="1066800" y="13654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国の人事院勧告に従っているので、類似団体と給与水準は、概ね変わらない。</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今後の給与の取扱いについては、上記を踏まえた上で</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国、県、近隣市町村等の動向</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に注視し検討していく。</a:t>
          </a:r>
          <a:endPar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lang="ja-JP" altLang="en-US" sz="1200">
              <a:effectLst/>
              <a:latin typeface="ＭＳ Ｐゴシック" panose="020B0600070205080204" pitchFamily="50" charset="-128"/>
              <a:ea typeface="ＭＳ Ｐゴシック" panose="020B0600070205080204" pitchFamily="50" charset="-128"/>
            </a:rPr>
            <a:t>なお、平成</a:t>
          </a:r>
          <a:r>
            <a:rPr lang="en-US" altLang="ja-JP" sz="1200">
              <a:effectLst/>
              <a:latin typeface="ＭＳ Ｐゴシック" panose="020B0600070205080204" pitchFamily="50" charset="-128"/>
              <a:ea typeface="ＭＳ Ｐゴシック" panose="020B0600070205080204" pitchFamily="50" charset="-128"/>
            </a:rPr>
            <a:t>29</a:t>
          </a:r>
          <a:r>
            <a:rPr lang="ja-JP" altLang="en-US" sz="1200">
              <a:effectLst/>
              <a:latin typeface="ＭＳ Ｐゴシック" panose="020B0600070205080204" pitchFamily="50" charset="-128"/>
              <a:ea typeface="ＭＳ Ｐゴシック" panose="020B0600070205080204" pitchFamily="50" charset="-128"/>
            </a:rPr>
            <a:t>年度の数値については、当該資料作成時点において、平成</a:t>
          </a:r>
          <a:r>
            <a:rPr lang="en-US" altLang="ja-JP" sz="1200">
              <a:effectLst/>
              <a:latin typeface="ＭＳ Ｐゴシック" panose="020B0600070205080204" pitchFamily="50" charset="-128"/>
              <a:ea typeface="ＭＳ Ｐゴシック" panose="020B0600070205080204" pitchFamily="50" charset="-128"/>
            </a:rPr>
            <a:t>30</a:t>
          </a:r>
          <a:r>
            <a:rPr lang="ja-JP" altLang="en-US" sz="1200">
              <a:effectLst/>
              <a:latin typeface="ＭＳ Ｐゴシック" panose="020B0600070205080204" pitchFamily="50" charset="-128"/>
              <a:ea typeface="ＭＳ Ｐゴシック" panose="020B0600070205080204" pitchFamily="50" charset="-128"/>
            </a:rPr>
            <a:t>年調査結果が未公表のため、前年度数値を引用している。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47272</xdr:rowOff>
    </xdr:from>
    <xdr:to>
      <xdr:col>81</xdr:col>
      <xdr:colOff>44450</xdr:colOff>
      <xdr:row>90</xdr:row>
      <xdr:rowOff>45861</xdr:rowOff>
    </xdr:to>
    <xdr:cxnSp macro="">
      <xdr:nvCxnSpPr>
        <xdr:cNvPr id="250" name="直線コネクタ 249"/>
        <xdr:cNvCxnSpPr/>
      </xdr:nvCxnSpPr>
      <xdr:spPr>
        <a:xfrm flipV="1">
          <a:off x="17018000" y="13934722"/>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17938</xdr:rowOff>
    </xdr:from>
    <xdr:ext cx="762000" cy="259045"/>
    <xdr:sp macro="" textlink="">
      <xdr:nvSpPr>
        <xdr:cNvPr id="251" name="給与水準   （国との比較）最小値テキスト"/>
        <xdr:cNvSpPr txBox="1"/>
      </xdr:nvSpPr>
      <xdr:spPr>
        <a:xfrm>
          <a:off x="17106900" y="1544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45861</xdr:rowOff>
    </xdr:from>
    <xdr:to>
      <xdr:col>81</xdr:col>
      <xdr:colOff>133350</xdr:colOff>
      <xdr:row>90</xdr:row>
      <xdr:rowOff>45861</xdr:rowOff>
    </xdr:to>
    <xdr:cxnSp macro="">
      <xdr:nvCxnSpPr>
        <xdr:cNvPr id="252" name="直線コネクタ 251"/>
        <xdr:cNvCxnSpPr/>
      </xdr:nvCxnSpPr>
      <xdr:spPr>
        <a:xfrm>
          <a:off x="16929100" y="154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133649</xdr:rowOff>
    </xdr:from>
    <xdr:ext cx="762000" cy="259045"/>
    <xdr:sp macro="" textlink="">
      <xdr:nvSpPr>
        <xdr:cNvPr id="253" name="給与水準   （国との比較）最大値テキスト"/>
        <xdr:cNvSpPr txBox="1"/>
      </xdr:nvSpPr>
      <xdr:spPr>
        <a:xfrm>
          <a:off x="17106900" y="1367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47272</xdr:rowOff>
    </xdr:from>
    <xdr:to>
      <xdr:col>81</xdr:col>
      <xdr:colOff>133350</xdr:colOff>
      <xdr:row>81</xdr:row>
      <xdr:rowOff>47272</xdr:rowOff>
    </xdr:to>
    <xdr:cxnSp macro="">
      <xdr:nvCxnSpPr>
        <xdr:cNvPr id="254" name="直線コネクタ 253"/>
        <xdr:cNvCxnSpPr/>
      </xdr:nvCxnSpPr>
      <xdr:spPr>
        <a:xfrm>
          <a:off x="16929100" y="139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138995</xdr:rowOff>
    </xdr:from>
    <xdr:to>
      <xdr:col>81</xdr:col>
      <xdr:colOff>44450</xdr:colOff>
      <xdr:row>85</xdr:row>
      <xdr:rowOff>138995</xdr:rowOff>
    </xdr:to>
    <xdr:cxnSp macro="">
      <xdr:nvCxnSpPr>
        <xdr:cNvPr id="255" name="直線コネクタ 254"/>
        <xdr:cNvCxnSpPr/>
      </xdr:nvCxnSpPr>
      <xdr:spPr>
        <a:xfrm>
          <a:off x="16179800" y="147122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9472</xdr:rowOff>
    </xdr:from>
    <xdr:ext cx="762000" cy="259045"/>
    <xdr:sp macro="" textlink="">
      <xdr:nvSpPr>
        <xdr:cNvPr id="256" name="給与水準   （国との比較）平均値テキスト"/>
        <xdr:cNvSpPr txBox="1"/>
      </xdr:nvSpPr>
      <xdr:spPr>
        <a:xfrm>
          <a:off x="17106900" y="1475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57" name="フローチャート: 判断 256"/>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138995</xdr:rowOff>
    </xdr:from>
    <xdr:to>
      <xdr:col>77</xdr:col>
      <xdr:colOff>44450</xdr:colOff>
      <xdr:row>85</xdr:row>
      <xdr:rowOff>165805</xdr:rowOff>
    </xdr:to>
    <xdr:cxnSp macro="">
      <xdr:nvCxnSpPr>
        <xdr:cNvPr id="258" name="直線コネクタ 257"/>
        <xdr:cNvCxnSpPr/>
      </xdr:nvCxnSpPr>
      <xdr:spPr>
        <a:xfrm flipV="1">
          <a:off x="15290800" y="147122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9" name="フローチャート: 判断 258"/>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60" name="テキスト ボックス 259"/>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71966</xdr:rowOff>
    </xdr:from>
    <xdr:to>
      <xdr:col>72</xdr:col>
      <xdr:colOff>203200</xdr:colOff>
      <xdr:row>85</xdr:row>
      <xdr:rowOff>165805</xdr:rowOff>
    </xdr:to>
    <xdr:cxnSp macro="">
      <xdr:nvCxnSpPr>
        <xdr:cNvPr id="261" name="直線コネクタ 260"/>
        <xdr:cNvCxnSpPr/>
      </xdr:nvCxnSpPr>
      <xdr:spPr>
        <a:xfrm>
          <a:off x="14401800" y="14645216"/>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115005</xdr:rowOff>
    </xdr:from>
    <xdr:to>
      <xdr:col>73</xdr:col>
      <xdr:colOff>44450</xdr:colOff>
      <xdr:row>86</xdr:row>
      <xdr:rowOff>45155</xdr:rowOff>
    </xdr:to>
    <xdr:sp macro="" textlink="">
      <xdr:nvSpPr>
        <xdr:cNvPr id="262" name="フローチャート: 判断 261"/>
        <xdr:cNvSpPr/>
      </xdr:nvSpPr>
      <xdr:spPr>
        <a:xfrm>
          <a:off x="15240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55332</xdr:rowOff>
    </xdr:from>
    <xdr:ext cx="762000" cy="259045"/>
    <xdr:sp macro="" textlink="">
      <xdr:nvSpPr>
        <xdr:cNvPr id="263" name="テキスト ボックス 262"/>
        <xdr:cNvSpPr txBox="1"/>
      </xdr:nvSpPr>
      <xdr:spPr>
        <a:xfrm>
          <a:off x="14909800" y="1445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71966</xdr:rowOff>
    </xdr:from>
    <xdr:to>
      <xdr:col>68</xdr:col>
      <xdr:colOff>152400</xdr:colOff>
      <xdr:row>85</xdr:row>
      <xdr:rowOff>98778</xdr:rowOff>
    </xdr:to>
    <xdr:cxnSp macro="">
      <xdr:nvCxnSpPr>
        <xdr:cNvPr id="264" name="直線コネクタ 263"/>
        <xdr:cNvCxnSpPr/>
      </xdr:nvCxnSpPr>
      <xdr:spPr>
        <a:xfrm flipV="1">
          <a:off x="13512800" y="14645216"/>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115005</xdr:rowOff>
    </xdr:from>
    <xdr:to>
      <xdr:col>68</xdr:col>
      <xdr:colOff>203200</xdr:colOff>
      <xdr:row>86</xdr:row>
      <xdr:rowOff>45155</xdr:rowOff>
    </xdr:to>
    <xdr:sp macro="" textlink="">
      <xdr:nvSpPr>
        <xdr:cNvPr id="265" name="フローチャート: 判断 264"/>
        <xdr:cNvSpPr/>
      </xdr:nvSpPr>
      <xdr:spPr>
        <a:xfrm>
          <a:off x="14351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29932</xdr:rowOff>
    </xdr:from>
    <xdr:ext cx="762000" cy="259045"/>
    <xdr:sp macro="" textlink="">
      <xdr:nvSpPr>
        <xdr:cNvPr id="266" name="テキスト ボックス 265"/>
        <xdr:cNvSpPr txBox="1"/>
      </xdr:nvSpPr>
      <xdr:spPr>
        <a:xfrm>
          <a:off x="14020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3122</xdr:rowOff>
    </xdr:from>
    <xdr:ext cx="762000" cy="259045"/>
    <xdr:sp macro="" textlink="">
      <xdr:nvSpPr>
        <xdr:cNvPr id="268" name="テキスト ボックス 267"/>
        <xdr:cNvSpPr txBox="1"/>
      </xdr:nvSpPr>
      <xdr:spPr>
        <a:xfrm>
          <a:off x="13131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88195</xdr:rowOff>
    </xdr:from>
    <xdr:to>
      <xdr:col>81</xdr:col>
      <xdr:colOff>95250</xdr:colOff>
      <xdr:row>86</xdr:row>
      <xdr:rowOff>18345</xdr:rowOff>
    </xdr:to>
    <xdr:sp macro="" textlink="">
      <xdr:nvSpPr>
        <xdr:cNvPr id="274" name="楕円 273"/>
        <xdr:cNvSpPr/>
      </xdr:nvSpPr>
      <xdr:spPr>
        <a:xfrm>
          <a:off x="169672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104722</xdr:rowOff>
    </xdr:from>
    <xdr:ext cx="762000" cy="259045"/>
    <xdr:sp macro="" textlink="">
      <xdr:nvSpPr>
        <xdr:cNvPr id="275" name="給与水準   （国との比較）該当値テキスト"/>
        <xdr:cNvSpPr txBox="1"/>
      </xdr:nvSpPr>
      <xdr:spPr>
        <a:xfrm>
          <a:off x="17106900" y="145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88195</xdr:rowOff>
    </xdr:from>
    <xdr:to>
      <xdr:col>77</xdr:col>
      <xdr:colOff>95250</xdr:colOff>
      <xdr:row>86</xdr:row>
      <xdr:rowOff>18345</xdr:rowOff>
    </xdr:to>
    <xdr:sp macro="" textlink="">
      <xdr:nvSpPr>
        <xdr:cNvPr id="276" name="楕円 275"/>
        <xdr:cNvSpPr/>
      </xdr:nvSpPr>
      <xdr:spPr>
        <a:xfrm>
          <a:off x="161290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28522</xdr:rowOff>
    </xdr:from>
    <xdr:ext cx="736600" cy="259045"/>
    <xdr:sp macro="" textlink="">
      <xdr:nvSpPr>
        <xdr:cNvPr id="277" name="テキスト ボックス 276"/>
        <xdr:cNvSpPr txBox="1"/>
      </xdr:nvSpPr>
      <xdr:spPr>
        <a:xfrm>
          <a:off x="15798800" y="1443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115005</xdr:rowOff>
    </xdr:from>
    <xdr:to>
      <xdr:col>73</xdr:col>
      <xdr:colOff>44450</xdr:colOff>
      <xdr:row>86</xdr:row>
      <xdr:rowOff>45155</xdr:rowOff>
    </xdr:to>
    <xdr:sp macro="" textlink="">
      <xdr:nvSpPr>
        <xdr:cNvPr id="278" name="楕円 277"/>
        <xdr:cNvSpPr/>
      </xdr:nvSpPr>
      <xdr:spPr>
        <a:xfrm>
          <a:off x="15240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29932</xdr:rowOff>
    </xdr:from>
    <xdr:ext cx="762000" cy="259045"/>
    <xdr:sp macro="" textlink="">
      <xdr:nvSpPr>
        <xdr:cNvPr id="279" name="テキスト ボックス 278"/>
        <xdr:cNvSpPr txBox="1"/>
      </xdr:nvSpPr>
      <xdr:spPr>
        <a:xfrm>
          <a:off x="14909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21166</xdr:rowOff>
    </xdr:from>
    <xdr:to>
      <xdr:col>68</xdr:col>
      <xdr:colOff>203200</xdr:colOff>
      <xdr:row>85</xdr:row>
      <xdr:rowOff>122766</xdr:rowOff>
    </xdr:to>
    <xdr:sp macro="" textlink="">
      <xdr:nvSpPr>
        <xdr:cNvPr id="280" name="楕円 279"/>
        <xdr:cNvSpPr/>
      </xdr:nvSpPr>
      <xdr:spPr>
        <a:xfrm>
          <a:off x="14351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81" name="テキスト ボックス 280"/>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82" name="楕円 281"/>
        <xdr:cNvSpPr/>
      </xdr:nvSpPr>
      <xdr:spPr>
        <a:xfrm>
          <a:off x="13462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159755</xdr:rowOff>
    </xdr:from>
    <xdr:ext cx="762000" cy="259045"/>
    <xdr:sp macro="" textlink="">
      <xdr:nvSpPr>
        <xdr:cNvPr id="283" name="テキスト ボックス 282"/>
        <xdr:cNvSpPr txBox="1"/>
      </xdr:nvSpPr>
      <xdr:spPr>
        <a:xfrm>
          <a:off x="13131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11.05</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対</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0.19</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これは、分母である人口</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35,903</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35,293</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人、対前年度比△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と人口減</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少</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対策である保育料無償化による園児数の増加に対応するため、保育士</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等を</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増員</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たことなどに</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数が</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増加したためである。（</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378</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390</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人、対前年度比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今後も住民サービスの向上に配慮しつつ、第</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次定員適正化計画に基づき定員管理の適正化に努め</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ていく</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94252</xdr:rowOff>
    </xdr:from>
    <xdr:to>
      <xdr:col>81</xdr:col>
      <xdr:colOff>44450</xdr:colOff>
      <xdr:row>67</xdr:row>
      <xdr:rowOff>52433</xdr:rowOff>
    </xdr:to>
    <xdr:cxnSp macro="">
      <xdr:nvCxnSpPr>
        <xdr:cNvPr id="315" name="直線コネクタ 314"/>
        <xdr:cNvCxnSpPr/>
      </xdr:nvCxnSpPr>
      <xdr:spPr>
        <a:xfrm flipV="1">
          <a:off x="17018000" y="10038352"/>
          <a:ext cx="0" cy="1501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16" name="定員管理の状況最小値テキスト"/>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17" name="直線コネクタ 316"/>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9179</xdr:rowOff>
    </xdr:from>
    <xdr:ext cx="762000" cy="259045"/>
    <xdr:sp macro="" textlink="">
      <xdr:nvSpPr>
        <xdr:cNvPr id="318"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94252</xdr:rowOff>
    </xdr:from>
    <xdr:to>
      <xdr:col>81</xdr:col>
      <xdr:colOff>133350</xdr:colOff>
      <xdr:row>58</xdr:row>
      <xdr:rowOff>94252</xdr:rowOff>
    </xdr:to>
    <xdr:cxnSp macro="">
      <xdr:nvCxnSpPr>
        <xdr:cNvPr id="319" name="直線コネクタ 318"/>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142784</xdr:rowOff>
    </xdr:from>
    <xdr:to>
      <xdr:col>81</xdr:col>
      <xdr:colOff>44450</xdr:colOff>
      <xdr:row>65</xdr:row>
      <xdr:rowOff>4082</xdr:rowOff>
    </xdr:to>
    <xdr:cxnSp macro="">
      <xdr:nvCxnSpPr>
        <xdr:cNvPr id="320" name="直線コネクタ 319"/>
        <xdr:cNvCxnSpPr/>
      </xdr:nvCxnSpPr>
      <xdr:spPr>
        <a:xfrm>
          <a:off x="16179800" y="11115584"/>
          <a:ext cx="8382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136814</xdr:rowOff>
    </xdr:from>
    <xdr:ext cx="762000" cy="259045"/>
    <xdr:sp macro="" textlink="">
      <xdr:nvSpPr>
        <xdr:cNvPr id="321" name="定員管理の状況平均値テキスト"/>
        <xdr:cNvSpPr txBox="1"/>
      </xdr:nvSpPr>
      <xdr:spPr>
        <a:xfrm>
          <a:off x="17106900" y="10423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2" name="フローチャート: 判断 321"/>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53159</xdr:rowOff>
    </xdr:from>
    <xdr:to>
      <xdr:col>77</xdr:col>
      <xdr:colOff>44450</xdr:colOff>
      <xdr:row>64</xdr:row>
      <xdr:rowOff>142784</xdr:rowOff>
    </xdr:to>
    <xdr:cxnSp macro="">
      <xdr:nvCxnSpPr>
        <xdr:cNvPr id="323" name="直線コネクタ 322"/>
        <xdr:cNvCxnSpPr/>
      </xdr:nvCxnSpPr>
      <xdr:spPr>
        <a:xfrm>
          <a:off x="15290800" y="11025959"/>
          <a:ext cx="8890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4" name="フローチャート: 判断 323"/>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58890</xdr:rowOff>
    </xdr:from>
    <xdr:ext cx="736600" cy="259045"/>
    <xdr:sp macro="" textlink="">
      <xdr:nvSpPr>
        <xdr:cNvPr id="325" name="テキスト ボックス 324"/>
        <xdr:cNvSpPr txBox="1"/>
      </xdr:nvSpPr>
      <xdr:spPr>
        <a:xfrm>
          <a:off x="15798800" y="10345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121194</xdr:rowOff>
    </xdr:from>
    <xdr:to>
      <xdr:col>72</xdr:col>
      <xdr:colOff>203200</xdr:colOff>
      <xdr:row>64</xdr:row>
      <xdr:rowOff>53159</xdr:rowOff>
    </xdr:to>
    <xdr:cxnSp macro="">
      <xdr:nvCxnSpPr>
        <xdr:cNvPr id="326" name="直線コネクタ 325"/>
        <xdr:cNvCxnSpPr/>
      </xdr:nvCxnSpPr>
      <xdr:spPr>
        <a:xfrm>
          <a:off x="14401800" y="1092254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149588</xdr:rowOff>
    </xdr:from>
    <xdr:to>
      <xdr:col>73</xdr:col>
      <xdr:colOff>44450</xdr:colOff>
      <xdr:row>62</xdr:row>
      <xdr:rowOff>79738</xdr:rowOff>
    </xdr:to>
    <xdr:sp macro="" textlink="">
      <xdr:nvSpPr>
        <xdr:cNvPr id="327" name="フローチャート: 判断 326"/>
        <xdr:cNvSpPr/>
      </xdr:nvSpPr>
      <xdr:spPr>
        <a:xfrm>
          <a:off x="15240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89915</xdr:rowOff>
    </xdr:from>
    <xdr:ext cx="762000" cy="259045"/>
    <xdr:sp macro="" textlink="">
      <xdr:nvSpPr>
        <xdr:cNvPr id="328" name="テキスト ボックス 327"/>
        <xdr:cNvSpPr txBox="1"/>
      </xdr:nvSpPr>
      <xdr:spPr>
        <a:xfrm>
          <a:off x="14909800" y="1037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117747</xdr:rowOff>
    </xdr:from>
    <xdr:to>
      <xdr:col>68</xdr:col>
      <xdr:colOff>152400</xdr:colOff>
      <xdr:row>63</xdr:row>
      <xdr:rowOff>121194</xdr:rowOff>
    </xdr:to>
    <xdr:cxnSp macro="">
      <xdr:nvCxnSpPr>
        <xdr:cNvPr id="329" name="直線コネクタ 328"/>
        <xdr:cNvCxnSpPr/>
      </xdr:nvCxnSpPr>
      <xdr:spPr>
        <a:xfrm>
          <a:off x="13512800" y="1091909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10069</xdr:rowOff>
    </xdr:from>
    <xdr:to>
      <xdr:col>68</xdr:col>
      <xdr:colOff>203200</xdr:colOff>
      <xdr:row>63</xdr:row>
      <xdr:rowOff>111669</xdr:rowOff>
    </xdr:to>
    <xdr:sp macro="" textlink="">
      <xdr:nvSpPr>
        <xdr:cNvPr id="330" name="フローチャート: 判断 329"/>
        <xdr:cNvSpPr/>
      </xdr:nvSpPr>
      <xdr:spPr>
        <a:xfrm>
          <a:off x="14351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121846</xdr:rowOff>
    </xdr:from>
    <xdr:ext cx="762000" cy="259045"/>
    <xdr:sp macro="" textlink="">
      <xdr:nvSpPr>
        <xdr:cNvPr id="331" name="テキスト ボックス 330"/>
        <xdr:cNvSpPr txBox="1"/>
      </xdr:nvSpPr>
      <xdr:spPr>
        <a:xfrm>
          <a:off x="14020800" y="10580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4899</xdr:rowOff>
    </xdr:from>
    <xdr:to>
      <xdr:col>64</xdr:col>
      <xdr:colOff>152400</xdr:colOff>
      <xdr:row>63</xdr:row>
      <xdr:rowOff>106499</xdr:rowOff>
    </xdr:to>
    <xdr:sp macro="" textlink="">
      <xdr:nvSpPr>
        <xdr:cNvPr id="332" name="フローチャート: 判断 331"/>
        <xdr:cNvSpPr/>
      </xdr:nvSpPr>
      <xdr:spPr>
        <a:xfrm>
          <a:off x="13462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116676</xdr:rowOff>
    </xdr:from>
    <xdr:ext cx="762000" cy="259045"/>
    <xdr:sp macro="" textlink="">
      <xdr:nvSpPr>
        <xdr:cNvPr id="333" name="テキスト ボックス 332"/>
        <xdr:cNvSpPr txBox="1"/>
      </xdr:nvSpPr>
      <xdr:spPr>
        <a:xfrm>
          <a:off x="13131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124732</xdr:rowOff>
    </xdr:from>
    <xdr:to>
      <xdr:col>81</xdr:col>
      <xdr:colOff>95250</xdr:colOff>
      <xdr:row>65</xdr:row>
      <xdr:rowOff>54882</xdr:rowOff>
    </xdr:to>
    <xdr:sp macro="" textlink="">
      <xdr:nvSpPr>
        <xdr:cNvPr id="339" name="楕円 338"/>
        <xdr:cNvSpPr/>
      </xdr:nvSpPr>
      <xdr:spPr>
        <a:xfrm>
          <a:off x="16967200" y="1109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96809</xdr:rowOff>
    </xdr:from>
    <xdr:ext cx="762000" cy="259045"/>
    <xdr:sp macro="" textlink="">
      <xdr:nvSpPr>
        <xdr:cNvPr id="340" name="定員管理の状況該当値テキスト"/>
        <xdr:cNvSpPr txBox="1"/>
      </xdr:nvSpPr>
      <xdr:spPr>
        <a:xfrm>
          <a:off x="17106900" y="11069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91984</xdr:rowOff>
    </xdr:from>
    <xdr:to>
      <xdr:col>77</xdr:col>
      <xdr:colOff>95250</xdr:colOff>
      <xdr:row>65</xdr:row>
      <xdr:rowOff>22134</xdr:rowOff>
    </xdr:to>
    <xdr:sp macro="" textlink="">
      <xdr:nvSpPr>
        <xdr:cNvPr id="341" name="楕円 340"/>
        <xdr:cNvSpPr/>
      </xdr:nvSpPr>
      <xdr:spPr>
        <a:xfrm>
          <a:off x="16129000" y="1106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6911</xdr:rowOff>
    </xdr:from>
    <xdr:ext cx="736600" cy="259045"/>
    <xdr:sp macro="" textlink="">
      <xdr:nvSpPr>
        <xdr:cNvPr id="342" name="テキスト ボックス 341"/>
        <xdr:cNvSpPr txBox="1"/>
      </xdr:nvSpPr>
      <xdr:spPr>
        <a:xfrm>
          <a:off x="15798800" y="11151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2359</xdr:rowOff>
    </xdr:from>
    <xdr:to>
      <xdr:col>73</xdr:col>
      <xdr:colOff>44450</xdr:colOff>
      <xdr:row>64</xdr:row>
      <xdr:rowOff>103959</xdr:rowOff>
    </xdr:to>
    <xdr:sp macro="" textlink="">
      <xdr:nvSpPr>
        <xdr:cNvPr id="343" name="楕円 342"/>
        <xdr:cNvSpPr/>
      </xdr:nvSpPr>
      <xdr:spPr>
        <a:xfrm>
          <a:off x="15240000" y="1097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88736</xdr:rowOff>
    </xdr:from>
    <xdr:ext cx="762000" cy="259045"/>
    <xdr:sp macro="" textlink="">
      <xdr:nvSpPr>
        <xdr:cNvPr id="344" name="テキスト ボックス 343"/>
        <xdr:cNvSpPr txBox="1"/>
      </xdr:nvSpPr>
      <xdr:spPr>
        <a:xfrm>
          <a:off x="14909800" y="11061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70394</xdr:rowOff>
    </xdr:from>
    <xdr:to>
      <xdr:col>68</xdr:col>
      <xdr:colOff>203200</xdr:colOff>
      <xdr:row>64</xdr:row>
      <xdr:rowOff>544</xdr:rowOff>
    </xdr:to>
    <xdr:sp macro="" textlink="">
      <xdr:nvSpPr>
        <xdr:cNvPr id="345" name="楕円 344"/>
        <xdr:cNvSpPr/>
      </xdr:nvSpPr>
      <xdr:spPr>
        <a:xfrm>
          <a:off x="14351000" y="1087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156771</xdr:rowOff>
    </xdr:from>
    <xdr:ext cx="762000" cy="259045"/>
    <xdr:sp macro="" textlink="">
      <xdr:nvSpPr>
        <xdr:cNvPr id="346" name="テキスト ボックス 345"/>
        <xdr:cNvSpPr txBox="1"/>
      </xdr:nvSpPr>
      <xdr:spPr>
        <a:xfrm>
          <a:off x="14020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66947</xdr:rowOff>
    </xdr:from>
    <xdr:to>
      <xdr:col>64</xdr:col>
      <xdr:colOff>152400</xdr:colOff>
      <xdr:row>63</xdr:row>
      <xdr:rowOff>168547</xdr:rowOff>
    </xdr:to>
    <xdr:sp macro="" textlink="">
      <xdr:nvSpPr>
        <xdr:cNvPr id="347" name="楕円 346"/>
        <xdr:cNvSpPr/>
      </xdr:nvSpPr>
      <xdr:spPr>
        <a:xfrm>
          <a:off x="13462000" y="1086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153324</xdr:rowOff>
    </xdr:from>
    <xdr:ext cx="762000" cy="259045"/>
    <xdr:sp macro="" textlink="">
      <xdr:nvSpPr>
        <xdr:cNvPr id="348" name="テキスト ボックス 347"/>
        <xdr:cNvSpPr txBox="1"/>
      </xdr:nvSpPr>
      <xdr:spPr>
        <a:xfrm>
          <a:off x="13131800" y="1095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年度の実質公債費率は</a:t>
          </a:r>
          <a:r>
            <a:rPr kumimoji="1" lang="en-US" altLang="ja-JP" sz="1050">
              <a:latin typeface="ＭＳ Ｐゴシック" panose="020B0600070205080204" pitchFamily="50" charset="-128"/>
              <a:ea typeface="ＭＳ Ｐゴシック" panose="020B0600070205080204" pitchFamily="50" charset="-128"/>
            </a:rPr>
            <a:t>12.5</a:t>
          </a:r>
          <a:r>
            <a:rPr kumimoji="1" lang="ja-JP" altLang="en-US" sz="1050">
              <a:latin typeface="ＭＳ Ｐゴシック" panose="020B0600070205080204" pitchFamily="50" charset="-128"/>
              <a:ea typeface="ＭＳ Ｐゴシック" panose="020B0600070205080204" pitchFamily="50" charset="-128"/>
            </a:rPr>
            <a:t>％で、対前年度比で</a:t>
          </a:r>
          <a:r>
            <a:rPr kumimoji="1" lang="en-US" altLang="ja-JP" sz="1050">
              <a:latin typeface="ＭＳ Ｐゴシック" panose="020B0600070205080204" pitchFamily="50" charset="-128"/>
              <a:ea typeface="ＭＳ Ｐゴシック" panose="020B0600070205080204" pitchFamily="50" charset="-128"/>
            </a:rPr>
            <a:t>0.2</a:t>
          </a:r>
          <a:r>
            <a:rPr kumimoji="1" lang="ja-JP" altLang="en-US" sz="1050">
              <a:latin typeface="ＭＳ Ｐゴシック" panose="020B0600070205080204" pitchFamily="50" charset="-128"/>
              <a:ea typeface="ＭＳ Ｐゴシック" panose="020B0600070205080204" pitchFamily="50" charset="-128"/>
            </a:rPr>
            <a:t>ポイント悪化しているが、早期健全化基準（</a:t>
          </a:r>
          <a:r>
            <a:rPr kumimoji="1" lang="en-US" altLang="ja-JP" sz="1050">
              <a:latin typeface="ＭＳ Ｐゴシック" panose="020B0600070205080204" pitchFamily="50" charset="-128"/>
              <a:ea typeface="ＭＳ Ｐゴシック" panose="020B0600070205080204" pitchFamily="50" charset="-128"/>
            </a:rPr>
            <a:t>25</a:t>
          </a:r>
          <a:r>
            <a:rPr kumimoji="1" lang="ja-JP" altLang="en-US" sz="1050">
              <a:latin typeface="ＭＳ Ｐゴシック" panose="020B0600070205080204" pitchFamily="50" charset="-128"/>
              <a:ea typeface="ＭＳ Ｐゴシック" panose="020B0600070205080204" pitchFamily="50" charset="-128"/>
            </a:rPr>
            <a:t>％）を下回った数値となっている。なお、この指標は</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ヶ年の平均によるもので、単年度の数値は</a:t>
          </a:r>
          <a:r>
            <a:rPr kumimoji="1" lang="en-US" altLang="ja-JP" sz="1050">
              <a:latin typeface="ＭＳ Ｐゴシック" panose="020B0600070205080204" pitchFamily="50" charset="-128"/>
              <a:ea typeface="ＭＳ Ｐゴシック" panose="020B0600070205080204" pitchFamily="50" charset="-128"/>
            </a:rPr>
            <a:t>13.19274</a:t>
          </a:r>
          <a:r>
            <a:rPr kumimoji="1" lang="ja-JP" altLang="en-US" sz="1050">
              <a:latin typeface="ＭＳ Ｐゴシック" panose="020B0600070205080204" pitchFamily="50" charset="-128"/>
              <a:ea typeface="ＭＳ Ｐゴシック" panose="020B0600070205080204" pitchFamily="50" charset="-128"/>
            </a:rPr>
            <a:t>％であり、昨年度の</a:t>
          </a:r>
          <a:r>
            <a:rPr kumimoji="1" lang="en-US" altLang="ja-JP" sz="1050">
              <a:latin typeface="ＭＳ Ｐゴシック" panose="020B0600070205080204" pitchFamily="50" charset="-128"/>
              <a:ea typeface="ＭＳ Ｐゴシック" panose="020B0600070205080204" pitchFamily="50" charset="-128"/>
            </a:rPr>
            <a:t>13.14644</a:t>
          </a:r>
          <a:r>
            <a:rPr kumimoji="1" lang="ja-JP" altLang="en-US" sz="1050">
              <a:latin typeface="ＭＳ Ｐゴシック" panose="020B0600070205080204" pitchFamily="50" charset="-128"/>
              <a:ea typeface="ＭＳ Ｐゴシック" panose="020B0600070205080204" pitchFamily="50" charset="-128"/>
            </a:rPr>
            <a:t>％と比べて</a:t>
          </a:r>
          <a:r>
            <a:rPr kumimoji="1" lang="en-US" altLang="ja-JP" sz="1050">
              <a:latin typeface="ＭＳ Ｐゴシック" panose="020B0600070205080204" pitchFamily="50" charset="-128"/>
              <a:ea typeface="ＭＳ Ｐゴシック" panose="020B0600070205080204" pitchFamily="50" charset="-128"/>
            </a:rPr>
            <a:t>0.0463</a:t>
          </a:r>
          <a:r>
            <a:rPr kumimoji="1" lang="ja-JP" altLang="en-US" sz="1050">
              <a:latin typeface="ＭＳ Ｐゴシック" panose="020B0600070205080204" pitchFamily="50" charset="-128"/>
              <a:ea typeface="ＭＳ Ｐゴシック" panose="020B0600070205080204" pitchFamily="50" charset="-128"/>
            </a:rPr>
            <a:t>ポイント悪化している。</a:t>
          </a:r>
          <a:endParaRPr kumimoji="1" lang="en-US" altLang="ja-JP" sz="105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latin typeface="ＭＳ Ｐゴシック" panose="020B0600070205080204" pitchFamily="50" charset="-128"/>
              <a:ea typeface="ＭＳ Ｐゴシック" panose="020B0600070205080204" pitchFamily="50" charset="-128"/>
            </a:rPr>
            <a:t>　</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主な要因は、</a:t>
          </a:r>
          <a:r>
            <a:rPr kumimoji="1" lang="ja-JP" altLang="en-US" sz="1050">
              <a:latin typeface="ＭＳ Ｐゴシック" panose="020B0600070205080204" pitchFamily="50" charset="-128"/>
              <a:ea typeface="ＭＳ Ｐゴシック" panose="020B0600070205080204" pitchFamily="50" charset="-128"/>
            </a:rPr>
            <a:t>架橋建設事業及び学校耐震化事業</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係る市債の元金償還が順次開始していることに加え、新たに消防救急デジタル無線整備事業負担金や教育用タブレットリース等に係る市債の元金償還などが開始したこと、また、普通交付税の減少により標準財政規模が減少したことなどが大きく影響している。</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今後も、新庁舎建設などの大規模事業に対する市債の発行を予定しており、国庫補助金等の財源確保及び市債発行の抑制に努めていく。</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44</xdr:row>
      <xdr:rowOff>108796</xdr:rowOff>
    </xdr:to>
    <xdr:cxnSp macro="">
      <xdr:nvCxnSpPr>
        <xdr:cNvPr id="377" name="直線コネクタ 376"/>
        <xdr:cNvCxnSpPr/>
      </xdr:nvCxnSpPr>
      <xdr:spPr>
        <a:xfrm flipV="1">
          <a:off x="17018000" y="6148493"/>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80873</xdr:rowOff>
    </xdr:from>
    <xdr:ext cx="762000" cy="259045"/>
    <xdr:sp macro="" textlink="">
      <xdr:nvSpPr>
        <xdr:cNvPr id="378" name="公債費負担の状況最小値テキスト"/>
        <xdr:cNvSpPr txBox="1"/>
      </xdr:nvSpPr>
      <xdr:spPr>
        <a:xfrm>
          <a:off x="17106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108796</xdr:rowOff>
    </xdr:from>
    <xdr:to>
      <xdr:col>81</xdr:col>
      <xdr:colOff>133350</xdr:colOff>
      <xdr:row>44</xdr:row>
      <xdr:rowOff>108796</xdr:rowOff>
    </xdr:to>
    <xdr:cxnSp macro="">
      <xdr:nvCxnSpPr>
        <xdr:cNvPr id="379" name="直線コネクタ 378"/>
        <xdr:cNvCxnSpPr/>
      </xdr:nvCxnSpPr>
      <xdr:spPr>
        <a:xfrm>
          <a:off x="16929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140546</xdr:rowOff>
    </xdr:from>
    <xdr:to>
      <xdr:col>81</xdr:col>
      <xdr:colOff>44450</xdr:colOff>
      <xdr:row>41</xdr:row>
      <xdr:rowOff>156633</xdr:rowOff>
    </xdr:to>
    <xdr:cxnSp macro="">
      <xdr:nvCxnSpPr>
        <xdr:cNvPr id="382" name="直線コネクタ 381"/>
        <xdr:cNvCxnSpPr/>
      </xdr:nvCxnSpPr>
      <xdr:spPr>
        <a:xfrm>
          <a:off x="16179800" y="7169996"/>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68597</xdr:rowOff>
    </xdr:from>
    <xdr:ext cx="762000" cy="259045"/>
    <xdr:sp macro="" textlink="">
      <xdr:nvSpPr>
        <xdr:cNvPr id="383" name="公債費負担の状況平均値テキスト"/>
        <xdr:cNvSpPr txBox="1"/>
      </xdr:nvSpPr>
      <xdr:spPr>
        <a:xfrm>
          <a:off x="17106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84" name="フローチャート: 判断 383"/>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140546</xdr:rowOff>
    </xdr:from>
    <xdr:to>
      <xdr:col>77</xdr:col>
      <xdr:colOff>44450</xdr:colOff>
      <xdr:row>42</xdr:row>
      <xdr:rowOff>1270</xdr:rowOff>
    </xdr:to>
    <xdr:cxnSp macro="">
      <xdr:nvCxnSpPr>
        <xdr:cNvPr id="385" name="直線コネクタ 384"/>
        <xdr:cNvCxnSpPr/>
      </xdr:nvCxnSpPr>
      <xdr:spPr>
        <a:xfrm flipV="1">
          <a:off x="15290800" y="716999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6" name="フローチャート: 判断 385"/>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7" name="テキスト ボックス 386"/>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1270</xdr:rowOff>
    </xdr:from>
    <xdr:to>
      <xdr:col>72</xdr:col>
      <xdr:colOff>203200</xdr:colOff>
      <xdr:row>42</xdr:row>
      <xdr:rowOff>105833</xdr:rowOff>
    </xdr:to>
    <xdr:cxnSp macro="">
      <xdr:nvCxnSpPr>
        <xdr:cNvPr id="388" name="直線コネクタ 387"/>
        <xdr:cNvCxnSpPr/>
      </xdr:nvCxnSpPr>
      <xdr:spPr>
        <a:xfrm flipV="1">
          <a:off x="14401800" y="720217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92287</xdr:rowOff>
    </xdr:from>
    <xdr:to>
      <xdr:col>73</xdr:col>
      <xdr:colOff>44450</xdr:colOff>
      <xdr:row>41</xdr:row>
      <xdr:rowOff>22437</xdr:rowOff>
    </xdr:to>
    <xdr:sp macro="" textlink="">
      <xdr:nvSpPr>
        <xdr:cNvPr id="389" name="フローチャート: 判断 388"/>
        <xdr:cNvSpPr/>
      </xdr:nvSpPr>
      <xdr:spPr>
        <a:xfrm>
          <a:off x="15240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32614</xdr:rowOff>
    </xdr:from>
    <xdr:ext cx="762000" cy="259045"/>
    <xdr:sp macro="" textlink="">
      <xdr:nvSpPr>
        <xdr:cNvPr id="390" name="テキスト ボックス 389"/>
        <xdr:cNvSpPr txBox="1"/>
      </xdr:nvSpPr>
      <xdr:spPr>
        <a:xfrm>
          <a:off x="14909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105833</xdr:rowOff>
    </xdr:from>
    <xdr:to>
      <xdr:col>68</xdr:col>
      <xdr:colOff>152400</xdr:colOff>
      <xdr:row>43</xdr:row>
      <xdr:rowOff>87206</xdr:rowOff>
    </xdr:to>
    <xdr:cxnSp macro="">
      <xdr:nvCxnSpPr>
        <xdr:cNvPr id="391" name="直線コネクタ 390"/>
        <xdr:cNvCxnSpPr/>
      </xdr:nvCxnSpPr>
      <xdr:spPr>
        <a:xfrm flipV="1">
          <a:off x="13512800" y="7306733"/>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164677</xdr:rowOff>
    </xdr:from>
    <xdr:to>
      <xdr:col>68</xdr:col>
      <xdr:colOff>203200</xdr:colOff>
      <xdr:row>41</xdr:row>
      <xdr:rowOff>94827</xdr:rowOff>
    </xdr:to>
    <xdr:sp macro="" textlink="">
      <xdr:nvSpPr>
        <xdr:cNvPr id="392" name="フローチャート: 判断 391"/>
        <xdr:cNvSpPr/>
      </xdr:nvSpPr>
      <xdr:spPr>
        <a:xfrm>
          <a:off x="14351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105004</xdr:rowOff>
    </xdr:from>
    <xdr:ext cx="762000" cy="259045"/>
    <xdr:sp macro="" textlink="">
      <xdr:nvSpPr>
        <xdr:cNvPr id="393" name="テキスト ボックス 392"/>
        <xdr:cNvSpPr txBox="1"/>
      </xdr:nvSpPr>
      <xdr:spPr>
        <a:xfrm>
          <a:off x="14020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4" name="フローチャート: 判断 393"/>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395" name="テキスト ボックス 394"/>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401" name="楕円 400"/>
        <xdr:cNvSpPr/>
      </xdr:nvSpPr>
      <xdr:spPr>
        <a:xfrm>
          <a:off x="16967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77910</xdr:rowOff>
    </xdr:from>
    <xdr:ext cx="762000" cy="259045"/>
    <xdr:sp macro="" textlink="">
      <xdr:nvSpPr>
        <xdr:cNvPr id="402" name="公債費負担の状況該当値テキスト"/>
        <xdr:cNvSpPr txBox="1"/>
      </xdr:nvSpPr>
      <xdr:spPr>
        <a:xfrm>
          <a:off x="17106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89746</xdr:rowOff>
    </xdr:from>
    <xdr:to>
      <xdr:col>77</xdr:col>
      <xdr:colOff>95250</xdr:colOff>
      <xdr:row>42</xdr:row>
      <xdr:rowOff>19896</xdr:rowOff>
    </xdr:to>
    <xdr:sp macro="" textlink="">
      <xdr:nvSpPr>
        <xdr:cNvPr id="403" name="楕円 402"/>
        <xdr:cNvSpPr/>
      </xdr:nvSpPr>
      <xdr:spPr>
        <a:xfrm>
          <a:off x="16129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404" name="テキスト ボックス 403"/>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121920</xdr:rowOff>
    </xdr:from>
    <xdr:to>
      <xdr:col>73</xdr:col>
      <xdr:colOff>44450</xdr:colOff>
      <xdr:row>42</xdr:row>
      <xdr:rowOff>52070</xdr:rowOff>
    </xdr:to>
    <xdr:sp macro="" textlink="">
      <xdr:nvSpPr>
        <xdr:cNvPr id="405" name="楕円 404"/>
        <xdr:cNvSpPr/>
      </xdr:nvSpPr>
      <xdr:spPr>
        <a:xfrm>
          <a:off x="15240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36847</xdr:rowOff>
    </xdr:from>
    <xdr:ext cx="762000" cy="259045"/>
    <xdr:sp macro="" textlink="">
      <xdr:nvSpPr>
        <xdr:cNvPr id="406" name="テキスト ボックス 405"/>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55033</xdr:rowOff>
    </xdr:from>
    <xdr:to>
      <xdr:col>68</xdr:col>
      <xdr:colOff>203200</xdr:colOff>
      <xdr:row>42</xdr:row>
      <xdr:rowOff>156633</xdr:rowOff>
    </xdr:to>
    <xdr:sp macro="" textlink="">
      <xdr:nvSpPr>
        <xdr:cNvPr id="407" name="楕円 406"/>
        <xdr:cNvSpPr/>
      </xdr:nvSpPr>
      <xdr:spPr>
        <a:xfrm>
          <a:off x="14351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141410</xdr:rowOff>
    </xdr:from>
    <xdr:ext cx="762000" cy="259045"/>
    <xdr:sp macro="" textlink="">
      <xdr:nvSpPr>
        <xdr:cNvPr id="408" name="テキスト ボックス 407"/>
        <xdr:cNvSpPr txBox="1"/>
      </xdr:nvSpPr>
      <xdr:spPr>
        <a:xfrm>
          <a:off x="14020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36406</xdr:rowOff>
    </xdr:from>
    <xdr:to>
      <xdr:col>64</xdr:col>
      <xdr:colOff>152400</xdr:colOff>
      <xdr:row>43</xdr:row>
      <xdr:rowOff>138006</xdr:rowOff>
    </xdr:to>
    <xdr:sp macro="" textlink="">
      <xdr:nvSpPr>
        <xdr:cNvPr id="409" name="楕円 408"/>
        <xdr:cNvSpPr/>
      </xdr:nvSpPr>
      <xdr:spPr>
        <a:xfrm>
          <a:off x="13462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122783</xdr:rowOff>
    </xdr:from>
    <xdr:ext cx="762000" cy="259045"/>
    <xdr:sp macro="" textlink="">
      <xdr:nvSpPr>
        <xdr:cNvPr id="410" name="テキスト ボックス 409"/>
        <xdr:cNvSpPr txBox="1"/>
      </xdr:nvSpPr>
      <xdr:spPr>
        <a:xfrm>
          <a:off x="13131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年度の将来負担比率は</a:t>
          </a:r>
          <a:r>
            <a:rPr kumimoji="1" lang="en-US" altLang="ja-JP" sz="1200">
              <a:latin typeface="ＭＳ Ｐゴシック" panose="020B0600070205080204" pitchFamily="50" charset="-128"/>
              <a:ea typeface="ＭＳ Ｐゴシック" panose="020B0600070205080204" pitchFamily="50" charset="-128"/>
            </a:rPr>
            <a:t>8.7</a:t>
          </a:r>
          <a:r>
            <a:rPr kumimoji="1" lang="ja-JP" altLang="en-US" sz="1200">
              <a:latin typeface="ＭＳ Ｐゴシック" panose="020B0600070205080204" pitchFamily="50" charset="-128"/>
              <a:ea typeface="ＭＳ Ｐゴシック" panose="020B0600070205080204" pitchFamily="50" charset="-128"/>
            </a:rPr>
            <a:t>％で、対前年度比で</a:t>
          </a:r>
          <a:r>
            <a:rPr kumimoji="1" lang="en-US" altLang="ja-JP" sz="1200">
              <a:latin typeface="ＭＳ Ｐゴシック" panose="020B0600070205080204" pitchFamily="50" charset="-128"/>
              <a:ea typeface="ＭＳ Ｐゴシック" panose="020B0600070205080204" pitchFamily="50" charset="-128"/>
            </a:rPr>
            <a:t>12.7</a:t>
          </a:r>
          <a:r>
            <a:rPr kumimoji="1" lang="ja-JP" altLang="en-US" sz="1200">
              <a:latin typeface="ＭＳ Ｐゴシック" panose="020B0600070205080204" pitchFamily="50" charset="-128"/>
              <a:ea typeface="ＭＳ Ｐゴシック" panose="020B0600070205080204" pitchFamily="50" charset="-128"/>
            </a:rPr>
            <a:t>ポイント改善している。</a:t>
          </a:r>
          <a:endParaRPr kumimoji="1" lang="en-US" altLang="ja-JP" sz="12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将来負担額から基金等の充当可能な財源を差し引いた額が、前年度に比べ</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6,478</a:t>
          </a:r>
          <a:r>
            <a:rPr kumimoji="1" lang="ja-JP" altLang="en-US" sz="1200">
              <a:latin typeface="ＭＳ Ｐゴシック" panose="020B0600070205080204" pitchFamily="50" charset="-128"/>
              <a:ea typeface="ＭＳ Ｐゴシック" panose="020B0600070205080204" pitchFamily="50" charset="-128"/>
            </a:rPr>
            <a:t>万円（</a:t>
          </a:r>
          <a:r>
            <a:rPr kumimoji="1" lang="en-US" altLang="ja-JP" sz="1200">
              <a:latin typeface="ＭＳ Ｐゴシック" panose="020B0600070205080204" pitchFamily="50" charset="-128"/>
              <a:ea typeface="ＭＳ Ｐゴシック" panose="020B0600070205080204" pitchFamily="50" charset="-128"/>
            </a:rPr>
            <a:t>60.2</a:t>
          </a:r>
          <a:r>
            <a:rPr kumimoji="1" lang="ja-JP" altLang="en-US" sz="1200">
              <a:latin typeface="ＭＳ Ｐゴシック" panose="020B0600070205080204" pitchFamily="50" charset="-128"/>
              <a:ea typeface="ＭＳ Ｐゴシック" panose="020B0600070205080204" pitchFamily="50" charset="-128"/>
            </a:rPr>
            <a:t>％）減少しており、</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これは、将来負担額における下水道事業会計への企業債償還に係る繰出金が大幅に減少したことによるものである。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今後も引き続き、将来に負担を残さない財政運営に努めていく。</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19092</xdr:rowOff>
    </xdr:to>
    <xdr:cxnSp macro="">
      <xdr:nvCxnSpPr>
        <xdr:cNvPr id="439" name="直線コネクタ 438"/>
        <xdr:cNvCxnSpPr/>
      </xdr:nvCxnSpPr>
      <xdr:spPr>
        <a:xfrm flipV="1">
          <a:off x="17018000" y="2370667"/>
          <a:ext cx="0" cy="1591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162619</xdr:rowOff>
    </xdr:from>
    <xdr:ext cx="762000" cy="259045"/>
    <xdr:sp macro="" textlink="">
      <xdr:nvSpPr>
        <xdr:cNvPr id="440" name="将来負担の状況最小値テキスト"/>
        <xdr:cNvSpPr txBox="1"/>
      </xdr:nvSpPr>
      <xdr:spPr>
        <a:xfrm>
          <a:off x="17106900" y="393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19092</xdr:rowOff>
    </xdr:from>
    <xdr:to>
      <xdr:col>81</xdr:col>
      <xdr:colOff>133350</xdr:colOff>
      <xdr:row>23</xdr:row>
      <xdr:rowOff>19092</xdr:rowOff>
    </xdr:to>
    <xdr:cxnSp macro="">
      <xdr:nvCxnSpPr>
        <xdr:cNvPr id="441" name="直線コネクタ 440"/>
        <xdr:cNvCxnSpPr/>
      </xdr:nvCxnSpPr>
      <xdr:spPr>
        <a:xfrm>
          <a:off x="16929100" y="3962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40344</xdr:rowOff>
    </xdr:from>
    <xdr:to>
      <xdr:col>81</xdr:col>
      <xdr:colOff>44450</xdr:colOff>
      <xdr:row>14</xdr:row>
      <xdr:rowOff>142494</xdr:rowOff>
    </xdr:to>
    <xdr:cxnSp macro="">
      <xdr:nvCxnSpPr>
        <xdr:cNvPr id="444" name="直線コネクタ 443"/>
        <xdr:cNvCxnSpPr/>
      </xdr:nvCxnSpPr>
      <xdr:spPr>
        <a:xfrm flipV="1">
          <a:off x="16179800" y="2440644"/>
          <a:ext cx="838200" cy="10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165794</xdr:rowOff>
    </xdr:from>
    <xdr:ext cx="762000" cy="259045"/>
    <xdr:sp macro="" textlink="">
      <xdr:nvSpPr>
        <xdr:cNvPr id="445" name="将来負担の状況平均値テキスト"/>
        <xdr:cNvSpPr txBox="1"/>
      </xdr:nvSpPr>
      <xdr:spPr>
        <a:xfrm>
          <a:off x="17106900" y="2737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22267</xdr:rowOff>
    </xdr:from>
    <xdr:to>
      <xdr:col>81</xdr:col>
      <xdr:colOff>95250</xdr:colOff>
      <xdr:row>16</xdr:row>
      <xdr:rowOff>123867</xdr:rowOff>
    </xdr:to>
    <xdr:sp macro="" textlink="">
      <xdr:nvSpPr>
        <xdr:cNvPr id="446" name="フローチャート: 判断 445"/>
        <xdr:cNvSpPr/>
      </xdr:nvSpPr>
      <xdr:spPr>
        <a:xfrm>
          <a:off x="169672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142494</xdr:rowOff>
    </xdr:from>
    <xdr:to>
      <xdr:col>77</xdr:col>
      <xdr:colOff>44450</xdr:colOff>
      <xdr:row>15</xdr:row>
      <xdr:rowOff>152019</xdr:rowOff>
    </xdr:to>
    <xdr:cxnSp macro="">
      <xdr:nvCxnSpPr>
        <xdr:cNvPr id="447" name="直線コネクタ 446"/>
        <xdr:cNvCxnSpPr/>
      </xdr:nvCxnSpPr>
      <xdr:spPr>
        <a:xfrm flipV="1">
          <a:off x="15290800" y="2542794"/>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168783</xdr:rowOff>
    </xdr:from>
    <xdr:to>
      <xdr:col>77</xdr:col>
      <xdr:colOff>95250</xdr:colOff>
      <xdr:row>16</xdr:row>
      <xdr:rowOff>98933</xdr:rowOff>
    </xdr:to>
    <xdr:sp macro="" textlink="">
      <xdr:nvSpPr>
        <xdr:cNvPr id="448" name="フローチャート: 判断 447"/>
        <xdr:cNvSpPr/>
      </xdr:nvSpPr>
      <xdr:spPr>
        <a:xfrm>
          <a:off x="16129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83710</xdr:rowOff>
    </xdr:from>
    <xdr:ext cx="736600" cy="259045"/>
    <xdr:sp macro="" textlink="">
      <xdr:nvSpPr>
        <xdr:cNvPr id="449" name="テキスト ボックス 448"/>
        <xdr:cNvSpPr txBox="1"/>
      </xdr:nvSpPr>
      <xdr:spPr>
        <a:xfrm>
          <a:off x="15798800" y="2826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152019</xdr:rowOff>
    </xdr:from>
    <xdr:to>
      <xdr:col>72</xdr:col>
      <xdr:colOff>203200</xdr:colOff>
      <xdr:row>16</xdr:row>
      <xdr:rowOff>163153</xdr:rowOff>
    </xdr:to>
    <xdr:cxnSp macro="">
      <xdr:nvCxnSpPr>
        <xdr:cNvPr id="450" name="直線コネクタ 449"/>
        <xdr:cNvCxnSpPr/>
      </xdr:nvCxnSpPr>
      <xdr:spPr>
        <a:xfrm flipV="1">
          <a:off x="14401800" y="2723769"/>
          <a:ext cx="889000" cy="18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33528</xdr:rowOff>
    </xdr:from>
    <xdr:to>
      <xdr:col>73</xdr:col>
      <xdr:colOff>44450</xdr:colOff>
      <xdr:row>16</xdr:row>
      <xdr:rowOff>135128</xdr:rowOff>
    </xdr:to>
    <xdr:sp macro="" textlink="">
      <xdr:nvSpPr>
        <xdr:cNvPr id="451" name="フローチャート: 判断 450"/>
        <xdr:cNvSpPr/>
      </xdr:nvSpPr>
      <xdr:spPr>
        <a:xfrm>
          <a:off x="15240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119905</xdr:rowOff>
    </xdr:from>
    <xdr:ext cx="762000" cy="259045"/>
    <xdr:sp macro="" textlink="">
      <xdr:nvSpPr>
        <xdr:cNvPr id="452" name="テキスト ボックス 451"/>
        <xdr:cNvSpPr txBox="1"/>
      </xdr:nvSpPr>
      <xdr:spPr>
        <a:xfrm>
          <a:off x="14909800" y="286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163153</xdr:rowOff>
    </xdr:from>
    <xdr:to>
      <xdr:col>68</xdr:col>
      <xdr:colOff>152400</xdr:colOff>
      <xdr:row>16</xdr:row>
      <xdr:rowOff>167174</xdr:rowOff>
    </xdr:to>
    <xdr:cxnSp macro="">
      <xdr:nvCxnSpPr>
        <xdr:cNvPr id="453" name="直線コネクタ 452"/>
        <xdr:cNvCxnSpPr/>
      </xdr:nvCxnSpPr>
      <xdr:spPr>
        <a:xfrm flipV="1">
          <a:off x="13512800" y="2906353"/>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65701</xdr:rowOff>
    </xdr:from>
    <xdr:to>
      <xdr:col>68</xdr:col>
      <xdr:colOff>203200</xdr:colOff>
      <xdr:row>16</xdr:row>
      <xdr:rowOff>167301</xdr:rowOff>
    </xdr:to>
    <xdr:sp macro="" textlink="">
      <xdr:nvSpPr>
        <xdr:cNvPr id="454" name="フローチャート: 判断 453"/>
        <xdr:cNvSpPr/>
      </xdr:nvSpPr>
      <xdr:spPr>
        <a:xfrm>
          <a:off x="14351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6028</xdr:rowOff>
    </xdr:from>
    <xdr:ext cx="762000" cy="259045"/>
    <xdr:sp macro="" textlink="">
      <xdr:nvSpPr>
        <xdr:cNvPr id="455" name="テキスト ボックス 454"/>
        <xdr:cNvSpPr txBox="1"/>
      </xdr:nvSpPr>
      <xdr:spPr>
        <a:xfrm>
          <a:off x="14020800" y="257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101896</xdr:rowOff>
    </xdr:from>
    <xdr:to>
      <xdr:col>64</xdr:col>
      <xdr:colOff>152400</xdr:colOff>
      <xdr:row>17</xdr:row>
      <xdr:rowOff>32046</xdr:rowOff>
    </xdr:to>
    <xdr:sp macro="" textlink="">
      <xdr:nvSpPr>
        <xdr:cNvPr id="456" name="フローチャート: 判断 455"/>
        <xdr:cNvSpPr/>
      </xdr:nvSpPr>
      <xdr:spPr>
        <a:xfrm>
          <a:off x="13462000" y="284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42223</xdr:rowOff>
    </xdr:from>
    <xdr:ext cx="762000" cy="259045"/>
    <xdr:sp macro="" textlink="">
      <xdr:nvSpPr>
        <xdr:cNvPr id="457" name="テキスト ボックス 456"/>
        <xdr:cNvSpPr txBox="1"/>
      </xdr:nvSpPr>
      <xdr:spPr>
        <a:xfrm>
          <a:off x="13131800" y="261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160994</xdr:rowOff>
    </xdr:from>
    <xdr:to>
      <xdr:col>81</xdr:col>
      <xdr:colOff>95250</xdr:colOff>
      <xdr:row>14</xdr:row>
      <xdr:rowOff>91144</xdr:rowOff>
    </xdr:to>
    <xdr:sp macro="" textlink="">
      <xdr:nvSpPr>
        <xdr:cNvPr id="463" name="楕円 462"/>
        <xdr:cNvSpPr/>
      </xdr:nvSpPr>
      <xdr:spPr>
        <a:xfrm>
          <a:off x="16967200" y="238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82271</xdr:rowOff>
    </xdr:from>
    <xdr:ext cx="762000" cy="259045"/>
    <xdr:sp macro="" textlink="">
      <xdr:nvSpPr>
        <xdr:cNvPr id="464" name="将来負担の状況該当値テキスト"/>
        <xdr:cNvSpPr txBox="1"/>
      </xdr:nvSpPr>
      <xdr:spPr>
        <a:xfrm>
          <a:off x="17106900" y="23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91694</xdr:rowOff>
    </xdr:from>
    <xdr:to>
      <xdr:col>77</xdr:col>
      <xdr:colOff>95250</xdr:colOff>
      <xdr:row>15</xdr:row>
      <xdr:rowOff>21844</xdr:rowOff>
    </xdr:to>
    <xdr:sp macro="" textlink="">
      <xdr:nvSpPr>
        <xdr:cNvPr id="465" name="楕円 464"/>
        <xdr:cNvSpPr/>
      </xdr:nvSpPr>
      <xdr:spPr>
        <a:xfrm>
          <a:off x="16129000" y="249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32021</xdr:rowOff>
    </xdr:from>
    <xdr:ext cx="736600" cy="259045"/>
    <xdr:sp macro="" textlink="">
      <xdr:nvSpPr>
        <xdr:cNvPr id="466" name="テキスト ボックス 465"/>
        <xdr:cNvSpPr txBox="1"/>
      </xdr:nvSpPr>
      <xdr:spPr>
        <a:xfrm>
          <a:off x="15798800" y="2260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101219</xdr:rowOff>
    </xdr:from>
    <xdr:to>
      <xdr:col>73</xdr:col>
      <xdr:colOff>44450</xdr:colOff>
      <xdr:row>16</xdr:row>
      <xdr:rowOff>31369</xdr:rowOff>
    </xdr:to>
    <xdr:sp macro="" textlink="">
      <xdr:nvSpPr>
        <xdr:cNvPr id="467" name="楕円 466"/>
        <xdr:cNvSpPr/>
      </xdr:nvSpPr>
      <xdr:spPr>
        <a:xfrm>
          <a:off x="15240000" y="267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41546</xdr:rowOff>
    </xdr:from>
    <xdr:ext cx="762000" cy="259045"/>
    <xdr:sp macro="" textlink="">
      <xdr:nvSpPr>
        <xdr:cNvPr id="468" name="テキスト ボックス 467"/>
        <xdr:cNvSpPr txBox="1"/>
      </xdr:nvSpPr>
      <xdr:spPr>
        <a:xfrm>
          <a:off x="14909800" y="244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112353</xdr:rowOff>
    </xdr:from>
    <xdr:to>
      <xdr:col>68</xdr:col>
      <xdr:colOff>203200</xdr:colOff>
      <xdr:row>17</xdr:row>
      <xdr:rowOff>42503</xdr:rowOff>
    </xdr:to>
    <xdr:sp macro="" textlink="">
      <xdr:nvSpPr>
        <xdr:cNvPr id="469" name="楕円 468"/>
        <xdr:cNvSpPr/>
      </xdr:nvSpPr>
      <xdr:spPr>
        <a:xfrm>
          <a:off x="14351000" y="285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27280</xdr:rowOff>
    </xdr:from>
    <xdr:ext cx="762000" cy="259045"/>
    <xdr:sp macro="" textlink="">
      <xdr:nvSpPr>
        <xdr:cNvPr id="470" name="テキスト ボックス 469"/>
        <xdr:cNvSpPr txBox="1"/>
      </xdr:nvSpPr>
      <xdr:spPr>
        <a:xfrm>
          <a:off x="14020800" y="294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116374</xdr:rowOff>
    </xdr:from>
    <xdr:to>
      <xdr:col>64</xdr:col>
      <xdr:colOff>152400</xdr:colOff>
      <xdr:row>17</xdr:row>
      <xdr:rowOff>46524</xdr:rowOff>
    </xdr:to>
    <xdr:sp macro="" textlink="">
      <xdr:nvSpPr>
        <xdr:cNvPr id="471" name="楕円 470"/>
        <xdr:cNvSpPr/>
      </xdr:nvSpPr>
      <xdr:spPr>
        <a:xfrm>
          <a:off x="13462000" y="285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31301</xdr:rowOff>
    </xdr:from>
    <xdr:ext cx="762000" cy="259045"/>
    <xdr:sp macro="" textlink="">
      <xdr:nvSpPr>
        <xdr:cNvPr id="472" name="テキスト ボックス 471"/>
        <xdr:cNvSpPr txBox="1"/>
      </xdr:nvSpPr>
      <xdr:spPr>
        <a:xfrm>
          <a:off x="13131800" y="294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岡山県備前市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35,293
34,698
258.14
21,191,049
20,497,861
590,293
11,974,773
18,547,064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人件費は、対前年度比で</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ポイント減少しているが、ほぼ前年度並みである。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今後も引き続き、業務の外部委託や公共施設の統廃合を検討し、第</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次定員適正化計画に沿って人件費の抑制に努めていく。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149860</xdr:rowOff>
    </xdr:to>
    <xdr:cxnSp macro="">
      <xdr:nvCxnSpPr>
        <xdr:cNvPr id="61" name="直線コネクタ 60"/>
        <xdr:cNvCxnSpPr/>
      </xdr:nvCxnSpPr>
      <xdr:spPr>
        <a:xfrm flipV="1">
          <a:off x="4826000" y="56896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50800</xdr:rowOff>
    </xdr:from>
    <xdr:to>
      <xdr:col>24</xdr:col>
      <xdr:colOff>25400</xdr:colOff>
      <xdr:row>36</xdr:row>
      <xdr:rowOff>58420</xdr:rowOff>
    </xdr:to>
    <xdr:cxnSp macro="">
      <xdr:nvCxnSpPr>
        <xdr:cNvPr id="66" name="直線コネクタ 65"/>
        <xdr:cNvCxnSpPr/>
      </xdr:nvCxnSpPr>
      <xdr:spPr>
        <a:xfrm flipV="1">
          <a:off x="3987800" y="62230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1287</xdr:rowOff>
    </xdr:from>
    <xdr:ext cx="762000" cy="259045"/>
    <xdr:sp macro="" textlink="">
      <xdr:nvSpPr>
        <xdr:cNvPr id="67" name="人件費平均値テキスト"/>
        <xdr:cNvSpPr txBox="1"/>
      </xdr:nvSpPr>
      <xdr:spPr>
        <a:xfrm>
          <a:off x="4914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20320</xdr:rowOff>
    </xdr:from>
    <xdr:to>
      <xdr:col>19</xdr:col>
      <xdr:colOff>187325</xdr:colOff>
      <xdr:row>36</xdr:row>
      <xdr:rowOff>58420</xdr:rowOff>
    </xdr:to>
    <xdr:cxnSp macro="">
      <xdr:nvCxnSpPr>
        <xdr:cNvPr id="69" name="直線コネクタ 68"/>
        <xdr:cNvCxnSpPr/>
      </xdr:nvCxnSpPr>
      <xdr:spPr>
        <a:xfrm>
          <a:off x="3098800" y="6192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66057</xdr:rowOff>
    </xdr:from>
    <xdr:ext cx="736600" cy="259045"/>
    <xdr:sp macro="" textlink="">
      <xdr:nvSpPr>
        <xdr:cNvPr id="71" name="テキスト ボックス 70"/>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20320</xdr:rowOff>
    </xdr:from>
    <xdr:to>
      <xdr:col>15</xdr:col>
      <xdr:colOff>98425</xdr:colOff>
      <xdr:row>36</xdr:row>
      <xdr:rowOff>111760</xdr:rowOff>
    </xdr:to>
    <xdr:cxnSp macro="">
      <xdr:nvCxnSpPr>
        <xdr:cNvPr id="72" name="直線コネクタ 71"/>
        <xdr:cNvCxnSpPr/>
      </xdr:nvCxnSpPr>
      <xdr:spPr>
        <a:xfrm flipV="1">
          <a:off x="2209800" y="61925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74" name="テキスト ボックス 73"/>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66040</xdr:rowOff>
    </xdr:from>
    <xdr:to>
      <xdr:col>11</xdr:col>
      <xdr:colOff>9525</xdr:colOff>
      <xdr:row>36</xdr:row>
      <xdr:rowOff>111760</xdr:rowOff>
    </xdr:to>
    <xdr:cxnSp macro="">
      <xdr:nvCxnSpPr>
        <xdr:cNvPr id="75" name="直線コネクタ 74"/>
        <xdr:cNvCxnSpPr/>
      </xdr:nvCxnSpPr>
      <xdr:spPr>
        <a:xfrm>
          <a:off x="1320800" y="6238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170197</xdr:rowOff>
    </xdr:from>
    <xdr:ext cx="762000" cy="259045"/>
    <xdr:sp macro="" textlink="">
      <xdr:nvSpPr>
        <xdr:cNvPr id="79" name="テキスト ボックス 78"/>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85" name="楕円 84"/>
        <xdr:cNvSpPr/>
      </xdr:nvSpPr>
      <xdr:spPr>
        <a:xfrm>
          <a:off x="4775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143527</xdr:rowOff>
    </xdr:from>
    <xdr:ext cx="762000" cy="259045"/>
    <xdr:sp macro="" textlink="">
      <xdr:nvSpPr>
        <xdr:cNvPr id="86" name="人件費該当値テキスト"/>
        <xdr:cNvSpPr txBox="1"/>
      </xdr:nvSpPr>
      <xdr:spPr>
        <a:xfrm>
          <a:off x="49149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xdr:rowOff>
    </xdr:from>
    <xdr:to>
      <xdr:col>20</xdr:col>
      <xdr:colOff>38100</xdr:colOff>
      <xdr:row>36</xdr:row>
      <xdr:rowOff>109220</xdr:rowOff>
    </xdr:to>
    <xdr:sp macro="" textlink="">
      <xdr:nvSpPr>
        <xdr:cNvPr id="87" name="楕円 86"/>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93997</xdr:rowOff>
    </xdr:from>
    <xdr:ext cx="736600" cy="259045"/>
    <xdr:sp macro="" textlink="">
      <xdr:nvSpPr>
        <xdr:cNvPr id="88" name="テキスト ボックス 87"/>
        <xdr:cNvSpPr txBox="1"/>
      </xdr:nvSpPr>
      <xdr:spPr>
        <a:xfrm>
          <a:off x="3606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140970</xdr:rowOff>
    </xdr:from>
    <xdr:to>
      <xdr:col>15</xdr:col>
      <xdr:colOff>149225</xdr:colOff>
      <xdr:row>36</xdr:row>
      <xdr:rowOff>71120</xdr:rowOff>
    </xdr:to>
    <xdr:sp macro="" textlink="">
      <xdr:nvSpPr>
        <xdr:cNvPr id="89" name="楕円 88"/>
        <xdr:cNvSpPr/>
      </xdr:nvSpPr>
      <xdr:spPr>
        <a:xfrm>
          <a:off x="3048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55897</xdr:rowOff>
    </xdr:from>
    <xdr:ext cx="762000" cy="259045"/>
    <xdr:sp macro="" textlink="">
      <xdr:nvSpPr>
        <xdr:cNvPr id="90" name="テキスト ボックス 89"/>
        <xdr:cNvSpPr txBox="1"/>
      </xdr:nvSpPr>
      <xdr:spPr>
        <a:xfrm>
          <a:off x="2717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60960</xdr:rowOff>
    </xdr:from>
    <xdr:to>
      <xdr:col>11</xdr:col>
      <xdr:colOff>60325</xdr:colOff>
      <xdr:row>36</xdr:row>
      <xdr:rowOff>162560</xdr:rowOff>
    </xdr:to>
    <xdr:sp macro="" textlink="">
      <xdr:nvSpPr>
        <xdr:cNvPr id="91" name="楕円 90"/>
        <xdr:cNvSpPr/>
      </xdr:nvSpPr>
      <xdr:spPr>
        <a:xfrm>
          <a:off x="2159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92" name="テキスト ボックス 91"/>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93" name="楕円 92"/>
        <xdr:cNvSpPr/>
      </xdr:nvSpPr>
      <xdr:spPr>
        <a:xfrm>
          <a:off x="1270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94" name="テキスト ボックス 93"/>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物件費は、対前年度比で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主な要因は、</a:t>
          </a:r>
          <a:r>
            <a:rPr lang="ja-JP" altLang="ja-JP" sz="12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小・中学校非常勤講師</a:t>
          </a:r>
          <a:r>
            <a:rPr lang="ja-JP" altLang="en-US" sz="12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及び学校図書館司書などの賃金の</a:t>
          </a:r>
          <a:r>
            <a:rPr lang="ja-JP" altLang="ja-JP" sz="12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増</a:t>
          </a:r>
          <a:r>
            <a:rPr lang="ja-JP" altLang="en-US" sz="12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加</a:t>
          </a:r>
          <a:r>
            <a:rPr lang="ja-JP" altLang="ja-JP" sz="12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、ＡＬＴ</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（英語指導助手）</a:t>
          </a:r>
          <a:r>
            <a:rPr lang="ja-JP" altLang="en-US" sz="12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配置事業に係る経費の増加、また、</a:t>
          </a:r>
          <a:r>
            <a:rPr kumimoji="0" lang="ja-JP" altLang="ja-JP" sz="12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幼稚園</a:t>
          </a:r>
          <a:r>
            <a:rPr kumimoji="0" lang="ja-JP" altLang="en-US" sz="12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及び</a:t>
          </a:r>
          <a:r>
            <a:rPr kumimoji="0" lang="ja-JP" altLang="ja-JP" sz="12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認定こども園（１号認定）</a:t>
          </a:r>
          <a:r>
            <a:rPr kumimoji="0" lang="ja-JP" altLang="en-US" sz="12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の</a:t>
          </a:r>
          <a:r>
            <a:rPr kumimoji="0" lang="ja-JP" altLang="ja-JP" sz="12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臨時職員</a:t>
          </a:r>
          <a:r>
            <a:rPr kumimoji="0" lang="ja-JP" altLang="en-US" sz="12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の</a:t>
          </a:r>
          <a:r>
            <a:rPr kumimoji="0" lang="ja-JP" altLang="ja-JP" sz="12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増</a:t>
          </a:r>
          <a:r>
            <a:rPr kumimoji="0" lang="ja-JP" altLang="en-US" sz="12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員及び当該賃金の</a:t>
          </a:r>
          <a:r>
            <a:rPr lang="ja-JP" altLang="ja-JP" sz="12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経常的経費</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への振替えに伴う増加によるものである。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algn="just">
            <a:spcAft>
              <a:spcPts val="0"/>
            </a:spcAft>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lang="ja-JP" altLang="ja-JP" sz="12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大幅に経常経費が増加していることから、</a:t>
          </a:r>
          <a:r>
            <a:rPr lang="ja-JP" altLang="en-US" sz="12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今後は、</a:t>
          </a:r>
          <a:r>
            <a:rPr lang="ja-JP" altLang="ja-JP" sz="12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経常収入に見合う事業費とするための事務事業の見直しや公共施設の統廃合、民間を活用した施設整備・民間委託などを行</a:t>
          </a:r>
          <a:r>
            <a:rPr lang="ja-JP" altLang="en-US" sz="12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っていく</a:t>
          </a:r>
          <a:r>
            <a:rPr lang="ja-JP" altLang="ja-JP" sz="12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20</xdr:row>
      <xdr:rowOff>143328</xdr:rowOff>
    </xdr:to>
    <xdr:cxnSp macro="">
      <xdr:nvCxnSpPr>
        <xdr:cNvPr id="124" name="直線コネクタ 123"/>
        <xdr:cNvCxnSpPr/>
      </xdr:nvCxnSpPr>
      <xdr:spPr>
        <a:xfrm flipV="1">
          <a:off x="16510000" y="2200729"/>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64407</xdr:rowOff>
    </xdr:from>
    <xdr:to>
      <xdr:col>82</xdr:col>
      <xdr:colOff>107950</xdr:colOff>
      <xdr:row>15</xdr:row>
      <xdr:rowOff>162379</xdr:rowOff>
    </xdr:to>
    <xdr:cxnSp macro="">
      <xdr:nvCxnSpPr>
        <xdr:cNvPr id="129" name="直線コネクタ 128"/>
        <xdr:cNvCxnSpPr/>
      </xdr:nvCxnSpPr>
      <xdr:spPr>
        <a:xfrm>
          <a:off x="15671800" y="2636157"/>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127198</xdr:rowOff>
    </xdr:from>
    <xdr:ext cx="762000" cy="259045"/>
    <xdr:sp macro="" textlink="">
      <xdr:nvSpPr>
        <xdr:cNvPr id="130" name="物件費平均値テキスト"/>
        <xdr:cNvSpPr txBox="1"/>
      </xdr:nvSpPr>
      <xdr:spPr>
        <a:xfrm>
          <a:off x="16598900" y="2698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31" name="フローチャート: 判断 130"/>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170543</xdr:rowOff>
    </xdr:from>
    <xdr:to>
      <xdr:col>78</xdr:col>
      <xdr:colOff>69850</xdr:colOff>
      <xdr:row>15</xdr:row>
      <xdr:rowOff>64407</xdr:rowOff>
    </xdr:to>
    <xdr:cxnSp macro="">
      <xdr:nvCxnSpPr>
        <xdr:cNvPr id="132" name="直線コネクタ 131"/>
        <xdr:cNvCxnSpPr/>
      </xdr:nvCxnSpPr>
      <xdr:spPr>
        <a:xfrm>
          <a:off x="14782800" y="25708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111579</xdr:rowOff>
    </xdr:from>
    <xdr:to>
      <xdr:col>78</xdr:col>
      <xdr:colOff>120650</xdr:colOff>
      <xdr:row>16</xdr:row>
      <xdr:rowOff>41729</xdr:rowOff>
    </xdr:to>
    <xdr:sp macro="" textlink="">
      <xdr:nvSpPr>
        <xdr:cNvPr id="133" name="フローチャート: 判断 132"/>
        <xdr:cNvSpPr/>
      </xdr:nvSpPr>
      <xdr:spPr>
        <a:xfrm>
          <a:off x="15621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26506</xdr:rowOff>
    </xdr:from>
    <xdr:ext cx="736600" cy="259045"/>
    <xdr:sp macro="" textlink="">
      <xdr:nvSpPr>
        <xdr:cNvPr id="134" name="テキスト ボックス 133"/>
        <xdr:cNvSpPr txBox="1"/>
      </xdr:nvSpPr>
      <xdr:spPr>
        <a:xfrm>
          <a:off x="15290800" y="2769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29029</xdr:rowOff>
    </xdr:from>
    <xdr:to>
      <xdr:col>73</xdr:col>
      <xdr:colOff>180975</xdr:colOff>
      <xdr:row>14</xdr:row>
      <xdr:rowOff>170543</xdr:rowOff>
    </xdr:to>
    <xdr:cxnSp macro="">
      <xdr:nvCxnSpPr>
        <xdr:cNvPr id="135" name="直線コネクタ 134"/>
        <xdr:cNvCxnSpPr/>
      </xdr:nvCxnSpPr>
      <xdr:spPr>
        <a:xfrm>
          <a:off x="13893800" y="2429329"/>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68036</xdr:rowOff>
    </xdr:from>
    <xdr:to>
      <xdr:col>74</xdr:col>
      <xdr:colOff>31750</xdr:colOff>
      <xdr:row>15</xdr:row>
      <xdr:rowOff>169636</xdr:rowOff>
    </xdr:to>
    <xdr:sp macro="" textlink="">
      <xdr:nvSpPr>
        <xdr:cNvPr id="136" name="フローチャート: 判断 135"/>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154413</xdr:rowOff>
    </xdr:from>
    <xdr:ext cx="762000" cy="259045"/>
    <xdr:sp macro="" textlink="">
      <xdr:nvSpPr>
        <xdr:cNvPr id="137" name="テキスト ボックス 136"/>
        <xdr:cNvSpPr txBox="1"/>
      </xdr:nvSpPr>
      <xdr:spPr>
        <a:xfrm>
          <a:off x="14401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102507</xdr:rowOff>
    </xdr:from>
    <xdr:to>
      <xdr:col>69</xdr:col>
      <xdr:colOff>92075</xdr:colOff>
      <xdr:row>14</xdr:row>
      <xdr:rowOff>29029</xdr:rowOff>
    </xdr:to>
    <xdr:cxnSp macro="">
      <xdr:nvCxnSpPr>
        <xdr:cNvPr id="138" name="直線コネクタ 137"/>
        <xdr:cNvCxnSpPr/>
      </xdr:nvCxnSpPr>
      <xdr:spPr>
        <a:xfrm>
          <a:off x="13004800" y="23313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119743</xdr:rowOff>
    </xdr:from>
    <xdr:to>
      <xdr:col>69</xdr:col>
      <xdr:colOff>142875</xdr:colOff>
      <xdr:row>15</xdr:row>
      <xdr:rowOff>49893</xdr:rowOff>
    </xdr:to>
    <xdr:sp macro="" textlink="">
      <xdr:nvSpPr>
        <xdr:cNvPr id="139" name="フローチャート: 判断 138"/>
        <xdr:cNvSpPr/>
      </xdr:nvSpPr>
      <xdr:spPr>
        <a:xfrm>
          <a:off x="13843000" y="252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34670</xdr:rowOff>
    </xdr:from>
    <xdr:ext cx="762000" cy="259045"/>
    <xdr:sp macro="" textlink="">
      <xdr:nvSpPr>
        <xdr:cNvPr id="140" name="テキスト ボックス 139"/>
        <xdr:cNvSpPr txBox="1"/>
      </xdr:nvSpPr>
      <xdr:spPr>
        <a:xfrm>
          <a:off x="13512800" y="260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65314</xdr:rowOff>
    </xdr:from>
    <xdr:to>
      <xdr:col>65</xdr:col>
      <xdr:colOff>53975</xdr:colOff>
      <xdr:row>14</xdr:row>
      <xdr:rowOff>166914</xdr:rowOff>
    </xdr:to>
    <xdr:sp macro="" textlink="">
      <xdr:nvSpPr>
        <xdr:cNvPr id="141" name="フローチャート: 判断 140"/>
        <xdr:cNvSpPr/>
      </xdr:nvSpPr>
      <xdr:spPr>
        <a:xfrm>
          <a:off x="12954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151691</xdr:rowOff>
    </xdr:from>
    <xdr:ext cx="762000" cy="259045"/>
    <xdr:sp macro="" textlink="">
      <xdr:nvSpPr>
        <xdr:cNvPr id="142" name="テキスト ボックス 141"/>
        <xdr:cNvSpPr txBox="1"/>
      </xdr:nvSpPr>
      <xdr:spPr>
        <a:xfrm>
          <a:off x="12623800" y="255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111579</xdr:rowOff>
    </xdr:from>
    <xdr:to>
      <xdr:col>82</xdr:col>
      <xdr:colOff>158750</xdr:colOff>
      <xdr:row>16</xdr:row>
      <xdr:rowOff>41729</xdr:rowOff>
    </xdr:to>
    <xdr:sp macro="" textlink="">
      <xdr:nvSpPr>
        <xdr:cNvPr id="148" name="楕円 147"/>
        <xdr:cNvSpPr/>
      </xdr:nvSpPr>
      <xdr:spPr>
        <a:xfrm>
          <a:off x="164592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128106</xdr:rowOff>
    </xdr:from>
    <xdr:ext cx="762000" cy="259045"/>
    <xdr:sp macro="" textlink="">
      <xdr:nvSpPr>
        <xdr:cNvPr id="149" name="物件費該当値テキスト"/>
        <xdr:cNvSpPr txBox="1"/>
      </xdr:nvSpPr>
      <xdr:spPr>
        <a:xfrm>
          <a:off x="165989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13607</xdr:rowOff>
    </xdr:from>
    <xdr:to>
      <xdr:col>78</xdr:col>
      <xdr:colOff>120650</xdr:colOff>
      <xdr:row>15</xdr:row>
      <xdr:rowOff>115207</xdr:rowOff>
    </xdr:to>
    <xdr:sp macro="" textlink="">
      <xdr:nvSpPr>
        <xdr:cNvPr id="150" name="楕円 149"/>
        <xdr:cNvSpPr/>
      </xdr:nvSpPr>
      <xdr:spPr>
        <a:xfrm>
          <a:off x="15621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125384</xdr:rowOff>
    </xdr:from>
    <xdr:ext cx="736600" cy="259045"/>
    <xdr:sp macro="" textlink="">
      <xdr:nvSpPr>
        <xdr:cNvPr id="151" name="テキスト ボックス 150"/>
        <xdr:cNvSpPr txBox="1"/>
      </xdr:nvSpPr>
      <xdr:spPr>
        <a:xfrm>
          <a:off x="15290800" y="235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119743</xdr:rowOff>
    </xdr:from>
    <xdr:to>
      <xdr:col>74</xdr:col>
      <xdr:colOff>31750</xdr:colOff>
      <xdr:row>15</xdr:row>
      <xdr:rowOff>49893</xdr:rowOff>
    </xdr:to>
    <xdr:sp macro="" textlink="">
      <xdr:nvSpPr>
        <xdr:cNvPr id="152" name="楕円 151"/>
        <xdr:cNvSpPr/>
      </xdr:nvSpPr>
      <xdr:spPr>
        <a:xfrm>
          <a:off x="14732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60070</xdr:rowOff>
    </xdr:from>
    <xdr:ext cx="762000" cy="259045"/>
    <xdr:sp macro="" textlink="">
      <xdr:nvSpPr>
        <xdr:cNvPr id="153" name="テキスト ボックス 152"/>
        <xdr:cNvSpPr txBox="1"/>
      </xdr:nvSpPr>
      <xdr:spPr>
        <a:xfrm>
          <a:off x="144018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149679</xdr:rowOff>
    </xdr:from>
    <xdr:to>
      <xdr:col>69</xdr:col>
      <xdr:colOff>142875</xdr:colOff>
      <xdr:row>14</xdr:row>
      <xdr:rowOff>79829</xdr:rowOff>
    </xdr:to>
    <xdr:sp macro="" textlink="">
      <xdr:nvSpPr>
        <xdr:cNvPr id="154" name="楕円 153"/>
        <xdr:cNvSpPr/>
      </xdr:nvSpPr>
      <xdr:spPr>
        <a:xfrm>
          <a:off x="13843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90006</xdr:rowOff>
    </xdr:from>
    <xdr:ext cx="762000" cy="259045"/>
    <xdr:sp macro="" textlink="">
      <xdr:nvSpPr>
        <xdr:cNvPr id="155" name="テキスト ボックス 154"/>
        <xdr:cNvSpPr txBox="1"/>
      </xdr:nvSpPr>
      <xdr:spPr>
        <a:xfrm>
          <a:off x="13512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51707</xdr:rowOff>
    </xdr:from>
    <xdr:to>
      <xdr:col>65</xdr:col>
      <xdr:colOff>53975</xdr:colOff>
      <xdr:row>13</xdr:row>
      <xdr:rowOff>153307</xdr:rowOff>
    </xdr:to>
    <xdr:sp macro="" textlink="">
      <xdr:nvSpPr>
        <xdr:cNvPr id="156" name="楕円 155"/>
        <xdr:cNvSpPr/>
      </xdr:nvSpPr>
      <xdr:spPr>
        <a:xfrm>
          <a:off x="12954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163484</xdr:rowOff>
    </xdr:from>
    <xdr:ext cx="762000" cy="259045"/>
    <xdr:sp macro="" textlink="">
      <xdr:nvSpPr>
        <xdr:cNvPr id="157" name="テキスト ボックス 156"/>
        <xdr:cNvSpPr txBox="1"/>
      </xdr:nvSpPr>
      <xdr:spPr>
        <a:xfrm>
          <a:off x="12623800" y="204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扶助費は、対前年度比で</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ポイント減少している。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主な要因は、国の年金生活者等支援臨時福祉給付金給付事業が終了したことに伴う事業費の減によるものである。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今後も障害者、高齢者を対象とした扶助費の増加に加え、人口減少対策による扶助費の増加も見込まれることから、市の独自事業については、費用対効果を検証しながら事業の在り方を検討していく。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62</xdr:row>
      <xdr:rowOff>38100</xdr:rowOff>
    </xdr:to>
    <xdr:cxnSp macro="">
      <xdr:nvCxnSpPr>
        <xdr:cNvPr id="185" name="直線コネクタ 184"/>
        <xdr:cNvCxnSpPr/>
      </xdr:nvCxnSpPr>
      <xdr:spPr>
        <a:xfrm flipV="1">
          <a:off x="4826000" y="93091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0</xdr:rowOff>
    </xdr:from>
    <xdr:to>
      <xdr:col>24</xdr:col>
      <xdr:colOff>25400</xdr:colOff>
      <xdr:row>56</xdr:row>
      <xdr:rowOff>12700</xdr:rowOff>
    </xdr:to>
    <xdr:cxnSp macro="">
      <xdr:nvCxnSpPr>
        <xdr:cNvPr id="190" name="直線コネクタ 189"/>
        <xdr:cNvCxnSpPr/>
      </xdr:nvCxnSpPr>
      <xdr:spPr>
        <a:xfrm flipV="1">
          <a:off x="3987800" y="9601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91"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152400</xdr:rowOff>
    </xdr:from>
    <xdr:to>
      <xdr:col>19</xdr:col>
      <xdr:colOff>187325</xdr:colOff>
      <xdr:row>56</xdr:row>
      <xdr:rowOff>12700</xdr:rowOff>
    </xdr:to>
    <xdr:cxnSp macro="">
      <xdr:nvCxnSpPr>
        <xdr:cNvPr id="193" name="直線コネクタ 192"/>
        <xdr:cNvCxnSpPr/>
      </xdr:nvCxnSpPr>
      <xdr:spPr>
        <a:xfrm>
          <a:off x="3098800" y="94107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54627</xdr:rowOff>
    </xdr:from>
    <xdr:ext cx="736600" cy="259045"/>
    <xdr:sp macro="" textlink="">
      <xdr:nvSpPr>
        <xdr:cNvPr id="195" name="テキスト ボックス 194"/>
        <xdr:cNvSpPr txBox="1"/>
      </xdr:nvSpPr>
      <xdr:spPr>
        <a:xfrm>
          <a:off x="3606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139700</xdr:rowOff>
    </xdr:from>
    <xdr:to>
      <xdr:col>15</xdr:col>
      <xdr:colOff>98425</xdr:colOff>
      <xdr:row>54</xdr:row>
      <xdr:rowOff>152400</xdr:rowOff>
    </xdr:to>
    <xdr:cxnSp macro="">
      <xdr:nvCxnSpPr>
        <xdr:cNvPr id="196" name="直線コネクタ 195"/>
        <xdr:cNvCxnSpPr/>
      </xdr:nvCxnSpPr>
      <xdr:spPr>
        <a:xfrm>
          <a:off x="2209800" y="9398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7" name="フローチャート: 判断 196"/>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198" name="テキスト ボックス 197"/>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114300</xdr:rowOff>
    </xdr:from>
    <xdr:to>
      <xdr:col>11</xdr:col>
      <xdr:colOff>9525</xdr:colOff>
      <xdr:row>54</xdr:row>
      <xdr:rowOff>139700</xdr:rowOff>
    </xdr:to>
    <xdr:cxnSp macro="">
      <xdr:nvCxnSpPr>
        <xdr:cNvPr id="199" name="直線コネクタ 198"/>
        <xdr:cNvCxnSpPr/>
      </xdr:nvCxnSpPr>
      <xdr:spPr>
        <a:xfrm>
          <a:off x="1320800" y="9372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63500</xdr:rowOff>
    </xdr:from>
    <xdr:to>
      <xdr:col>11</xdr:col>
      <xdr:colOff>60325</xdr:colOff>
      <xdr:row>56</xdr:row>
      <xdr:rowOff>165100</xdr:rowOff>
    </xdr:to>
    <xdr:sp macro="" textlink="">
      <xdr:nvSpPr>
        <xdr:cNvPr id="200" name="フローチャート: 判断 199"/>
        <xdr:cNvSpPr/>
      </xdr:nvSpPr>
      <xdr:spPr>
        <a:xfrm>
          <a:off x="2159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149877</xdr:rowOff>
    </xdr:from>
    <xdr:ext cx="762000" cy="259045"/>
    <xdr:sp macro="" textlink="">
      <xdr:nvSpPr>
        <xdr:cNvPr id="201" name="テキスト ボックス 200"/>
        <xdr:cNvSpPr txBox="1"/>
      </xdr:nvSpPr>
      <xdr:spPr>
        <a:xfrm>
          <a:off x="1828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2" name="フローチャート: 判断 201"/>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03" name="テキスト ボックス 202"/>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120650</xdr:rowOff>
    </xdr:from>
    <xdr:to>
      <xdr:col>24</xdr:col>
      <xdr:colOff>76200</xdr:colOff>
      <xdr:row>56</xdr:row>
      <xdr:rowOff>50800</xdr:rowOff>
    </xdr:to>
    <xdr:sp macro="" textlink="">
      <xdr:nvSpPr>
        <xdr:cNvPr id="209" name="楕円 208"/>
        <xdr:cNvSpPr/>
      </xdr:nvSpPr>
      <xdr:spPr>
        <a:xfrm>
          <a:off x="47752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137177</xdr:rowOff>
    </xdr:from>
    <xdr:ext cx="762000" cy="259045"/>
    <xdr:sp macro="" textlink="">
      <xdr:nvSpPr>
        <xdr:cNvPr id="210" name="扶助費該当値テキスト"/>
        <xdr:cNvSpPr txBox="1"/>
      </xdr:nvSpPr>
      <xdr:spPr>
        <a:xfrm>
          <a:off x="49149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11" name="楕円 210"/>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12" name="テキスト ボックス 211"/>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101600</xdr:rowOff>
    </xdr:from>
    <xdr:to>
      <xdr:col>15</xdr:col>
      <xdr:colOff>149225</xdr:colOff>
      <xdr:row>55</xdr:row>
      <xdr:rowOff>31750</xdr:rowOff>
    </xdr:to>
    <xdr:sp macro="" textlink="">
      <xdr:nvSpPr>
        <xdr:cNvPr id="213" name="楕円 212"/>
        <xdr:cNvSpPr/>
      </xdr:nvSpPr>
      <xdr:spPr>
        <a:xfrm>
          <a:off x="3048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41927</xdr:rowOff>
    </xdr:from>
    <xdr:ext cx="762000" cy="259045"/>
    <xdr:sp macro="" textlink="">
      <xdr:nvSpPr>
        <xdr:cNvPr id="214" name="テキスト ボックス 213"/>
        <xdr:cNvSpPr txBox="1"/>
      </xdr:nvSpPr>
      <xdr:spPr>
        <a:xfrm>
          <a:off x="2717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88900</xdr:rowOff>
    </xdr:from>
    <xdr:to>
      <xdr:col>11</xdr:col>
      <xdr:colOff>60325</xdr:colOff>
      <xdr:row>55</xdr:row>
      <xdr:rowOff>19050</xdr:rowOff>
    </xdr:to>
    <xdr:sp macro="" textlink="">
      <xdr:nvSpPr>
        <xdr:cNvPr id="215" name="楕円 214"/>
        <xdr:cNvSpPr/>
      </xdr:nvSpPr>
      <xdr:spPr>
        <a:xfrm>
          <a:off x="2159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29227</xdr:rowOff>
    </xdr:from>
    <xdr:ext cx="762000" cy="259045"/>
    <xdr:sp macro="" textlink="">
      <xdr:nvSpPr>
        <xdr:cNvPr id="216" name="テキスト ボックス 215"/>
        <xdr:cNvSpPr txBox="1"/>
      </xdr:nvSpPr>
      <xdr:spPr>
        <a:xfrm>
          <a:off x="1828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63500</xdr:rowOff>
    </xdr:from>
    <xdr:to>
      <xdr:col>6</xdr:col>
      <xdr:colOff>171450</xdr:colOff>
      <xdr:row>54</xdr:row>
      <xdr:rowOff>165100</xdr:rowOff>
    </xdr:to>
    <xdr:sp macro="" textlink="">
      <xdr:nvSpPr>
        <xdr:cNvPr id="217" name="楕円 216"/>
        <xdr:cNvSpPr/>
      </xdr:nvSpPr>
      <xdr:spPr>
        <a:xfrm>
          <a:off x="1270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3827</xdr:rowOff>
    </xdr:from>
    <xdr:ext cx="762000" cy="259045"/>
    <xdr:sp macro="" textlink="">
      <xdr:nvSpPr>
        <xdr:cNvPr id="218" name="テキスト ボックス 217"/>
        <xdr:cNvSpPr txBox="1"/>
      </xdr:nvSpPr>
      <xdr:spPr>
        <a:xfrm>
          <a:off x="939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その他は、対前年度比で</a:t>
          </a:r>
          <a:r>
            <a:rPr kumimoji="1" lang="en-US" altLang="ja-JP" sz="1200">
              <a:latin typeface="ＭＳ Ｐゴシック" panose="020B0600070205080204" pitchFamily="50" charset="-128"/>
              <a:ea typeface="ＭＳ Ｐゴシック" panose="020B0600070205080204" pitchFamily="50" charset="-128"/>
            </a:rPr>
            <a:t>3.4</a:t>
          </a:r>
          <a:r>
            <a:rPr kumimoji="1" lang="ja-JP" altLang="en-US" sz="1200">
              <a:latin typeface="ＭＳ Ｐゴシック" panose="020B0600070205080204" pitchFamily="50" charset="-128"/>
              <a:ea typeface="ＭＳ Ｐゴシック" panose="020B0600070205080204" pitchFamily="50" charset="-128"/>
            </a:rPr>
            <a:t>ポイント減少している。</a:t>
          </a:r>
          <a:endParaRPr kumimoji="1" lang="en-US" altLang="ja-JP" sz="12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主な要因は、下水道事業会計繰出金の一部を出資金から補助費等に振り替えたことによるものである。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下水道事業会計への繰出しには、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毎年</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多額の経費を要しているため、</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今後は、施設の長寿命化を図るとともに、受益者負担の適正化や外部委託の推進等によるコスト削減、新たな市債発行の抑制などを行い、繰出金の抑制に努めていく。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12700</xdr:rowOff>
    </xdr:to>
    <xdr:cxnSp macro="">
      <xdr:nvCxnSpPr>
        <xdr:cNvPr id="246" name="直線コネクタ 245"/>
        <xdr:cNvCxnSpPr/>
      </xdr:nvCxnSpPr>
      <xdr:spPr>
        <a:xfrm flipV="1">
          <a:off x="16510000" y="92633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153670</xdr:rowOff>
    </xdr:from>
    <xdr:to>
      <xdr:col>82</xdr:col>
      <xdr:colOff>107950</xdr:colOff>
      <xdr:row>59</xdr:row>
      <xdr:rowOff>69850</xdr:rowOff>
    </xdr:to>
    <xdr:cxnSp macro="">
      <xdr:nvCxnSpPr>
        <xdr:cNvPr id="251" name="直線コネクタ 250"/>
        <xdr:cNvCxnSpPr/>
      </xdr:nvCxnSpPr>
      <xdr:spPr>
        <a:xfrm flipV="1">
          <a:off x="15671800" y="9926320"/>
          <a:ext cx="8382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88917</xdr:rowOff>
    </xdr:from>
    <xdr:ext cx="762000" cy="259045"/>
    <xdr:sp macro="" textlink="">
      <xdr:nvSpPr>
        <xdr:cNvPr id="252" name="その他平均値テキスト"/>
        <xdr:cNvSpPr txBox="1"/>
      </xdr:nvSpPr>
      <xdr:spPr>
        <a:xfrm>
          <a:off x="16598900" y="9690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53" name="フローチャート: 判断 252"/>
        <xdr:cNvSpPr/>
      </xdr:nvSpPr>
      <xdr:spPr>
        <a:xfrm>
          <a:off x="164592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157480</xdr:rowOff>
    </xdr:from>
    <xdr:to>
      <xdr:col>78</xdr:col>
      <xdr:colOff>69850</xdr:colOff>
      <xdr:row>59</xdr:row>
      <xdr:rowOff>69850</xdr:rowOff>
    </xdr:to>
    <xdr:cxnSp macro="">
      <xdr:nvCxnSpPr>
        <xdr:cNvPr id="254" name="直線コネクタ 253"/>
        <xdr:cNvCxnSpPr/>
      </xdr:nvCxnSpPr>
      <xdr:spPr>
        <a:xfrm>
          <a:off x="14782800" y="101015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102870</xdr:rowOff>
    </xdr:from>
    <xdr:to>
      <xdr:col>78</xdr:col>
      <xdr:colOff>120650</xdr:colOff>
      <xdr:row>58</xdr:row>
      <xdr:rowOff>33020</xdr:rowOff>
    </xdr:to>
    <xdr:sp macro="" textlink="">
      <xdr:nvSpPr>
        <xdr:cNvPr id="255" name="フローチャート: 判断 254"/>
        <xdr:cNvSpPr/>
      </xdr:nvSpPr>
      <xdr:spPr>
        <a:xfrm>
          <a:off x="15621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43197</xdr:rowOff>
    </xdr:from>
    <xdr:ext cx="736600" cy="259045"/>
    <xdr:sp macro="" textlink="">
      <xdr:nvSpPr>
        <xdr:cNvPr id="256" name="テキスト ボックス 255"/>
        <xdr:cNvSpPr txBox="1"/>
      </xdr:nvSpPr>
      <xdr:spPr>
        <a:xfrm>
          <a:off x="15290800" y="964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149860</xdr:rowOff>
    </xdr:from>
    <xdr:to>
      <xdr:col>73</xdr:col>
      <xdr:colOff>180975</xdr:colOff>
      <xdr:row>58</xdr:row>
      <xdr:rowOff>157480</xdr:rowOff>
    </xdr:to>
    <xdr:cxnSp macro="">
      <xdr:nvCxnSpPr>
        <xdr:cNvPr id="257" name="直線コネクタ 256"/>
        <xdr:cNvCxnSpPr/>
      </xdr:nvCxnSpPr>
      <xdr:spPr>
        <a:xfrm>
          <a:off x="13893800" y="100939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8" name="フローチャート: 判断 257"/>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146067</xdr:rowOff>
    </xdr:from>
    <xdr:ext cx="762000" cy="259045"/>
    <xdr:sp macro="" textlink="">
      <xdr:nvSpPr>
        <xdr:cNvPr id="259" name="テキスト ボックス 258"/>
        <xdr:cNvSpPr txBox="1"/>
      </xdr:nvSpPr>
      <xdr:spPr>
        <a:xfrm>
          <a:off x="14401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149860</xdr:rowOff>
    </xdr:from>
    <xdr:to>
      <xdr:col>69</xdr:col>
      <xdr:colOff>92075</xdr:colOff>
      <xdr:row>62</xdr:row>
      <xdr:rowOff>20320</xdr:rowOff>
    </xdr:to>
    <xdr:cxnSp macro="">
      <xdr:nvCxnSpPr>
        <xdr:cNvPr id="260" name="直線コネクタ 259"/>
        <xdr:cNvCxnSpPr/>
      </xdr:nvCxnSpPr>
      <xdr:spPr>
        <a:xfrm flipV="1">
          <a:off x="13004800" y="10093960"/>
          <a:ext cx="889000" cy="55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167640</xdr:rowOff>
    </xdr:from>
    <xdr:to>
      <xdr:col>69</xdr:col>
      <xdr:colOff>142875</xdr:colOff>
      <xdr:row>57</xdr:row>
      <xdr:rowOff>97790</xdr:rowOff>
    </xdr:to>
    <xdr:sp macro="" textlink="">
      <xdr:nvSpPr>
        <xdr:cNvPr id="261" name="フローチャート: 判断 260"/>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107967</xdr:rowOff>
    </xdr:from>
    <xdr:ext cx="762000" cy="259045"/>
    <xdr:sp macro="" textlink="">
      <xdr:nvSpPr>
        <xdr:cNvPr id="262" name="テキスト ボックス 261"/>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3" name="フローチャート: 判断 262"/>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4" name="テキスト ボックス 263"/>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102870</xdr:rowOff>
    </xdr:from>
    <xdr:to>
      <xdr:col>82</xdr:col>
      <xdr:colOff>158750</xdr:colOff>
      <xdr:row>58</xdr:row>
      <xdr:rowOff>33020</xdr:rowOff>
    </xdr:to>
    <xdr:sp macro="" textlink="">
      <xdr:nvSpPr>
        <xdr:cNvPr id="270" name="楕円 269"/>
        <xdr:cNvSpPr/>
      </xdr:nvSpPr>
      <xdr:spPr>
        <a:xfrm>
          <a:off x="164592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74947</xdr:rowOff>
    </xdr:from>
    <xdr:ext cx="762000" cy="259045"/>
    <xdr:sp macro="" textlink="">
      <xdr:nvSpPr>
        <xdr:cNvPr id="271" name="その他該当値テキスト"/>
        <xdr:cNvSpPr txBox="1"/>
      </xdr:nvSpPr>
      <xdr:spPr>
        <a:xfrm>
          <a:off x="165989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19050</xdr:rowOff>
    </xdr:from>
    <xdr:to>
      <xdr:col>78</xdr:col>
      <xdr:colOff>120650</xdr:colOff>
      <xdr:row>59</xdr:row>
      <xdr:rowOff>120650</xdr:rowOff>
    </xdr:to>
    <xdr:sp macro="" textlink="">
      <xdr:nvSpPr>
        <xdr:cNvPr id="272" name="楕円 271"/>
        <xdr:cNvSpPr/>
      </xdr:nvSpPr>
      <xdr:spPr>
        <a:xfrm>
          <a:off x="15621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105427</xdr:rowOff>
    </xdr:from>
    <xdr:ext cx="736600" cy="259045"/>
    <xdr:sp macro="" textlink="">
      <xdr:nvSpPr>
        <xdr:cNvPr id="273" name="テキスト ボックス 272"/>
        <xdr:cNvSpPr txBox="1"/>
      </xdr:nvSpPr>
      <xdr:spPr>
        <a:xfrm>
          <a:off x="15290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106680</xdr:rowOff>
    </xdr:from>
    <xdr:to>
      <xdr:col>74</xdr:col>
      <xdr:colOff>31750</xdr:colOff>
      <xdr:row>59</xdr:row>
      <xdr:rowOff>36830</xdr:rowOff>
    </xdr:to>
    <xdr:sp macro="" textlink="">
      <xdr:nvSpPr>
        <xdr:cNvPr id="274" name="楕円 273"/>
        <xdr:cNvSpPr/>
      </xdr:nvSpPr>
      <xdr:spPr>
        <a:xfrm>
          <a:off x="14732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21607</xdr:rowOff>
    </xdr:from>
    <xdr:ext cx="762000" cy="259045"/>
    <xdr:sp macro="" textlink="">
      <xdr:nvSpPr>
        <xdr:cNvPr id="275" name="テキスト ボックス 274"/>
        <xdr:cNvSpPr txBox="1"/>
      </xdr:nvSpPr>
      <xdr:spPr>
        <a:xfrm>
          <a:off x="144018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99060</xdr:rowOff>
    </xdr:from>
    <xdr:to>
      <xdr:col>69</xdr:col>
      <xdr:colOff>142875</xdr:colOff>
      <xdr:row>59</xdr:row>
      <xdr:rowOff>29210</xdr:rowOff>
    </xdr:to>
    <xdr:sp macro="" textlink="">
      <xdr:nvSpPr>
        <xdr:cNvPr id="276" name="楕円 275"/>
        <xdr:cNvSpPr/>
      </xdr:nvSpPr>
      <xdr:spPr>
        <a:xfrm>
          <a:off x="13843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13987</xdr:rowOff>
    </xdr:from>
    <xdr:ext cx="762000" cy="259045"/>
    <xdr:sp macro="" textlink="">
      <xdr:nvSpPr>
        <xdr:cNvPr id="277" name="テキスト ボックス 276"/>
        <xdr:cNvSpPr txBox="1"/>
      </xdr:nvSpPr>
      <xdr:spPr>
        <a:xfrm>
          <a:off x="13512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140970</xdr:rowOff>
    </xdr:from>
    <xdr:to>
      <xdr:col>65</xdr:col>
      <xdr:colOff>53975</xdr:colOff>
      <xdr:row>62</xdr:row>
      <xdr:rowOff>71120</xdr:rowOff>
    </xdr:to>
    <xdr:sp macro="" textlink="">
      <xdr:nvSpPr>
        <xdr:cNvPr id="278" name="楕円 277"/>
        <xdr:cNvSpPr/>
      </xdr:nvSpPr>
      <xdr:spPr>
        <a:xfrm>
          <a:off x="12954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62</xdr:row>
      <xdr:rowOff>55897</xdr:rowOff>
    </xdr:from>
    <xdr:ext cx="762000" cy="259045"/>
    <xdr:sp macro="" textlink="">
      <xdr:nvSpPr>
        <xdr:cNvPr id="279" name="テキスト ボックス 278"/>
        <xdr:cNvSpPr txBox="1"/>
      </xdr:nvSpPr>
      <xdr:spPr>
        <a:xfrm>
          <a:off x="12623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補助費等は、対前年度比で</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ポイント増加している。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年度から下水道事業会計が法適用となったことに伴い、国の繰出基準に基づく繰出しの分析が「その他（</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繰出金）</a:t>
          </a:r>
          <a:r>
            <a:rPr kumimoji="1" lang="ja-JP" altLang="en-US" sz="1200">
              <a:latin typeface="ＭＳ Ｐゴシック" panose="020B0600070205080204" pitchFamily="50" charset="-128"/>
              <a:ea typeface="ＭＳ Ｐゴシック" panose="020B0600070205080204" pitchFamily="50" charset="-128"/>
            </a:rPr>
            <a:t>」から「補助費等」へ変更となり、類似団体を大きく上回り、高水準で推移している。</a:t>
          </a:r>
          <a:endParaRPr kumimoji="1" lang="en-US" altLang="ja-JP" sz="12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下水道事業会計への繰出しには、毎年多額の経費を要しているため、今後は、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施設の長寿命化を図るとともに、受益者負担の適正化や外部委託の推進等によるコスト削減、新たな市債発行の抑制などを行い、繰出金の抑制に努めていく。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19558</xdr:rowOff>
    </xdr:to>
    <xdr:cxnSp macro="">
      <xdr:nvCxnSpPr>
        <xdr:cNvPr id="304" name="直線コネクタ 303"/>
        <xdr:cNvCxnSpPr/>
      </xdr:nvCxnSpPr>
      <xdr:spPr>
        <a:xfrm flipV="1">
          <a:off x="16510000" y="581914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163085</xdr:rowOff>
    </xdr:from>
    <xdr:ext cx="762000" cy="259045"/>
    <xdr:sp macro="" textlink="">
      <xdr:nvSpPr>
        <xdr:cNvPr id="305"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19558</xdr:rowOff>
    </xdr:from>
    <xdr:to>
      <xdr:col>82</xdr:col>
      <xdr:colOff>196850</xdr:colOff>
      <xdr:row>41</xdr:row>
      <xdr:rowOff>19558</xdr:rowOff>
    </xdr:to>
    <xdr:cxnSp macro="">
      <xdr:nvCxnSpPr>
        <xdr:cNvPr id="306" name="直線コネクタ 305"/>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44704</xdr:rowOff>
    </xdr:from>
    <xdr:to>
      <xdr:col>82</xdr:col>
      <xdr:colOff>107950</xdr:colOff>
      <xdr:row>38</xdr:row>
      <xdr:rowOff>149860</xdr:rowOff>
    </xdr:to>
    <xdr:cxnSp macro="">
      <xdr:nvCxnSpPr>
        <xdr:cNvPr id="309" name="直線コネクタ 308"/>
        <xdr:cNvCxnSpPr/>
      </xdr:nvCxnSpPr>
      <xdr:spPr>
        <a:xfrm>
          <a:off x="15671800" y="6559804"/>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111015</xdr:rowOff>
    </xdr:from>
    <xdr:ext cx="762000" cy="259045"/>
    <xdr:sp macro="" textlink="">
      <xdr:nvSpPr>
        <xdr:cNvPr id="310" name="補助費等平均値テキスト"/>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44704</xdr:rowOff>
    </xdr:from>
    <xdr:to>
      <xdr:col>78</xdr:col>
      <xdr:colOff>69850</xdr:colOff>
      <xdr:row>38</xdr:row>
      <xdr:rowOff>67564</xdr:rowOff>
    </xdr:to>
    <xdr:cxnSp macro="">
      <xdr:nvCxnSpPr>
        <xdr:cNvPr id="312" name="直線コネクタ 311"/>
        <xdr:cNvCxnSpPr/>
      </xdr:nvCxnSpPr>
      <xdr:spPr>
        <a:xfrm flipV="1">
          <a:off x="14782800" y="65598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13" name="フローチャート: 判断 312"/>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14" name="テキスト ボックス 313"/>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53848</xdr:rowOff>
    </xdr:from>
    <xdr:to>
      <xdr:col>73</xdr:col>
      <xdr:colOff>180975</xdr:colOff>
      <xdr:row>38</xdr:row>
      <xdr:rowOff>67564</xdr:rowOff>
    </xdr:to>
    <xdr:cxnSp macro="">
      <xdr:nvCxnSpPr>
        <xdr:cNvPr id="315" name="直線コネクタ 314"/>
        <xdr:cNvCxnSpPr/>
      </xdr:nvCxnSpPr>
      <xdr:spPr>
        <a:xfrm>
          <a:off x="13893800" y="65689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17" name="テキスト ボックス 316"/>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127000</xdr:rowOff>
    </xdr:from>
    <xdr:to>
      <xdr:col>69</xdr:col>
      <xdr:colOff>92075</xdr:colOff>
      <xdr:row>38</xdr:row>
      <xdr:rowOff>53848</xdr:rowOff>
    </xdr:to>
    <xdr:cxnSp macro="">
      <xdr:nvCxnSpPr>
        <xdr:cNvPr id="318" name="直線コネクタ 317"/>
        <xdr:cNvCxnSpPr/>
      </xdr:nvCxnSpPr>
      <xdr:spPr>
        <a:xfrm>
          <a:off x="13004800" y="6299200"/>
          <a:ext cx="8890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9" name="フローチャート: 判断 318"/>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20" name="テキスト ボックス 319"/>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1" name="フローチャート: 判断 320"/>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22" name="テキスト ボックス 321"/>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99060</xdr:rowOff>
    </xdr:from>
    <xdr:to>
      <xdr:col>82</xdr:col>
      <xdr:colOff>158750</xdr:colOff>
      <xdr:row>39</xdr:row>
      <xdr:rowOff>29210</xdr:rowOff>
    </xdr:to>
    <xdr:sp macro="" textlink="">
      <xdr:nvSpPr>
        <xdr:cNvPr id="328" name="楕円 327"/>
        <xdr:cNvSpPr/>
      </xdr:nvSpPr>
      <xdr:spPr>
        <a:xfrm>
          <a:off x="164592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71137</xdr:rowOff>
    </xdr:from>
    <xdr:ext cx="762000" cy="259045"/>
    <xdr:sp macro="" textlink="">
      <xdr:nvSpPr>
        <xdr:cNvPr id="329" name="補助費等該当値テキスト"/>
        <xdr:cNvSpPr txBox="1"/>
      </xdr:nvSpPr>
      <xdr:spPr>
        <a:xfrm>
          <a:off x="16598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165354</xdr:rowOff>
    </xdr:from>
    <xdr:to>
      <xdr:col>78</xdr:col>
      <xdr:colOff>120650</xdr:colOff>
      <xdr:row>38</xdr:row>
      <xdr:rowOff>95504</xdr:rowOff>
    </xdr:to>
    <xdr:sp macro="" textlink="">
      <xdr:nvSpPr>
        <xdr:cNvPr id="330" name="楕円 329"/>
        <xdr:cNvSpPr/>
      </xdr:nvSpPr>
      <xdr:spPr>
        <a:xfrm>
          <a:off x="15621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80281</xdr:rowOff>
    </xdr:from>
    <xdr:ext cx="736600" cy="259045"/>
    <xdr:sp macro="" textlink="">
      <xdr:nvSpPr>
        <xdr:cNvPr id="331" name="テキスト ボックス 330"/>
        <xdr:cNvSpPr txBox="1"/>
      </xdr:nvSpPr>
      <xdr:spPr>
        <a:xfrm>
          <a:off x="15290800" y="6595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16764</xdr:rowOff>
    </xdr:from>
    <xdr:to>
      <xdr:col>74</xdr:col>
      <xdr:colOff>31750</xdr:colOff>
      <xdr:row>38</xdr:row>
      <xdr:rowOff>118364</xdr:rowOff>
    </xdr:to>
    <xdr:sp macro="" textlink="">
      <xdr:nvSpPr>
        <xdr:cNvPr id="332" name="楕円 331"/>
        <xdr:cNvSpPr/>
      </xdr:nvSpPr>
      <xdr:spPr>
        <a:xfrm>
          <a:off x="14732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103141</xdr:rowOff>
    </xdr:from>
    <xdr:ext cx="762000" cy="259045"/>
    <xdr:sp macro="" textlink="">
      <xdr:nvSpPr>
        <xdr:cNvPr id="333" name="テキスト ボックス 332"/>
        <xdr:cNvSpPr txBox="1"/>
      </xdr:nvSpPr>
      <xdr:spPr>
        <a:xfrm>
          <a:off x="14401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3048</xdr:rowOff>
    </xdr:from>
    <xdr:to>
      <xdr:col>69</xdr:col>
      <xdr:colOff>142875</xdr:colOff>
      <xdr:row>38</xdr:row>
      <xdr:rowOff>104648</xdr:rowOff>
    </xdr:to>
    <xdr:sp macro="" textlink="">
      <xdr:nvSpPr>
        <xdr:cNvPr id="334" name="楕円 333"/>
        <xdr:cNvSpPr/>
      </xdr:nvSpPr>
      <xdr:spPr>
        <a:xfrm>
          <a:off x="13843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89425</xdr:rowOff>
    </xdr:from>
    <xdr:ext cx="762000" cy="259045"/>
    <xdr:sp macro="" textlink="">
      <xdr:nvSpPr>
        <xdr:cNvPr id="335" name="テキスト ボックス 334"/>
        <xdr:cNvSpPr txBox="1"/>
      </xdr:nvSpPr>
      <xdr:spPr>
        <a:xfrm>
          <a:off x="13512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36" name="楕円 335"/>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162577</xdr:rowOff>
    </xdr:from>
    <xdr:ext cx="762000" cy="259045"/>
    <xdr:sp macro="" textlink="">
      <xdr:nvSpPr>
        <xdr:cNvPr id="337" name="テキスト ボックス 336"/>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公債費は、対前年度比で</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ポイント増加している。</a:t>
          </a:r>
          <a:endParaRPr kumimoji="1" lang="en-US" altLang="ja-JP" sz="12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主な要因は、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架橋建設事業及び学校耐震化事業に係る市債の元金償還が順次開始していることに加え、新たに消防救急デジタル無線整備事業負担金や教育用タブレットリースなどに係る市債の元金償還が開始したためである。　</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今後も新庁舎建設などの大規模事業に対する市債の発行を予定しており、国庫補助金等の財源確保を行うとともに、市債の抑制に努めていく。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127000</xdr:rowOff>
    </xdr:from>
    <xdr:to>
      <xdr:col>24</xdr:col>
      <xdr:colOff>25400</xdr:colOff>
      <xdr:row>80</xdr:row>
      <xdr:rowOff>81280</xdr:rowOff>
    </xdr:to>
    <xdr:cxnSp macro="">
      <xdr:nvCxnSpPr>
        <xdr:cNvPr id="365" name="直線コネクタ 364"/>
        <xdr:cNvCxnSpPr/>
      </xdr:nvCxnSpPr>
      <xdr:spPr>
        <a:xfrm flipV="1">
          <a:off x="4826000" y="124714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66"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7" name="直線コネクタ 366"/>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41927</xdr:rowOff>
    </xdr:from>
    <xdr:ext cx="762000" cy="259045"/>
    <xdr:sp macro="" textlink="">
      <xdr:nvSpPr>
        <xdr:cNvPr id="368" name="公債費最大値テキスト"/>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127000</xdr:rowOff>
    </xdr:from>
    <xdr:to>
      <xdr:col>24</xdr:col>
      <xdr:colOff>114300</xdr:colOff>
      <xdr:row>72</xdr:row>
      <xdr:rowOff>127000</xdr:rowOff>
    </xdr:to>
    <xdr:cxnSp macro="">
      <xdr:nvCxnSpPr>
        <xdr:cNvPr id="369" name="直線コネクタ 368"/>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119380</xdr:rowOff>
    </xdr:from>
    <xdr:to>
      <xdr:col>24</xdr:col>
      <xdr:colOff>25400</xdr:colOff>
      <xdr:row>74</xdr:row>
      <xdr:rowOff>165100</xdr:rowOff>
    </xdr:to>
    <xdr:cxnSp macro="">
      <xdr:nvCxnSpPr>
        <xdr:cNvPr id="370" name="直線コネクタ 369"/>
        <xdr:cNvCxnSpPr/>
      </xdr:nvCxnSpPr>
      <xdr:spPr>
        <a:xfrm>
          <a:off x="3987800" y="128066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128288</xdr:rowOff>
    </xdr:from>
    <xdr:ext cx="762000" cy="259045"/>
    <xdr:sp macro="" textlink="">
      <xdr:nvSpPr>
        <xdr:cNvPr id="371" name="公債費平均値テキスト"/>
        <xdr:cNvSpPr txBox="1"/>
      </xdr:nvSpPr>
      <xdr:spPr>
        <a:xfrm>
          <a:off x="4914900" y="12987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72" name="フローチャート: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88900</xdr:rowOff>
    </xdr:from>
    <xdr:to>
      <xdr:col>19</xdr:col>
      <xdr:colOff>187325</xdr:colOff>
      <xdr:row>74</xdr:row>
      <xdr:rowOff>119380</xdr:rowOff>
    </xdr:to>
    <xdr:cxnSp macro="">
      <xdr:nvCxnSpPr>
        <xdr:cNvPr id="373" name="直線コネクタ 372"/>
        <xdr:cNvCxnSpPr/>
      </xdr:nvCxnSpPr>
      <xdr:spPr>
        <a:xfrm>
          <a:off x="3098800" y="12776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163830</xdr:rowOff>
    </xdr:from>
    <xdr:to>
      <xdr:col>20</xdr:col>
      <xdr:colOff>38100</xdr:colOff>
      <xdr:row>76</xdr:row>
      <xdr:rowOff>93980</xdr:rowOff>
    </xdr:to>
    <xdr:sp macro="" textlink="">
      <xdr:nvSpPr>
        <xdr:cNvPr id="374" name="フローチャート: 判断 373"/>
        <xdr:cNvSpPr/>
      </xdr:nvSpPr>
      <xdr:spPr>
        <a:xfrm>
          <a:off x="3937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78757</xdr:rowOff>
    </xdr:from>
    <xdr:ext cx="736600" cy="259045"/>
    <xdr:sp macro="" textlink="">
      <xdr:nvSpPr>
        <xdr:cNvPr id="375" name="テキスト ボックス 374"/>
        <xdr:cNvSpPr txBox="1"/>
      </xdr:nvSpPr>
      <xdr:spPr>
        <a:xfrm>
          <a:off x="3606800" y="13108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88900</xdr:rowOff>
    </xdr:from>
    <xdr:to>
      <xdr:col>15</xdr:col>
      <xdr:colOff>98425</xdr:colOff>
      <xdr:row>74</xdr:row>
      <xdr:rowOff>149860</xdr:rowOff>
    </xdr:to>
    <xdr:cxnSp macro="">
      <xdr:nvCxnSpPr>
        <xdr:cNvPr id="376" name="直線コネクタ 375"/>
        <xdr:cNvCxnSpPr/>
      </xdr:nvCxnSpPr>
      <xdr:spPr>
        <a:xfrm flipV="1">
          <a:off x="2209800" y="127762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156211</xdr:rowOff>
    </xdr:from>
    <xdr:to>
      <xdr:col>15</xdr:col>
      <xdr:colOff>149225</xdr:colOff>
      <xdr:row>76</xdr:row>
      <xdr:rowOff>86361</xdr:rowOff>
    </xdr:to>
    <xdr:sp macro="" textlink="">
      <xdr:nvSpPr>
        <xdr:cNvPr id="377" name="フローチャート: 判断 376"/>
        <xdr:cNvSpPr/>
      </xdr:nvSpPr>
      <xdr:spPr>
        <a:xfrm>
          <a:off x="3048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71138</xdr:rowOff>
    </xdr:from>
    <xdr:ext cx="762000" cy="259045"/>
    <xdr:sp macro="" textlink="">
      <xdr:nvSpPr>
        <xdr:cNvPr id="378" name="テキスト ボックス 377"/>
        <xdr:cNvSpPr txBox="1"/>
      </xdr:nvSpPr>
      <xdr:spPr>
        <a:xfrm>
          <a:off x="2717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149860</xdr:rowOff>
    </xdr:from>
    <xdr:to>
      <xdr:col>11</xdr:col>
      <xdr:colOff>9525</xdr:colOff>
      <xdr:row>75</xdr:row>
      <xdr:rowOff>16510</xdr:rowOff>
    </xdr:to>
    <xdr:cxnSp macro="">
      <xdr:nvCxnSpPr>
        <xdr:cNvPr id="379" name="直線コネクタ 378"/>
        <xdr:cNvCxnSpPr/>
      </xdr:nvCxnSpPr>
      <xdr:spPr>
        <a:xfrm flipV="1">
          <a:off x="1320800" y="128371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80" name="フローチャート: 判断 379"/>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81" name="テキスト ボックス 380"/>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2" name="フローチャート: 判断 381"/>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90188</xdr:rowOff>
    </xdr:from>
    <xdr:ext cx="762000" cy="259045"/>
    <xdr:sp macro="" textlink="">
      <xdr:nvSpPr>
        <xdr:cNvPr id="383" name="テキスト ボックス 382"/>
        <xdr:cNvSpPr txBox="1"/>
      </xdr:nvSpPr>
      <xdr:spPr>
        <a:xfrm>
          <a:off x="939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114300</xdr:rowOff>
    </xdr:from>
    <xdr:to>
      <xdr:col>24</xdr:col>
      <xdr:colOff>76200</xdr:colOff>
      <xdr:row>75</xdr:row>
      <xdr:rowOff>44450</xdr:rowOff>
    </xdr:to>
    <xdr:sp macro="" textlink="">
      <xdr:nvSpPr>
        <xdr:cNvPr id="389" name="楕円 388"/>
        <xdr:cNvSpPr/>
      </xdr:nvSpPr>
      <xdr:spPr>
        <a:xfrm>
          <a:off x="47752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130827</xdr:rowOff>
    </xdr:from>
    <xdr:ext cx="762000" cy="259045"/>
    <xdr:sp macro="" textlink="">
      <xdr:nvSpPr>
        <xdr:cNvPr id="390" name="公債費該当値テキスト"/>
        <xdr:cNvSpPr txBox="1"/>
      </xdr:nvSpPr>
      <xdr:spPr>
        <a:xfrm>
          <a:off x="49149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68580</xdr:rowOff>
    </xdr:from>
    <xdr:to>
      <xdr:col>20</xdr:col>
      <xdr:colOff>38100</xdr:colOff>
      <xdr:row>74</xdr:row>
      <xdr:rowOff>170180</xdr:rowOff>
    </xdr:to>
    <xdr:sp macro="" textlink="">
      <xdr:nvSpPr>
        <xdr:cNvPr id="391" name="楕円 390"/>
        <xdr:cNvSpPr/>
      </xdr:nvSpPr>
      <xdr:spPr>
        <a:xfrm>
          <a:off x="3937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8907</xdr:rowOff>
    </xdr:from>
    <xdr:ext cx="736600" cy="259045"/>
    <xdr:sp macro="" textlink="">
      <xdr:nvSpPr>
        <xdr:cNvPr id="392" name="テキスト ボックス 391"/>
        <xdr:cNvSpPr txBox="1"/>
      </xdr:nvSpPr>
      <xdr:spPr>
        <a:xfrm>
          <a:off x="3606800" y="1252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38100</xdr:rowOff>
    </xdr:from>
    <xdr:to>
      <xdr:col>15</xdr:col>
      <xdr:colOff>149225</xdr:colOff>
      <xdr:row>74</xdr:row>
      <xdr:rowOff>139700</xdr:rowOff>
    </xdr:to>
    <xdr:sp macro="" textlink="">
      <xdr:nvSpPr>
        <xdr:cNvPr id="393" name="楕円 392"/>
        <xdr:cNvSpPr/>
      </xdr:nvSpPr>
      <xdr:spPr>
        <a:xfrm>
          <a:off x="3048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149877</xdr:rowOff>
    </xdr:from>
    <xdr:ext cx="762000" cy="259045"/>
    <xdr:sp macro="" textlink="">
      <xdr:nvSpPr>
        <xdr:cNvPr id="394" name="テキスト ボックス 393"/>
        <xdr:cNvSpPr txBox="1"/>
      </xdr:nvSpPr>
      <xdr:spPr>
        <a:xfrm>
          <a:off x="2717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99060</xdr:rowOff>
    </xdr:from>
    <xdr:to>
      <xdr:col>11</xdr:col>
      <xdr:colOff>60325</xdr:colOff>
      <xdr:row>75</xdr:row>
      <xdr:rowOff>29210</xdr:rowOff>
    </xdr:to>
    <xdr:sp macro="" textlink="">
      <xdr:nvSpPr>
        <xdr:cNvPr id="395" name="楕円 394"/>
        <xdr:cNvSpPr/>
      </xdr:nvSpPr>
      <xdr:spPr>
        <a:xfrm>
          <a:off x="2159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39387</xdr:rowOff>
    </xdr:from>
    <xdr:ext cx="762000" cy="259045"/>
    <xdr:sp macro="" textlink="">
      <xdr:nvSpPr>
        <xdr:cNvPr id="396" name="テキスト ボックス 395"/>
        <xdr:cNvSpPr txBox="1"/>
      </xdr:nvSpPr>
      <xdr:spPr>
        <a:xfrm>
          <a:off x="1828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97" name="楕円 396"/>
        <xdr:cNvSpPr/>
      </xdr:nvSpPr>
      <xdr:spPr>
        <a:xfrm>
          <a:off x="1270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77487</xdr:rowOff>
    </xdr:from>
    <xdr:ext cx="762000" cy="259045"/>
    <xdr:sp macro="" textlink="">
      <xdr:nvSpPr>
        <xdr:cNvPr id="398" name="テキスト ボックス 397"/>
        <xdr:cNvSpPr txBox="1"/>
      </xdr:nvSpPr>
      <xdr:spPr>
        <a:xfrm>
          <a:off x="939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公債費以外は、毎年、類似団体より高く推移している。</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主な要因は、公営企業に対する繰出金が多額になっていることであり、公営企業の経営健全化が課題である。</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施設の長寿命化を図るとともに、受益者負担の適正化や外部委託の推進等によるコスト削減などを行い、繰出金の抑制に努めていく。</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49276</xdr:rowOff>
    </xdr:from>
    <xdr:to>
      <xdr:col>82</xdr:col>
      <xdr:colOff>107950</xdr:colOff>
      <xdr:row>80</xdr:row>
      <xdr:rowOff>104139</xdr:rowOff>
    </xdr:to>
    <xdr:cxnSp macro="">
      <xdr:nvCxnSpPr>
        <xdr:cNvPr id="424" name="直線コネクタ 423"/>
        <xdr:cNvCxnSpPr/>
      </xdr:nvCxnSpPr>
      <xdr:spPr>
        <a:xfrm flipV="1">
          <a:off x="16510000" y="12736576"/>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5"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6" name="直線コネクタ 425"/>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135653</xdr:rowOff>
    </xdr:from>
    <xdr:ext cx="762000" cy="259045"/>
    <xdr:sp macro="" textlink="">
      <xdr:nvSpPr>
        <xdr:cNvPr id="427" name="公債費以外最大値テキスト"/>
        <xdr:cNvSpPr txBox="1"/>
      </xdr:nvSpPr>
      <xdr:spPr>
        <a:xfrm>
          <a:off x="16598900" y="1248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49276</xdr:rowOff>
    </xdr:from>
    <xdr:to>
      <xdr:col>82</xdr:col>
      <xdr:colOff>196850</xdr:colOff>
      <xdr:row>74</xdr:row>
      <xdr:rowOff>49276</xdr:rowOff>
    </xdr:to>
    <xdr:cxnSp macro="">
      <xdr:nvCxnSpPr>
        <xdr:cNvPr id="428" name="直線コネクタ 427"/>
        <xdr:cNvCxnSpPr/>
      </xdr:nvCxnSpPr>
      <xdr:spPr>
        <a:xfrm>
          <a:off x="16421100" y="1273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145287</xdr:rowOff>
    </xdr:from>
    <xdr:to>
      <xdr:col>82</xdr:col>
      <xdr:colOff>107950</xdr:colOff>
      <xdr:row>78</xdr:row>
      <xdr:rowOff>163576</xdr:rowOff>
    </xdr:to>
    <xdr:cxnSp macro="">
      <xdr:nvCxnSpPr>
        <xdr:cNvPr id="429" name="直線コネクタ 428"/>
        <xdr:cNvCxnSpPr/>
      </xdr:nvCxnSpPr>
      <xdr:spPr>
        <a:xfrm flipV="1">
          <a:off x="15671800" y="13518387"/>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0"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1" name="フローチャート: 判断 430"/>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xdr:rowOff>
    </xdr:from>
    <xdr:to>
      <xdr:col>78</xdr:col>
      <xdr:colOff>69850</xdr:colOff>
      <xdr:row>78</xdr:row>
      <xdr:rowOff>163576</xdr:rowOff>
    </xdr:to>
    <xdr:cxnSp macro="">
      <xdr:nvCxnSpPr>
        <xdr:cNvPr id="432" name="直線コネクタ 431"/>
        <xdr:cNvCxnSpPr/>
      </xdr:nvCxnSpPr>
      <xdr:spPr>
        <a:xfrm>
          <a:off x="14782800" y="13385800"/>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33" name="フローチャート: 判断 432"/>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34" name="テキスト ボックス 433"/>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156718</xdr:rowOff>
    </xdr:from>
    <xdr:to>
      <xdr:col>73</xdr:col>
      <xdr:colOff>180975</xdr:colOff>
      <xdr:row>78</xdr:row>
      <xdr:rowOff>12700</xdr:rowOff>
    </xdr:to>
    <xdr:cxnSp macro="">
      <xdr:nvCxnSpPr>
        <xdr:cNvPr id="435" name="直線コネクタ 434"/>
        <xdr:cNvCxnSpPr/>
      </xdr:nvCxnSpPr>
      <xdr:spPr>
        <a:xfrm>
          <a:off x="13893800" y="133583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6" name="フローチャート: 判断 435"/>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7" name="テキスト ボックス 436"/>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143002</xdr:rowOff>
    </xdr:from>
    <xdr:to>
      <xdr:col>69</xdr:col>
      <xdr:colOff>92075</xdr:colOff>
      <xdr:row>77</xdr:row>
      <xdr:rowOff>156718</xdr:rowOff>
    </xdr:to>
    <xdr:cxnSp macro="">
      <xdr:nvCxnSpPr>
        <xdr:cNvPr id="438" name="直線コネクタ 437"/>
        <xdr:cNvCxnSpPr/>
      </xdr:nvCxnSpPr>
      <xdr:spPr>
        <a:xfrm>
          <a:off x="13004800" y="133446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39" name="フローチャート: 判断 438"/>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40" name="テキスト ボックス 439"/>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41" name="フローチャート: 判断 440"/>
        <xdr:cNvSpPr/>
      </xdr:nvSpPr>
      <xdr:spPr>
        <a:xfrm>
          <a:off x="12954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23385</xdr:rowOff>
    </xdr:from>
    <xdr:ext cx="762000" cy="259045"/>
    <xdr:sp macro="" textlink="">
      <xdr:nvSpPr>
        <xdr:cNvPr id="442" name="テキスト ボックス 441"/>
        <xdr:cNvSpPr txBox="1"/>
      </xdr:nvSpPr>
      <xdr:spPr>
        <a:xfrm>
          <a:off x="12623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94487</xdr:rowOff>
    </xdr:from>
    <xdr:to>
      <xdr:col>82</xdr:col>
      <xdr:colOff>158750</xdr:colOff>
      <xdr:row>79</xdr:row>
      <xdr:rowOff>24637</xdr:rowOff>
    </xdr:to>
    <xdr:sp macro="" textlink="">
      <xdr:nvSpPr>
        <xdr:cNvPr id="448" name="楕円 447"/>
        <xdr:cNvSpPr/>
      </xdr:nvSpPr>
      <xdr:spPr>
        <a:xfrm>
          <a:off x="164592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66564</xdr:rowOff>
    </xdr:from>
    <xdr:ext cx="762000" cy="259045"/>
    <xdr:sp macro="" textlink="">
      <xdr:nvSpPr>
        <xdr:cNvPr id="449" name="公債費以外該当値テキスト"/>
        <xdr:cNvSpPr txBox="1"/>
      </xdr:nvSpPr>
      <xdr:spPr>
        <a:xfrm>
          <a:off x="165989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112776</xdr:rowOff>
    </xdr:from>
    <xdr:to>
      <xdr:col>78</xdr:col>
      <xdr:colOff>120650</xdr:colOff>
      <xdr:row>79</xdr:row>
      <xdr:rowOff>42926</xdr:rowOff>
    </xdr:to>
    <xdr:sp macro="" textlink="">
      <xdr:nvSpPr>
        <xdr:cNvPr id="450" name="楕円 449"/>
        <xdr:cNvSpPr/>
      </xdr:nvSpPr>
      <xdr:spPr>
        <a:xfrm>
          <a:off x="15621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27703</xdr:rowOff>
    </xdr:from>
    <xdr:ext cx="736600" cy="259045"/>
    <xdr:sp macro="" textlink="">
      <xdr:nvSpPr>
        <xdr:cNvPr id="451" name="テキスト ボックス 450"/>
        <xdr:cNvSpPr txBox="1"/>
      </xdr:nvSpPr>
      <xdr:spPr>
        <a:xfrm>
          <a:off x="15290800" y="13572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133350</xdr:rowOff>
    </xdr:from>
    <xdr:to>
      <xdr:col>74</xdr:col>
      <xdr:colOff>31750</xdr:colOff>
      <xdr:row>78</xdr:row>
      <xdr:rowOff>63500</xdr:rowOff>
    </xdr:to>
    <xdr:sp macro="" textlink="">
      <xdr:nvSpPr>
        <xdr:cNvPr id="452" name="楕円 451"/>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48277</xdr:rowOff>
    </xdr:from>
    <xdr:ext cx="762000" cy="259045"/>
    <xdr:sp macro="" textlink="">
      <xdr:nvSpPr>
        <xdr:cNvPr id="453" name="テキスト ボックス 452"/>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105918</xdr:rowOff>
    </xdr:from>
    <xdr:to>
      <xdr:col>69</xdr:col>
      <xdr:colOff>142875</xdr:colOff>
      <xdr:row>78</xdr:row>
      <xdr:rowOff>36068</xdr:rowOff>
    </xdr:to>
    <xdr:sp macro="" textlink="">
      <xdr:nvSpPr>
        <xdr:cNvPr id="454" name="楕円 453"/>
        <xdr:cNvSpPr/>
      </xdr:nvSpPr>
      <xdr:spPr>
        <a:xfrm>
          <a:off x="13843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20845</xdr:rowOff>
    </xdr:from>
    <xdr:ext cx="762000" cy="259045"/>
    <xdr:sp macro="" textlink="">
      <xdr:nvSpPr>
        <xdr:cNvPr id="455" name="テキスト ボックス 454"/>
        <xdr:cNvSpPr txBox="1"/>
      </xdr:nvSpPr>
      <xdr:spPr>
        <a:xfrm>
          <a:off x="13512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92202</xdr:rowOff>
    </xdr:from>
    <xdr:to>
      <xdr:col>65</xdr:col>
      <xdr:colOff>53975</xdr:colOff>
      <xdr:row>78</xdr:row>
      <xdr:rowOff>22352</xdr:rowOff>
    </xdr:to>
    <xdr:sp macro="" textlink="">
      <xdr:nvSpPr>
        <xdr:cNvPr id="456" name="楕円 455"/>
        <xdr:cNvSpPr/>
      </xdr:nvSpPr>
      <xdr:spPr>
        <a:xfrm>
          <a:off x="12954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7129</xdr:rowOff>
    </xdr:from>
    <xdr:ext cx="762000" cy="259045"/>
    <xdr:sp macro="" textlink="">
      <xdr:nvSpPr>
        <xdr:cNvPr id="457" name="テキスト ボックス 456"/>
        <xdr:cNvSpPr txBox="1"/>
      </xdr:nvSpPr>
      <xdr:spPr>
        <a:xfrm>
          <a:off x="12623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岡山県備前市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21425</xdr:rowOff>
    </xdr:from>
    <xdr:to>
      <xdr:col>29</xdr:col>
      <xdr:colOff>127000</xdr:colOff>
      <xdr:row>19</xdr:row>
      <xdr:rowOff>29331</xdr:rowOff>
    </xdr:to>
    <xdr:cxnSp macro="">
      <xdr:nvCxnSpPr>
        <xdr:cNvPr id="45" name="直線コネクタ 44"/>
        <xdr:cNvCxnSpPr/>
      </xdr:nvCxnSpPr>
      <xdr:spPr bwMode="auto">
        <a:xfrm flipV="1">
          <a:off x="5651500" y="1955000"/>
          <a:ext cx="0" cy="13795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1408</xdr:rowOff>
    </xdr:from>
    <xdr:ext cx="762000" cy="259045"/>
    <xdr:sp macro="" textlink="">
      <xdr:nvSpPr>
        <xdr:cNvPr id="46" name="人口1人当たり決算額の推移最小値テキスト130"/>
        <xdr:cNvSpPr txBox="1"/>
      </xdr:nvSpPr>
      <xdr:spPr>
        <a:xfrm>
          <a:off x="5740400" y="330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29331</xdr:rowOff>
    </xdr:from>
    <xdr:to>
      <xdr:col>30</xdr:col>
      <xdr:colOff>25400</xdr:colOff>
      <xdr:row>19</xdr:row>
      <xdr:rowOff>29331</xdr:rowOff>
    </xdr:to>
    <xdr:cxnSp macro="">
      <xdr:nvCxnSpPr>
        <xdr:cNvPr id="47" name="直線コネクタ 46"/>
        <xdr:cNvCxnSpPr/>
      </xdr:nvCxnSpPr>
      <xdr:spPr bwMode="auto">
        <a:xfrm>
          <a:off x="5562600" y="3334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107802</xdr:rowOff>
    </xdr:from>
    <xdr:ext cx="762000" cy="259045"/>
    <xdr:sp macro="" textlink="">
      <xdr:nvSpPr>
        <xdr:cNvPr id="48" name="人口1人当たり決算額の推移最大値テキスト130"/>
        <xdr:cNvSpPr txBox="1"/>
      </xdr:nvSpPr>
      <xdr:spPr>
        <a:xfrm>
          <a:off x="5740400" y="169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21425</xdr:rowOff>
    </xdr:from>
    <xdr:to>
      <xdr:col>30</xdr:col>
      <xdr:colOff>25400</xdr:colOff>
      <xdr:row>11</xdr:row>
      <xdr:rowOff>21425</xdr:rowOff>
    </xdr:to>
    <xdr:cxnSp macro="">
      <xdr:nvCxnSpPr>
        <xdr:cNvPr id="49" name="直線コネクタ 48"/>
        <xdr:cNvCxnSpPr/>
      </xdr:nvCxnSpPr>
      <xdr:spPr bwMode="auto">
        <a:xfrm>
          <a:off x="5562600" y="1955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125914</xdr:rowOff>
    </xdr:from>
    <xdr:to>
      <xdr:col>29</xdr:col>
      <xdr:colOff>127000</xdr:colOff>
      <xdr:row>12</xdr:row>
      <xdr:rowOff>158413</xdr:rowOff>
    </xdr:to>
    <xdr:cxnSp macro="">
      <xdr:nvCxnSpPr>
        <xdr:cNvPr id="50" name="直線コネクタ 49"/>
        <xdr:cNvCxnSpPr/>
      </xdr:nvCxnSpPr>
      <xdr:spPr bwMode="auto">
        <a:xfrm flipV="1">
          <a:off x="5003800" y="2230939"/>
          <a:ext cx="647700" cy="32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7872</xdr:rowOff>
    </xdr:from>
    <xdr:ext cx="762000" cy="259045"/>
    <xdr:sp macro="" textlink="">
      <xdr:nvSpPr>
        <xdr:cNvPr id="51" name="人口1人当たり決算額の推移平均値テキスト130"/>
        <xdr:cNvSpPr txBox="1"/>
      </xdr:nvSpPr>
      <xdr:spPr>
        <a:xfrm>
          <a:off x="5740400" y="2627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35795</xdr:rowOff>
    </xdr:from>
    <xdr:to>
      <xdr:col>29</xdr:col>
      <xdr:colOff>177800</xdr:colOff>
      <xdr:row>15</xdr:row>
      <xdr:rowOff>137395</xdr:rowOff>
    </xdr:to>
    <xdr:sp macro="" textlink="">
      <xdr:nvSpPr>
        <xdr:cNvPr id="52" name="フローチャート: 判断 51"/>
        <xdr:cNvSpPr/>
      </xdr:nvSpPr>
      <xdr:spPr bwMode="auto">
        <a:xfrm>
          <a:off x="5600700" y="2655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158413</xdr:rowOff>
    </xdr:from>
    <xdr:to>
      <xdr:col>26</xdr:col>
      <xdr:colOff>50800</xdr:colOff>
      <xdr:row>13</xdr:row>
      <xdr:rowOff>13062</xdr:rowOff>
    </xdr:to>
    <xdr:cxnSp macro="">
      <xdr:nvCxnSpPr>
        <xdr:cNvPr id="53" name="直線コネクタ 52"/>
        <xdr:cNvCxnSpPr/>
      </xdr:nvCxnSpPr>
      <xdr:spPr bwMode="auto">
        <a:xfrm flipV="1">
          <a:off x="4305300" y="2263438"/>
          <a:ext cx="698500" cy="26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56236</xdr:rowOff>
    </xdr:from>
    <xdr:to>
      <xdr:col>26</xdr:col>
      <xdr:colOff>101600</xdr:colOff>
      <xdr:row>15</xdr:row>
      <xdr:rowOff>157836</xdr:rowOff>
    </xdr:to>
    <xdr:sp macro="" textlink="">
      <xdr:nvSpPr>
        <xdr:cNvPr id="54" name="フローチャート: 判断 53"/>
        <xdr:cNvSpPr/>
      </xdr:nvSpPr>
      <xdr:spPr bwMode="auto">
        <a:xfrm>
          <a:off x="49530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142613</xdr:rowOff>
    </xdr:from>
    <xdr:ext cx="736600" cy="259045"/>
    <xdr:sp macro="" textlink="">
      <xdr:nvSpPr>
        <xdr:cNvPr id="55" name="テキスト ボックス 54"/>
        <xdr:cNvSpPr txBox="1"/>
      </xdr:nvSpPr>
      <xdr:spPr>
        <a:xfrm>
          <a:off x="4622800" y="276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13062</xdr:rowOff>
    </xdr:from>
    <xdr:to>
      <xdr:col>22</xdr:col>
      <xdr:colOff>114300</xdr:colOff>
      <xdr:row>13</xdr:row>
      <xdr:rowOff>29026</xdr:rowOff>
    </xdr:to>
    <xdr:cxnSp macro="">
      <xdr:nvCxnSpPr>
        <xdr:cNvPr id="56" name="直線コネクタ 55"/>
        <xdr:cNvCxnSpPr/>
      </xdr:nvCxnSpPr>
      <xdr:spPr bwMode="auto">
        <a:xfrm flipV="1">
          <a:off x="3606800" y="2289537"/>
          <a:ext cx="698500" cy="15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13735</xdr:rowOff>
    </xdr:from>
    <xdr:to>
      <xdr:col>22</xdr:col>
      <xdr:colOff>165100</xdr:colOff>
      <xdr:row>15</xdr:row>
      <xdr:rowOff>115335</xdr:rowOff>
    </xdr:to>
    <xdr:sp macro="" textlink="">
      <xdr:nvSpPr>
        <xdr:cNvPr id="57" name="フローチャート: 判断 56"/>
        <xdr:cNvSpPr/>
      </xdr:nvSpPr>
      <xdr:spPr bwMode="auto">
        <a:xfrm>
          <a:off x="42545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100112</xdr:rowOff>
    </xdr:from>
    <xdr:ext cx="762000" cy="259045"/>
    <xdr:sp macro="" textlink="">
      <xdr:nvSpPr>
        <xdr:cNvPr id="58" name="テキスト ボックス 57"/>
        <xdr:cNvSpPr txBox="1"/>
      </xdr:nvSpPr>
      <xdr:spPr>
        <a:xfrm>
          <a:off x="3924300" y="271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29026</xdr:rowOff>
    </xdr:from>
    <xdr:to>
      <xdr:col>18</xdr:col>
      <xdr:colOff>177800</xdr:colOff>
      <xdr:row>13</xdr:row>
      <xdr:rowOff>82880</xdr:rowOff>
    </xdr:to>
    <xdr:cxnSp macro="">
      <xdr:nvCxnSpPr>
        <xdr:cNvPr id="59" name="直線コネクタ 58"/>
        <xdr:cNvCxnSpPr/>
      </xdr:nvCxnSpPr>
      <xdr:spPr bwMode="auto">
        <a:xfrm flipV="1">
          <a:off x="2908300" y="2305501"/>
          <a:ext cx="698500" cy="53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13</xdr:row>
      <xdr:rowOff>123768</xdr:rowOff>
    </xdr:from>
    <xdr:to>
      <xdr:col>19</xdr:col>
      <xdr:colOff>38100</xdr:colOff>
      <xdr:row>14</xdr:row>
      <xdr:rowOff>53918</xdr:rowOff>
    </xdr:to>
    <xdr:sp macro="" textlink="">
      <xdr:nvSpPr>
        <xdr:cNvPr id="60" name="フローチャート: 判断 59"/>
        <xdr:cNvSpPr/>
      </xdr:nvSpPr>
      <xdr:spPr bwMode="auto">
        <a:xfrm>
          <a:off x="35560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38695</xdr:rowOff>
    </xdr:from>
    <xdr:ext cx="762000" cy="259045"/>
    <xdr:sp macro="" textlink="">
      <xdr:nvSpPr>
        <xdr:cNvPr id="61" name="テキスト ボックス 60"/>
        <xdr:cNvSpPr txBox="1"/>
      </xdr:nvSpPr>
      <xdr:spPr>
        <a:xfrm>
          <a:off x="3225800" y="2486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8992</xdr:rowOff>
    </xdr:from>
    <xdr:to>
      <xdr:col>15</xdr:col>
      <xdr:colOff>101600</xdr:colOff>
      <xdr:row>14</xdr:row>
      <xdr:rowOff>110592</xdr:rowOff>
    </xdr:to>
    <xdr:sp macro="" textlink="">
      <xdr:nvSpPr>
        <xdr:cNvPr id="62" name="フローチャート: 判断 61"/>
        <xdr:cNvSpPr/>
      </xdr:nvSpPr>
      <xdr:spPr bwMode="auto">
        <a:xfrm>
          <a:off x="28575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95369</xdr:rowOff>
    </xdr:from>
    <xdr:ext cx="762000" cy="259045"/>
    <xdr:sp macro="" textlink="">
      <xdr:nvSpPr>
        <xdr:cNvPr id="63" name="テキスト ボックス 62"/>
        <xdr:cNvSpPr txBox="1"/>
      </xdr:nvSpPr>
      <xdr:spPr>
        <a:xfrm>
          <a:off x="2527300" y="25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75114</xdr:rowOff>
    </xdr:from>
    <xdr:to>
      <xdr:col>29</xdr:col>
      <xdr:colOff>177800</xdr:colOff>
      <xdr:row>13</xdr:row>
      <xdr:rowOff>5264</xdr:rowOff>
    </xdr:to>
    <xdr:sp macro="" textlink="">
      <xdr:nvSpPr>
        <xdr:cNvPr id="69" name="楕円 68"/>
        <xdr:cNvSpPr/>
      </xdr:nvSpPr>
      <xdr:spPr bwMode="auto">
        <a:xfrm>
          <a:off x="5600700" y="2180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91641</xdr:rowOff>
    </xdr:from>
    <xdr:ext cx="762000" cy="259045"/>
    <xdr:sp macro="" textlink="">
      <xdr:nvSpPr>
        <xdr:cNvPr id="70" name="人口1人当たり決算額の推移該当値テキスト130"/>
        <xdr:cNvSpPr txBox="1"/>
      </xdr:nvSpPr>
      <xdr:spPr>
        <a:xfrm>
          <a:off x="5740400" y="202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107613</xdr:rowOff>
    </xdr:from>
    <xdr:to>
      <xdr:col>26</xdr:col>
      <xdr:colOff>101600</xdr:colOff>
      <xdr:row>13</xdr:row>
      <xdr:rowOff>37763</xdr:rowOff>
    </xdr:to>
    <xdr:sp macro="" textlink="">
      <xdr:nvSpPr>
        <xdr:cNvPr id="71" name="楕円 70"/>
        <xdr:cNvSpPr/>
      </xdr:nvSpPr>
      <xdr:spPr bwMode="auto">
        <a:xfrm>
          <a:off x="4953000" y="2212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47940</xdr:rowOff>
    </xdr:from>
    <xdr:ext cx="736600" cy="259045"/>
    <xdr:sp macro="" textlink="">
      <xdr:nvSpPr>
        <xdr:cNvPr id="72" name="テキスト ボックス 71"/>
        <xdr:cNvSpPr txBox="1"/>
      </xdr:nvSpPr>
      <xdr:spPr>
        <a:xfrm>
          <a:off x="4622800" y="1981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133712</xdr:rowOff>
    </xdr:from>
    <xdr:to>
      <xdr:col>22</xdr:col>
      <xdr:colOff>165100</xdr:colOff>
      <xdr:row>13</xdr:row>
      <xdr:rowOff>63862</xdr:rowOff>
    </xdr:to>
    <xdr:sp macro="" textlink="">
      <xdr:nvSpPr>
        <xdr:cNvPr id="73" name="楕円 72"/>
        <xdr:cNvSpPr/>
      </xdr:nvSpPr>
      <xdr:spPr bwMode="auto">
        <a:xfrm>
          <a:off x="4254500" y="2238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74039</xdr:rowOff>
    </xdr:from>
    <xdr:ext cx="762000" cy="259045"/>
    <xdr:sp macro="" textlink="">
      <xdr:nvSpPr>
        <xdr:cNvPr id="74" name="テキスト ボックス 73"/>
        <xdr:cNvSpPr txBox="1"/>
      </xdr:nvSpPr>
      <xdr:spPr>
        <a:xfrm>
          <a:off x="3924300" y="200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149676</xdr:rowOff>
    </xdr:from>
    <xdr:to>
      <xdr:col>19</xdr:col>
      <xdr:colOff>38100</xdr:colOff>
      <xdr:row>13</xdr:row>
      <xdr:rowOff>79826</xdr:rowOff>
    </xdr:to>
    <xdr:sp macro="" textlink="">
      <xdr:nvSpPr>
        <xdr:cNvPr id="75" name="楕円 74"/>
        <xdr:cNvSpPr/>
      </xdr:nvSpPr>
      <xdr:spPr bwMode="auto">
        <a:xfrm>
          <a:off x="3556000" y="2254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90003</xdr:rowOff>
    </xdr:from>
    <xdr:ext cx="762000" cy="259045"/>
    <xdr:sp macro="" textlink="">
      <xdr:nvSpPr>
        <xdr:cNvPr id="76" name="テキスト ボックス 75"/>
        <xdr:cNvSpPr txBox="1"/>
      </xdr:nvSpPr>
      <xdr:spPr>
        <a:xfrm>
          <a:off x="3225800" y="202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32080</xdr:rowOff>
    </xdr:from>
    <xdr:to>
      <xdr:col>15</xdr:col>
      <xdr:colOff>101600</xdr:colOff>
      <xdr:row>13</xdr:row>
      <xdr:rowOff>133680</xdr:rowOff>
    </xdr:to>
    <xdr:sp macro="" textlink="">
      <xdr:nvSpPr>
        <xdr:cNvPr id="77" name="楕円 76"/>
        <xdr:cNvSpPr/>
      </xdr:nvSpPr>
      <xdr:spPr bwMode="auto">
        <a:xfrm>
          <a:off x="2857500" y="2308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143857</xdr:rowOff>
    </xdr:from>
    <xdr:ext cx="762000" cy="259045"/>
    <xdr:sp macro="" textlink="">
      <xdr:nvSpPr>
        <xdr:cNvPr id="78" name="テキスト ボックス 77"/>
        <xdr:cNvSpPr txBox="1"/>
      </xdr:nvSpPr>
      <xdr:spPr>
        <a:xfrm>
          <a:off x="2527300" y="207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74422</xdr:rowOff>
    </xdr:from>
    <xdr:to>
      <xdr:col>29</xdr:col>
      <xdr:colOff>127000</xdr:colOff>
      <xdr:row>38</xdr:row>
      <xdr:rowOff>30874</xdr:rowOff>
    </xdr:to>
    <xdr:cxnSp macro="">
      <xdr:nvCxnSpPr>
        <xdr:cNvPr id="105" name="直線コネクタ 104"/>
        <xdr:cNvCxnSpPr/>
      </xdr:nvCxnSpPr>
      <xdr:spPr bwMode="auto">
        <a:xfrm flipV="1">
          <a:off x="5651500" y="6341872"/>
          <a:ext cx="0" cy="11566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2951</xdr:rowOff>
    </xdr:from>
    <xdr:ext cx="762000" cy="259045"/>
    <xdr:sp macro="" textlink="">
      <xdr:nvSpPr>
        <xdr:cNvPr id="106" name="人口1人当たり決算額の推移最小値テキスト445"/>
        <xdr:cNvSpPr txBox="1"/>
      </xdr:nvSpPr>
      <xdr:spPr>
        <a:xfrm>
          <a:off x="5740400" y="747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30874</xdr:rowOff>
    </xdr:from>
    <xdr:to>
      <xdr:col>30</xdr:col>
      <xdr:colOff>25400</xdr:colOff>
      <xdr:row>38</xdr:row>
      <xdr:rowOff>30874</xdr:rowOff>
    </xdr:to>
    <xdr:cxnSp macro="">
      <xdr:nvCxnSpPr>
        <xdr:cNvPr id="107" name="直線コネクタ 106"/>
        <xdr:cNvCxnSpPr/>
      </xdr:nvCxnSpPr>
      <xdr:spPr bwMode="auto">
        <a:xfrm>
          <a:off x="5562600" y="74984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160799</xdr:rowOff>
    </xdr:from>
    <xdr:ext cx="762000" cy="259045"/>
    <xdr:sp macro="" textlink="">
      <xdr:nvSpPr>
        <xdr:cNvPr id="108" name="人口1人当たり決算額の推移最大値テキスト445"/>
        <xdr:cNvSpPr txBox="1"/>
      </xdr:nvSpPr>
      <xdr:spPr>
        <a:xfrm>
          <a:off x="5740400" y="608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74422</xdr:rowOff>
    </xdr:from>
    <xdr:to>
      <xdr:col>30</xdr:col>
      <xdr:colOff>25400</xdr:colOff>
      <xdr:row>34</xdr:row>
      <xdr:rowOff>74422</xdr:rowOff>
    </xdr:to>
    <xdr:cxnSp macro="">
      <xdr:nvCxnSpPr>
        <xdr:cNvPr id="109" name="直線コネクタ 108"/>
        <xdr:cNvCxnSpPr/>
      </xdr:nvCxnSpPr>
      <xdr:spPr bwMode="auto">
        <a:xfrm>
          <a:off x="5562600" y="63418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49344</xdr:rowOff>
    </xdr:from>
    <xdr:to>
      <xdr:col>29</xdr:col>
      <xdr:colOff>127000</xdr:colOff>
      <xdr:row>35</xdr:row>
      <xdr:rowOff>50784</xdr:rowOff>
    </xdr:to>
    <xdr:cxnSp macro="">
      <xdr:nvCxnSpPr>
        <xdr:cNvPr id="110" name="直線コネクタ 109"/>
        <xdr:cNvCxnSpPr/>
      </xdr:nvCxnSpPr>
      <xdr:spPr bwMode="auto">
        <a:xfrm>
          <a:off x="5003800" y="6659694"/>
          <a:ext cx="647700" cy="1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292490</xdr:rowOff>
    </xdr:from>
    <xdr:ext cx="762000" cy="259045"/>
    <xdr:sp macro="" textlink="">
      <xdr:nvSpPr>
        <xdr:cNvPr id="111" name="人口1人当たり決算額の推移平均値テキスト445"/>
        <xdr:cNvSpPr txBox="1"/>
      </xdr:nvSpPr>
      <xdr:spPr>
        <a:xfrm>
          <a:off x="5740400" y="6902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320413</xdr:rowOff>
    </xdr:from>
    <xdr:to>
      <xdr:col>29</xdr:col>
      <xdr:colOff>177800</xdr:colOff>
      <xdr:row>36</xdr:row>
      <xdr:rowOff>79113</xdr:rowOff>
    </xdr:to>
    <xdr:sp macro="" textlink="">
      <xdr:nvSpPr>
        <xdr:cNvPr id="112" name="フローチャート: 判断 111"/>
        <xdr:cNvSpPr/>
      </xdr:nvSpPr>
      <xdr:spPr bwMode="auto">
        <a:xfrm>
          <a:off x="56007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49344</xdr:rowOff>
    </xdr:from>
    <xdr:to>
      <xdr:col>26</xdr:col>
      <xdr:colOff>50800</xdr:colOff>
      <xdr:row>35</xdr:row>
      <xdr:rowOff>164193</xdr:rowOff>
    </xdr:to>
    <xdr:cxnSp macro="">
      <xdr:nvCxnSpPr>
        <xdr:cNvPr id="113" name="直線コネクタ 112"/>
        <xdr:cNvCxnSpPr/>
      </xdr:nvCxnSpPr>
      <xdr:spPr bwMode="auto">
        <a:xfrm flipV="1">
          <a:off x="4305300" y="6659694"/>
          <a:ext cx="698500" cy="114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299039</xdr:rowOff>
    </xdr:from>
    <xdr:to>
      <xdr:col>26</xdr:col>
      <xdr:colOff>101600</xdr:colOff>
      <xdr:row>36</xdr:row>
      <xdr:rowOff>57739</xdr:rowOff>
    </xdr:to>
    <xdr:sp macro="" textlink="">
      <xdr:nvSpPr>
        <xdr:cNvPr id="114" name="フローチャート: 判断 113"/>
        <xdr:cNvSpPr/>
      </xdr:nvSpPr>
      <xdr:spPr bwMode="auto">
        <a:xfrm>
          <a:off x="49530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42516</xdr:rowOff>
    </xdr:from>
    <xdr:ext cx="736600" cy="259045"/>
    <xdr:sp macro="" textlink="">
      <xdr:nvSpPr>
        <xdr:cNvPr id="115" name="テキスト ボックス 114"/>
        <xdr:cNvSpPr txBox="1"/>
      </xdr:nvSpPr>
      <xdr:spPr>
        <a:xfrm>
          <a:off x="4622800" y="6995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114793</xdr:rowOff>
    </xdr:from>
    <xdr:to>
      <xdr:col>22</xdr:col>
      <xdr:colOff>114300</xdr:colOff>
      <xdr:row>35</xdr:row>
      <xdr:rowOff>164193</xdr:rowOff>
    </xdr:to>
    <xdr:cxnSp macro="">
      <xdr:nvCxnSpPr>
        <xdr:cNvPr id="116" name="直線コネクタ 115"/>
        <xdr:cNvCxnSpPr/>
      </xdr:nvCxnSpPr>
      <xdr:spPr bwMode="auto">
        <a:xfrm>
          <a:off x="3606800" y="6725143"/>
          <a:ext cx="698500" cy="49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301645</xdr:rowOff>
    </xdr:from>
    <xdr:to>
      <xdr:col>22</xdr:col>
      <xdr:colOff>165100</xdr:colOff>
      <xdr:row>36</xdr:row>
      <xdr:rowOff>60345</xdr:rowOff>
    </xdr:to>
    <xdr:sp macro="" textlink="">
      <xdr:nvSpPr>
        <xdr:cNvPr id="117" name="フローチャート: 判断 116"/>
        <xdr:cNvSpPr/>
      </xdr:nvSpPr>
      <xdr:spPr bwMode="auto">
        <a:xfrm>
          <a:off x="42545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45122</xdr:rowOff>
    </xdr:from>
    <xdr:ext cx="762000" cy="259045"/>
    <xdr:sp macro="" textlink="">
      <xdr:nvSpPr>
        <xdr:cNvPr id="118" name="テキスト ボックス 117"/>
        <xdr:cNvSpPr txBox="1"/>
      </xdr:nvSpPr>
      <xdr:spPr>
        <a:xfrm>
          <a:off x="3924300" y="699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328899</xdr:rowOff>
    </xdr:from>
    <xdr:to>
      <xdr:col>18</xdr:col>
      <xdr:colOff>177800</xdr:colOff>
      <xdr:row>35</xdr:row>
      <xdr:rowOff>114793</xdr:rowOff>
    </xdr:to>
    <xdr:cxnSp macro="">
      <xdr:nvCxnSpPr>
        <xdr:cNvPr id="119" name="直線コネクタ 118"/>
        <xdr:cNvCxnSpPr/>
      </xdr:nvCxnSpPr>
      <xdr:spPr bwMode="auto">
        <a:xfrm>
          <a:off x="2908300" y="6596349"/>
          <a:ext cx="698500" cy="128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215943</xdr:rowOff>
    </xdr:from>
    <xdr:to>
      <xdr:col>19</xdr:col>
      <xdr:colOff>38100</xdr:colOff>
      <xdr:row>35</xdr:row>
      <xdr:rowOff>317543</xdr:rowOff>
    </xdr:to>
    <xdr:sp macro="" textlink="">
      <xdr:nvSpPr>
        <xdr:cNvPr id="120" name="フローチャート: 判断 119"/>
        <xdr:cNvSpPr/>
      </xdr:nvSpPr>
      <xdr:spPr bwMode="auto">
        <a:xfrm>
          <a:off x="35560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302320</xdr:rowOff>
    </xdr:from>
    <xdr:ext cx="762000" cy="259045"/>
    <xdr:sp macro="" textlink="">
      <xdr:nvSpPr>
        <xdr:cNvPr id="121" name="テキスト ボックス 120"/>
        <xdr:cNvSpPr txBox="1"/>
      </xdr:nvSpPr>
      <xdr:spPr>
        <a:xfrm>
          <a:off x="3225800" y="69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159387</xdr:rowOff>
    </xdr:from>
    <xdr:to>
      <xdr:col>15</xdr:col>
      <xdr:colOff>101600</xdr:colOff>
      <xdr:row>35</xdr:row>
      <xdr:rowOff>260987</xdr:rowOff>
    </xdr:to>
    <xdr:sp macro="" textlink="">
      <xdr:nvSpPr>
        <xdr:cNvPr id="122" name="フローチャート: 判断 121"/>
        <xdr:cNvSpPr/>
      </xdr:nvSpPr>
      <xdr:spPr bwMode="auto">
        <a:xfrm>
          <a:off x="28575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245764</xdr:rowOff>
    </xdr:from>
    <xdr:ext cx="762000" cy="259045"/>
    <xdr:sp macro="" textlink="">
      <xdr:nvSpPr>
        <xdr:cNvPr id="123" name="テキスト ボックス 122"/>
        <xdr:cNvSpPr txBox="1"/>
      </xdr:nvSpPr>
      <xdr:spPr>
        <a:xfrm>
          <a:off x="2527300" y="685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342884</xdr:rowOff>
    </xdr:from>
    <xdr:to>
      <xdr:col>29</xdr:col>
      <xdr:colOff>177800</xdr:colOff>
      <xdr:row>35</xdr:row>
      <xdr:rowOff>101584</xdr:rowOff>
    </xdr:to>
    <xdr:sp macro="" textlink="">
      <xdr:nvSpPr>
        <xdr:cNvPr id="129" name="楕円 128"/>
        <xdr:cNvSpPr/>
      </xdr:nvSpPr>
      <xdr:spPr bwMode="auto">
        <a:xfrm>
          <a:off x="5600700" y="6610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187961</xdr:rowOff>
    </xdr:from>
    <xdr:ext cx="762000" cy="259045"/>
    <xdr:sp macro="" textlink="">
      <xdr:nvSpPr>
        <xdr:cNvPr id="130" name="人口1人当たり決算額の推移該当値テキスト445"/>
        <xdr:cNvSpPr txBox="1"/>
      </xdr:nvSpPr>
      <xdr:spPr>
        <a:xfrm>
          <a:off x="5740400" y="6455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341444</xdr:rowOff>
    </xdr:from>
    <xdr:to>
      <xdr:col>26</xdr:col>
      <xdr:colOff>101600</xdr:colOff>
      <xdr:row>35</xdr:row>
      <xdr:rowOff>100144</xdr:rowOff>
    </xdr:to>
    <xdr:sp macro="" textlink="">
      <xdr:nvSpPr>
        <xdr:cNvPr id="131" name="楕円 130"/>
        <xdr:cNvSpPr/>
      </xdr:nvSpPr>
      <xdr:spPr bwMode="auto">
        <a:xfrm>
          <a:off x="4953000" y="6608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110322</xdr:rowOff>
    </xdr:from>
    <xdr:ext cx="736600" cy="259045"/>
    <xdr:sp macro="" textlink="">
      <xdr:nvSpPr>
        <xdr:cNvPr id="132" name="テキスト ボックス 131"/>
        <xdr:cNvSpPr txBox="1"/>
      </xdr:nvSpPr>
      <xdr:spPr>
        <a:xfrm>
          <a:off x="4622800" y="6377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113393</xdr:rowOff>
    </xdr:from>
    <xdr:to>
      <xdr:col>22</xdr:col>
      <xdr:colOff>165100</xdr:colOff>
      <xdr:row>35</xdr:row>
      <xdr:rowOff>214993</xdr:rowOff>
    </xdr:to>
    <xdr:sp macro="" textlink="">
      <xdr:nvSpPr>
        <xdr:cNvPr id="133" name="楕円 132"/>
        <xdr:cNvSpPr/>
      </xdr:nvSpPr>
      <xdr:spPr bwMode="auto">
        <a:xfrm>
          <a:off x="4254500" y="6723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225170</xdr:rowOff>
    </xdr:from>
    <xdr:ext cx="762000" cy="259045"/>
    <xdr:sp macro="" textlink="">
      <xdr:nvSpPr>
        <xdr:cNvPr id="134" name="テキスト ボックス 133"/>
        <xdr:cNvSpPr txBox="1"/>
      </xdr:nvSpPr>
      <xdr:spPr>
        <a:xfrm>
          <a:off x="3924300" y="649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63993</xdr:rowOff>
    </xdr:from>
    <xdr:to>
      <xdr:col>19</xdr:col>
      <xdr:colOff>38100</xdr:colOff>
      <xdr:row>35</xdr:row>
      <xdr:rowOff>165593</xdr:rowOff>
    </xdr:to>
    <xdr:sp macro="" textlink="">
      <xdr:nvSpPr>
        <xdr:cNvPr id="135" name="楕円 134"/>
        <xdr:cNvSpPr/>
      </xdr:nvSpPr>
      <xdr:spPr bwMode="auto">
        <a:xfrm>
          <a:off x="3556000" y="6674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175770</xdr:rowOff>
    </xdr:from>
    <xdr:ext cx="762000" cy="259045"/>
    <xdr:sp macro="" textlink="">
      <xdr:nvSpPr>
        <xdr:cNvPr id="136" name="テキスト ボックス 135"/>
        <xdr:cNvSpPr txBox="1"/>
      </xdr:nvSpPr>
      <xdr:spPr>
        <a:xfrm>
          <a:off x="3225800" y="644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278099</xdr:rowOff>
    </xdr:from>
    <xdr:to>
      <xdr:col>15</xdr:col>
      <xdr:colOff>101600</xdr:colOff>
      <xdr:row>35</xdr:row>
      <xdr:rowOff>36799</xdr:rowOff>
    </xdr:to>
    <xdr:sp macro="" textlink="">
      <xdr:nvSpPr>
        <xdr:cNvPr id="137" name="楕円 136"/>
        <xdr:cNvSpPr/>
      </xdr:nvSpPr>
      <xdr:spPr bwMode="auto">
        <a:xfrm>
          <a:off x="2857500" y="6545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46977</xdr:rowOff>
    </xdr:from>
    <xdr:ext cx="762000" cy="259045"/>
    <xdr:sp macro="" textlink="">
      <xdr:nvSpPr>
        <xdr:cNvPr id="138" name="テキスト ボックス 137"/>
        <xdr:cNvSpPr txBox="1"/>
      </xdr:nvSpPr>
      <xdr:spPr>
        <a:xfrm>
          <a:off x="2527300" y="631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岡山県備前市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35,293
34,698
258.14
21,191,049
20,497,861
590,293
11,974,773
18,547,064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20104</xdr:rowOff>
    </xdr:from>
    <xdr:to>
      <xdr:col>24</xdr:col>
      <xdr:colOff>62865</xdr:colOff>
      <xdr:row>39</xdr:row>
      <xdr:rowOff>104896</xdr:rowOff>
    </xdr:to>
    <xdr:cxnSp macro="">
      <xdr:nvCxnSpPr>
        <xdr:cNvPr id="56" name="直線コネクタ 55"/>
        <xdr:cNvCxnSpPr/>
      </xdr:nvCxnSpPr>
      <xdr:spPr>
        <a:xfrm flipV="1">
          <a:off x="4633595" y="5335054"/>
          <a:ext cx="1270" cy="1456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108723</xdr:rowOff>
    </xdr:from>
    <xdr:ext cx="534377" cy="259045"/>
    <xdr:sp macro="" textlink="">
      <xdr:nvSpPr>
        <xdr:cNvPr id="57" name="人件費最小値テキスト"/>
        <xdr:cNvSpPr txBox="1"/>
      </xdr:nvSpPr>
      <xdr:spPr>
        <a:xfrm>
          <a:off x="4686300" y="67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104896</xdr:rowOff>
    </xdr:from>
    <xdr:to>
      <xdr:col>24</xdr:col>
      <xdr:colOff>152400</xdr:colOff>
      <xdr:row>39</xdr:row>
      <xdr:rowOff>104896</xdr:rowOff>
    </xdr:to>
    <xdr:cxnSp macro="">
      <xdr:nvCxnSpPr>
        <xdr:cNvPr id="58" name="直線コネクタ 57"/>
        <xdr:cNvCxnSpPr/>
      </xdr:nvCxnSpPr>
      <xdr:spPr>
        <a:xfrm>
          <a:off x="4546600" y="6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138231</xdr:rowOff>
    </xdr:from>
    <xdr:ext cx="599010" cy="259045"/>
    <xdr:sp macro="" textlink="">
      <xdr:nvSpPr>
        <xdr:cNvPr id="59" name="人件費最大値テキスト"/>
        <xdr:cNvSpPr txBox="1"/>
      </xdr:nvSpPr>
      <xdr:spPr>
        <a:xfrm>
          <a:off x="4686300" y="511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20104</xdr:rowOff>
    </xdr:from>
    <xdr:to>
      <xdr:col>24</xdr:col>
      <xdr:colOff>152400</xdr:colOff>
      <xdr:row>31</xdr:row>
      <xdr:rowOff>20104</xdr:rowOff>
    </xdr:to>
    <xdr:cxnSp macro="">
      <xdr:nvCxnSpPr>
        <xdr:cNvPr id="60" name="直線コネクタ 59"/>
        <xdr:cNvCxnSpPr/>
      </xdr:nvCxnSpPr>
      <xdr:spPr>
        <a:xfrm>
          <a:off x="4546600" y="53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91218</xdr:rowOff>
    </xdr:from>
    <xdr:to>
      <xdr:col>24</xdr:col>
      <xdr:colOff>63500</xdr:colOff>
      <xdr:row>34</xdr:row>
      <xdr:rowOff>114954</xdr:rowOff>
    </xdr:to>
    <xdr:cxnSp macro="">
      <xdr:nvCxnSpPr>
        <xdr:cNvPr id="61" name="直線コネクタ 60"/>
        <xdr:cNvCxnSpPr/>
      </xdr:nvCxnSpPr>
      <xdr:spPr>
        <a:xfrm flipV="1">
          <a:off x="3797300" y="5920518"/>
          <a:ext cx="838200" cy="2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105427</xdr:rowOff>
    </xdr:from>
    <xdr:ext cx="534377" cy="259045"/>
    <xdr:sp macro="" textlink="">
      <xdr:nvSpPr>
        <xdr:cNvPr id="62" name="人件費平均値テキスト"/>
        <xdr:cNvSpPr txBox="1"/>
      </xdr:nvSpPr>
      <xdr:spPr>
        <a:xfrm>
          <a:off x="4686300" y="6106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127000</xdr:rowOff>
    </xdr:from>
    <xdr:to>
      <xdr:col>24</xdr:col>
      <xdr:colOff>114300</xdr:colOff>
      <xdr:row>36</xdr:row>
      <xdr:rowOff>57150</xdr:rowOff>
    </xdr:to>
    <xdr:sp macro="" textlink="">
      <xdr:nvSpPr>
        <xdr:cNvPr id="63" name="フローチャート: 判断 62"/>
        <xdr:cNvSpPr/>
      </xdr:nvSpPr>
      <xdr:spPr>
        <a:xfrm>
          <a:off x="45847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114954</xdr:rowOff>
    </xdr:from>
    <xdr:to>
      <xdr:col>19</xdr:col>
      <xdr:colOff>177800</xdr:colOff>
      <xdr:row>34</xdr:row>
      <xdr:rowOff>151644</xdr:rowOff>
    </xdr:to>
    <xdr:cxnSp macro="">
      <xdr:nvCxnSpPr>
        <xdr:cNvPr id="64" name="直線コネクタ 63"/>
        <xdr:cNvCxnSpPr/>
      </xdr:nvCxnSpPr>
      <xdr:spPr>
        <a:xfrm flipV="1">
          <a:off x="2908300" y="5944254"/>
          <a:ext cx="889000" cy="3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143478</xdr:rowOff>
    </xdr:from>
    <xdr:to>
      <xdr:col>20</xdr:col>
      <xdr:colOff>38100</xdr:colOff>
      <xdr:row>36</xdr:row>
      <xdr:rowOff>73628</xdr:rowOff>
    </xdr:to>
    <xdr:sp macro="" textlink="">
      <xdr:nvSpPr>
        <xdr:cNvPr id="65" name="フローチャート: 判断 64"/>
        <xdr:cNvSpPr/>
      </xdr:nvSpPr>
      <xdr:spPr>
        <a:xfrm>
          <a:off x="3746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64755</xdr:rowOff>
    </xdr:from>
    <xdr:ext cx="534377" cy="259045"/>
    <xdr:sp macro="" textlink="">
      <xdr:nvSpPr>
        <xdr:cNvPr id="66" name="テキスト ボックス 65"/>
        <xdr:cNvSpPr txBox="1"/>
      </xdr:nvSpPr>
      <xdr:spPr>
        <a:xfrm>
          <a:off x="3530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96361</xdr:rowOff>
    </xdr:from>
    <xdr:to>
      <xdr:col>15</xdr:col>
      <xdr:colOff>50800</xdr:colOff>
      <xdr:row>34</xdr:row>
      <xdr:rowOff>151644</xdr:rowOff>
    </xdr:to>
    <xdr:cxnSp macro="">
      <xdr:nvCxnSpPr>
        <xdr:cNvPr id="67" name="直線コネクタ 66"/>
        <xdr:cNvCxnSpPr/>
      </xdr:nvCxnSpPr>
      <xdr:spPr>
        <a:xfrm>
          <a:off x="2019300" y="5925661"/>
          <a:ext cx="889000" cy="5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71450</xdr:rowOff>
    </xdr:from>
    <xdr:to>
      <xdr:col>15</xdr:col>
      <xdr:colOff>101600</xdr:colOff>
      <xdr:row>36</xdr:row>
      <xdr:rowOff>1600</xdr:rowOff>
    </xdr:to>
    <xdr:sp macro="" textlink="">
      <xdr:nvSpPr>
        <xdr:cNvPr id="68" name="フローチャート: 判断 67"/>
        <xdr:cNvSpPr/>
      </xdr:nvSpPr>
      <xdr:spPr>
        <a:xfrm>
          <a:off x="2857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164177</xdr:rowOff>
    </xdr:from>
    <xdr:ext cx="534377" cy="259045"/>
    <xdr:sp macro="" textlink="">
      <xdr:nvSpPr>
        <xdr:cNvPr id="69" name="テキスト ボックス 68"/>
        <xdr:cNvSpPr txBox="1"/>
      </xdr:nvSpPr>
      <xdr:spPr>
        <a:xfrm>
          <a:off x="2641111" y="61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96361</xdr:rowOff>
    </xdr:from>
    <xdr:to>
      <xdr:col>10</xdr:col>
      <xdr:colOff>114300</xdr:colOff>
      <xdr:row>34</xdr:row>
      <xdr:rowOff>102648</xdr:rowOff>
    </xdr:to>
    <xdr:cxnSp macro="">
      <xdr:nvCxnSpPr>
        <xdr:cNvPr id="70" name="直線コネクタ 69"/>
        <xdr:cNvCxnSpPr/>
      </xdr:nvCxnSpPr>
      <xdr:spPr>
        <a:xfrm flipV="1">
          <a:off x="1130300" y="5925661"/>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7975</xdr:rowOff>
    </xdr:from>
    <xdr:to>
      <xdr:col>10</xdr:col>
      <xdr:colOff>165100</xdr:colOff>
      <xdr:row>34</xdr:row>
      <xdr:rowOff>109575</xdr:rowOff>
    </xdr:to>
    <xdr:sp macro="" textlink="">
      <xdr:nvSpPr>
        <xdr:cNvPr id="71" name="フローチャート: 判断 70"/>
        <xdr:cNvSpPr/>
      </xdr:nvSpPr>
      <xdr:spPr>
        <a:xfrm>
          <a:off x="1968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126102</xdr:rowOff>
    </xdr:from>
    <xdr:ext cx="534377" cy="259045"/>
    <xdr:sp macro="" textlink="">
      <xdr:nvSpPr>
        <xdr:cNvPr id="72" name="テキスト ボックス 71"/>
        <xdr:cNvSpPr txBox="1"/>
      </xdr:nvSpPr>
      <xdr:spPr>
        <a:xfrm>
          <a:off x="1752111" y="5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28511</xdr:rowOff>
    </xdr:from>
    <xdr:to>
      <xdr:col>6</xdr:col>
      <xdr:colOff>38100</xdr:colOff>
      <xdr:row>34</xdr:row>
      <xdr:rowOff>130111</xdr:rowOff>
    </xdr:to>
    <xdr:sp macro="" textlink="">
      <xdr:nvSpPr>
        <xdr:cNvPr id="73" name="フローチャート: 判断 72"/>
        <xdr:cNvSpPr/>
      </xdr:nvSpPr>
      <xdr:spPr>
        <a:xfrm>
          <a:off x="1079500" y="585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146638</xdr:rowOff>
    </xdr:from>
    <xdr:ext cx="534377" cy="259045"/>
    <xdr:sp macro="" textlink="">
      <xdr:nvSpPr>
        <xdr:cNvPr id="74" name="テキスト ボックス 73"/>
        <xdr:cNvSpPr txBox="1"/>
      </xdr:nvSpPr>
      <xdr:spPr>
        <a:xfrm>
          <a:off x="863111" y="563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40418</xdr:rowOff>
    </xdr:from>
    <xdr:to>
      <xdr:col>24</xdr:col>
      <xdr:colOff>114300</xdr:colOff>
      <xdr:row>34</xdr:row>
      <xdr:rowOff>142018</xdr:rowOff>
    </xdr:to>
    <xdr:sp macro="" textlink="">
      <xdr:nvSpPr>
        <xdr:cNvPr id="80" name="楕円 79"/>
        <xdr:cNvSpPr/>
      </xdr:nvSpPr>
      <xdr:spPr>
        <a:xfrm>
          <a:off x="4584700" y="586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63295</xdr:rowOff>
    </xdr:from>
    <xdr:ext cx="534377" cy="259045"/>
    <xdr:sp macro="" textlink="">
      <xdr:nvSpPr>
        <xdr:cNvPr id="81" name="人件費該当値テキスト"/>
        <xdr:cNvSpPr txBox="1"/>
      </xdr:nvSpPr>
      <xdr:spPr>
        <a:xfrm>
          <a:off x="4686300" y="572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64154</xdr:rowOff>
    </xdr:from>
    <xdr:to>
      <xdr:col>20</xdr:col>
      <xdr:colOff>38100</xdr:colOff>
      <xdr:row>34</xdr:row>
      <xdr:rowOff>165754</xdr:rowOff>
    </xdr:to>
    <xdr:sp macro="" textlink="">
      <xdr:nvSpPr>
        <xdr:cNvPr id="82" name="楕円 81"/>
        <xdr:cNvSpPr/>
      </xdr:nvSpPr>
      <xdr:spPr>
        <a:xfrm>
          <a:off x="3746500" y="589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10831</xdr:rowOff>
    </xdr:from>
    <xdr:ext cx="534377" cy="259045"/>
    <xdr:sp macro="" textlink="">
      <xdr:nvSpPr>
        <xdr:cNvPr id="83" name="テキスト ボックス 82"/>
        <xdr:cNvSpPr txBox="1"/>
      </xdr:nvSpPr>
      <xdr:spPr>
        <a:xfrm>
          <a:off x="3530111" y="566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100844</xdr:rowOff>
    </xdr:from>
    <xdr:to>
      <xdr:col>15</xdr:col>
      <xdr:colOff>101600</xdr:colOff>
      <xdr:row>35</xdr:row>
      <xdr:rowOff>30994</xdr:rowOff>
    </xdr:to>
    <xdr:sp macro="" textlink="">
      <xdr:nvSpPr>
        <xdr:cNvPr id="84" name="楕円 83"/>
        <xdr:cNvSpPr/>
      </xdr:nvSpPr>
      <xdr:spPr>
        <a:xfrm>
          <a:off x="2857500" y="593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47521</xdr:rowOff>
    </xdr:from>
    <xdr:ext cx="534377" cy="259045"/>
    <xdr:sp macro="" textlink="">
      <xdr:nvSpPr>
        <xdr:cNvPr id="85" name="テキスト ボックス 84"/>
        <xdr:cNvSpPr txBox="1"/>
      </xdr:nvSpPr>
      <xdr:spPr>
        <a:xfrm>
          <a:off x="2641111" y="570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45561</xdr:rowOff>
    </xdr:from>
    <xdr:to>
      <xdr:col>10</xdr:col>
      <xdr:colOff>165100</xdr:colOff>
      <xdr:row>34</xdr:row>
      <xdr:rowOff>147161</xdr:rowOff>
    </xdr:to>
    <xdr:sp macro="" textlink="">
      <xdr:nvSpPr>
        <xdr:cNvPr id="86" name="楕円 85"/>
        <xdr:cNvSpPr/>
      </xdr:nvSpPr>
      <xdr:spPr>
        <a:xfrm>
          <a:off x="1968500" y="587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138288</xdr:rowOff>
    </xdr:from>
    <xdr:ext cx="534377" cy="259045"/>
    <xdr:sp macro="" textlink="">
      <xdr:nvSpPr>
        <xdr:cNvPr id="87" name="テキスト ボックス 86"/>
        <xdr:cNvSpPr txBox="1"/>
      </xdr:nvSpPr>
      <xdr:spPr>
        <a:xfrm>
          <a:off x="1752111" y="596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51848</xdr:rowOff>
    </xdr:from>
    <xdr:to>
      <xdr:col>6</xdr:col>
      <xdr:colOff>38100</xdr:colOff>
      <xdr:row>34</xdr:row>
      <xdr:rowOff>153448</xdr:rowOff>
    </xdr:to>
    <xdr:sp macro="" textlink="">
      <xdr:nvSpPr>
        <xdr:cNvPr id="88" name="楕円 87"/>
        <xdr:cNvSpPr/>
      </xdr:nvSpPr>
      <xdr:spPr>
        <a:xfrm>
          <a:off x="1079500" y="588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144575</xdr:rowOff>
    </xdr:from>
    <xdr:ext cx="534377" cy="259045"/>
    <xdr:sp macro="" textlink="">
      <xdr:nvSpPr>
        <xdr:cNvPr id="89" name="テキスト ボックス 88"/>
        <xdr:cNvSpPr txBox="1"/>
      </xdr:nvSpPr>
      <xdr:spPr>
        <a:xfrm>
          <a:off x="863111" y="597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152486</xdr:rowOff>
    </xdr:from>
    <xdr:to>
      <xdr:col>24</xdr:col>
      <xdr:colOff>62865</xdr:colOff>
      <xdr:row>58</xdr:row>
      <xdr:rowOff>50462</xdr:rowOff>
    </xdr:to>
    <xdr:cxnSp macro="">
      <xdr:nvCxnSpPr>
        <xdr:cNvPr id="113" name="直線コネクタ 112"/>
        <xdr:cNvCxnSpPr/>
      </xdr:nvCxnSpPr>
      <xdr:spPr>
        <a:xfrm flipV="1">
          <a:off x="4633595" y="8553536"/>
          <a:ext cx="1270" cy="144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54289</xdr:rowOff>
    </xdr:from>
    <xdr:ext cx="534377" cy="259045"/>
    <xdr:sp macro="" textlink="">
      <xdr:nvSpPr>
        <xdr:cNvPr id="114" name="物件費最小値テキスト"/>
        <xdr:cNvSpPr txBox="1"/>
      </xdr:nvSpPr>
      <xdr:spPr>
        <a:xfrm>
          <a:off x="4686300" y="999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50462</xdr:rowOff>
    </xdr:from>
    <xdr:to>
      <xdr:col>24</xdr:col>
      <xdr:colOff>152400</xdr:colOff>
      <xdr:row>58</xdr:row>
      <xdr:rowOff>50462</xdr:rowOff>
    </xdr:to>
    <xdr:cxnSp macro="">
      <xdr:nvCxnSpPr>
        <xdr:cNvPr id="115" name="直線コネクタ 114"/>
        <xdr:cNvCxnSpPr/>
      </xdr:nvCxnSpPr>
      <xdr:spPr>
        <a:xfrm>
          <a:off x="4546600" y="9994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99163</xdr:rowOff>
    </xdr:from>
    <xdr:ext cx="599010" cy="259045"/>
    <xdr:sp macro="" textlink="">
      <xdr:nvSpPr>
        <xdr:cNvPr id="116" name="物件費最大値テキスト"/>
        <xdr:cNvSpPr txBox="1"/>
      </xdr:nvSpPr>
      <xdr:spPr>
        <a:xfrm>
          <a:off x="4686300" y="832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152486</xdr:rowOff>
    </xdr:from>
    <xdr:to>
      <xdr:col>24</xdr:col>
      <xdr:colOff>152400</xdr:colOff>
      <xdr:row>49</xdr:row>
      <xdr:rowOff>152486</xdr:rowOff>
    </xdr:to>
    <xdr:cxnSp macro="">
      <xdr:nvCxnSpPr>
        <xdr:cNvPr id="117" name="直線コネクタ 116"/>
        <xdr:cNvCxnSpPr/>
      </xdr:nvCxnSpPr>
      <xdr:spPr>
        <a:xfrm>
          <a:off x="4546600" y="855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133131</xdr:rowOff>
    </xdr:from>
    <xdr:to>
      <xdr:col>24</xdr:col>
      <xdr:colOff>63500</xdr:colOff>
      <xdr:row>57</xdr:row>
      <xdr:rowOff>1066</xdr:rowOff>
    </xdr:to>
    <xdr:cxnSp macro="">
      <xdr:nvCxnSpPr>
        <xdr:cNvPr id="118" name="直線コネクタ 117"/>
        <xdr:cNvCxnSpPr/>
      </xdr:nvCxnSpPr>
      <xdr:spPr>
        <a:xfrm>
          <a:off x="3797300" y="9734331"/>
          <a:ext cx="838200" cy="3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46772</xdr:rowOff>
    </xdr:from>
    <xdr:ext cx="534377" cy="259045"/>
    <xdr:sp macro="" textlink="">
      <xdr:nvSpPr>
        <xdr:cNvPr id="119" name="物件費平均値テキスト"/>
        <xdr:cNvSpPr txBox="1"/>
      </xdr:nvSpPr>
      <xdr:spPr>
        <a:xfrm>
          <a:off x="4686300" y="9819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68345</xdr:rowOff>
    </xdr:from>
    <xdr:to>
      <xdr:col>24</xdr:col>
      <xdr:colOff>114300</xdr:colOff>
      <xdr:row>57</xdr:row>
      <xdr:rowOff>169945</xdr:rowOff>
    </xdr:to>
    <xdr:sp macro="" textlink="">
      <xdr:nvSpPr>
        <xdr:cNvPr id="120" name="フローチャート: 判断 119"/>
        <xdr:cNvSpPr/>
      </xdr:nvSpPr>
      <xdr:spPr>
        <a:xfrm>
          <a:off x="4584700" y="98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133131</xdr:rowOff>
    </xdr:from>
    <xdr:to>
      <xdr:col>19</xdr:col>
      <xdr:colOff>177800</xdr:colOff>
      <xdr:row>56</xdr:row>
      <xdr:rowOff>155645</xdr:rowOff>
    </xdr:to>
    <xdr:cxnSp macro="">
      <xdr:nvCxnSpPr>
        <xdr:cNvPr id="121" name="直線コネクタ 120"/>
        <xdr:cNvCxnSpPr/>
      </xdr:nvCxnSpPr>
      <xdr:spPr>
        <a:xfrm flipV="1">
          <a:off x="2908300" y="9734331"/>
          <a:ext cx="889000" cy="2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71873</xdr:rowOff>
    </xdr:from>
    <xdr:to>
      <xdr:col>20</xdr:col>
      <xdr:colOff>38100</xdr:colOff>
      <xdr:row>58</xdr:row>
      <xdr:rowOff>2023</xdr:rowOff>
    </xdr:to>
    <xdr:sp macro="" textlink="">
      <xdr:nvSpPr>
        <xdr:cNvPr id="122" name="フローチャート: 判断 121"/>
        <xdr:cNvSpPr/>
      </xdr:nvSpPr>
      <xdr:spPr>
        <a:xfrm>
          <a:off x="3746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164600</xdr:rowOff>
    </xdr:from>
    <xdr:ext cx="534377" cy="259045"/>
    <xdr:sp macro="" textlink="">
      <xdr:nvSpPr>
        <xdr:cNvPr id="123" name="テキスト ボックス 122"/>
        <xdr:cNvSpPr txBox="1"/>
      </xdr:nvSpPr>
      <xdr:spPr>
        <a:xfrm>
          <a:off x="3530111" y="993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155645</xdr:rowOff>
    </xdr:from>
    <xdr:to>
      <xdr:col>15</xdr:col>
      <xdr:colOff>50800</xdr:colOff>
      <xdr:row>57</xdr:row>
      <xdr:rowOff>150116</xdr:rowOff>
    </xdr:to>
    <xdr:cxnSp macro="">
      <xdr:nvCxnSpPr>
        <xdr:cNvPr id="124" name="直線コネクタ 123"/>
        <xdr:cNvCxnSpPr/>
      </xdr:nvCxnSpPr>
      <xdr:spPr>
        <a:xfrm flipV="1">
          <a:off x="2019300" y="9756845"/>
          <a:ext cx="889000" cy="16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69217</xdr:rowOff>
    </xdr:from>
    <xdr:to>
      <xdr:col>15</xdr:col>
      <xdr:colOff>101600</xdr:colOff>
      <xdr:row>57</xdr:row>
      <xdr:rowOff>170817</xdr:rowOff>
    </xdr:to>
    <xdr:sp macro="" textlink="">
      <xdr:nvSpPr>
        <xdr:cNvPr id="125" name="フローチャート: 判断 124"/>
        <xdr:cNvSpPr/>
      </xdr:nvSpPr>
      <xdr:spPr>
        <a:xfrm>
          <a:off x="2857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161944</xdr:rowOff>
    </xdr:from>
    <xdr:ext cx="534377" cy="259045"/>
    <xdr:sp macro="" textlink="">
      <xdr:nvSpPr>
        <xdr:cNvPr id="126" name="テキスト ボックス 125"/>
        <xdr:cNvSpPr txBox="1"/>
      </xdr:nvSpPr>
      <xdr:spPr>
        <a:xfrm>
          <a:off x="2641111" y="993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150116</xdr:rowOff>
    </xdr:from>
    <xdr:to>
      <xdr:col>10</xdr:col>
      <xdr:colOff>114300</xdr:colOff>
      <xdr:row>58</xdr:row>
      <xdr:rowOff>1915</xdr:rowOff>
    </xdr:to>
    <xdr:cxnSp macro="">
      <xdr:nvCxnSpPr>
        <xdr:cNvPr id="127" name="直線コネクタ 126"/>
        <xdr:cNvCxnSpPr/>
      </xdr:nvCxnSpPr>
      <xdr:spPr>
        <a:xfrm flipV="1">
          <a:off x="1130300" y="9922766"/>
          <a:ext cx="889000" cy="2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76624</xdr:rowOff>
    </xdr:from>
    <xdr:to>
      <xdr:col>10</xdr:col>
      <xdr:colOff>165100</xdr:colOff>
      <xdr:row>58</xdr:row>
      <xdr:rowOff>6774</xdr:rowOff>
    </xdr:to>
    <xdr:sp macro="" textlink="">
      <xdr:nvSpPr>
        <xdr:cNvPr id="128" name="フローチャート: 判断 127"/>
        <xdr:cNvSpPr/>
      </xdr:nvSpPr>
      <xdr:spPr>
        <a:xfrm>
          <a:off x="1968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23301</xdr:rowOff>
    </xdr:from>
    <xdr:ext cx="534377" cy="259045"/>
    <xdr:sp macro="" textlink="">
      <xdr:nvSpPr>
        <xdr:cNvPr id="129" name="テキスト ボックス 128"/>
        <xdr:cNvSpPr txBox="1"/>
      </xdr:nvSpPr>
      <xdr:spPr>
        <a:xfrm>
          <a:off x="1752111" y="962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82827</xdr:rowOff>
    </xdr:from>
    <xdr:to>
      <xdr:col>6</xdr:col>
      <xdr:colOff>38100</xdr:colOff>
      <xdr:row>58</xdr:row>
      <xdr:rowOff>12977</xdr:rowOff>
    </xdr:to>
    <xdr:sp macro="" textlink="">
      <xdr:nvSpPr>
        <xdr:cNvPr id="130" name="フローチャート: 判断 129"/>
        <xdr:cNvSpPr/>
      </xdr:nvSpPr>
      <xdr:spPr>
        <a:xfrm>
          <a:off x="1079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29504</xdr:rowOff>
    </xdr:from>
    <xdr:ext cx="534377" cy="259045"/>
    <xdr:sp macro="" textlink="">
      <xdr:nvSpPr>
        <xdr:cNvPr id="131" name="テキスト ボックス 130"/>
        <xdr:cNvSpPr txBox="1"/>
      </xdr:nvSpPr>
      <xdr:spPr>
        <a:xfrm>
          <a:off x="863111" y="963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121716</xdr:rowOff>
    </xdr:from>
    <xdr:to>
      <xdr:col>24</xdr:col>
      <xdr:colOff>114300</xdr:colOff>
      <xdr:row>57</xdr:row>
      <xdr:rowOff>51866</xdr:rowOff>
    </xdr:to>
    <xdr:sp macro="" textlink="">
      <xdr:nvSpPr>
        <xdr:cNvPr id="137" name="楕円 136"/>
        <xdr:cNvSpPr/>
      </xdr:nvSpPr>
      <xdr:spPr>
        <a:xfrm>
          <a:off x="4584700" y="972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144593</xdr:rowOff>
    </xdr:from>
    <xdr:ext cx="599010" cy="259045"/>
    <xdr:sp macro="" textlink="">
      <xdr:nvSpPr>
        <xdr:cNvPr id="138" name="物件費該当値テキスト"/>
        <xdr:cNvSpPr txBox="1"/>
      </xdr:nvSpPr>
      <xdr:spPr>
        <a:xfrm>
          <a:off x="4686300" y="9574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82331</xdr:rowOff>
    </xdr:from>
    <xdr:to>
      <xdr:col>20</xdr:col>
      <xdr:colOff>38100</xdr:colOff>
      <xdr:row>57</xdr:row>
      <xdr:rowOff>12481</xdr:rowOff>
    </xdr:to>
    <xdr:sp macro="" textlink="">
      <xdr:nvSpPr>
        <xdr:cNvPr id="139" name="楕円 138"/>
        <xdr:cNvSpPr/>
      </xdr:nvSpPr>
      <xdr:spPr>
        <a:xfrm>
          <a:off x="3746500" y="968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29008</xdr:rowOff>
    </xdr:from>
    <xdr:ext cx="599010" cy="259045"/>
    <xdr:sp macro="" textlink="">
      <xdr:nvSpPr>
        <xdr:cNvPr id="140" name="テキスト ボックス 139"/>
        <xdr:cNvSpPr txBox="1"/>
      </xdr:nvSpPr>
      <xdr:spPr>
        <a:xfrm>
          <a:off x="3497795" y="9458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104845</xdr:rowOff>
    </xdr:from>
    <xdr:to>
      <xdr:col>15</xdr:col>
      <xdr:colOff>101600</xdr:colOff>
      <xdr:row>57</xdr:row>
      <xdr:rowOff>34995</xdr:rowOff>
    </xdr:to>
    <xdr:sp macro="" textlink="">
      <xdr:nvSpPr>
        <xdr:cNvPr id="141" name="楕円 140"/>
        <xdr:cNvSpPr/>
      </xdr:nvSpPr>
      <xdr:spPr>
        <a:xfrm>
          <a:off x="2857500" y="970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51522</xdr:rowOff>
    </xdr:from>
    <xdr:ext cx="599010" cy="259045"/>
    <xdr:sp macro="" textlink="">
      <xdr:nvSpPr>
        <xdr:cNvPr id="142" name="テキスト ボックス 141"/>
        <xdr:cNvSpPr txBox="1"/>
      </xdr:nvSpPr>
      <xdr:spPr>
        <a:xfrm>
          <a:off x="2608795" y="9481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99316</xdr:rowOff>
    </xdr:from>
    <xdr:to>
      <xdr:col>10</xdr:col>
      <xdr:colOff>165100</xdr:colOff>
      <xdr:row>58</xdr:row>
      <xdr:rowOff>29466</xdr:rowOff>
    </xdr:to>
    <xdr:sp macro="" textlink="">
      <xdr:nvSpPr>
        <xdr:cNvPr id="143" name="楕円 142"/>
        <xdr:cNvSpPr/>
      </xdr:nvSpPr>
      <xdr:spPr>
        <a:xfrm>
          <a:off x="1968500" y="987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20593</xdr:rowOff>
    </xdr:from>
    <xdr:ext cx="534377" cy="259045"/>
    <xdr:sp macro="" textlink="">
      <xdr:nvSpPr>
        <xdr:cNvPr id="144" name="テキスト ボックス 143"/>
        <xdr:cNvSpPr txBox="1"/>
      </xdr:nvSpPr>
      <xdr:spPr>
        <a:xfrm>
          <a:off x="1752111" y="996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122565</xdr:rowOff>
    </xdr:from>
    <xdr:to>
      <xdr:col>6</xdr:col>
      <xdr:colOff>38100</xdr:colOff>
      <xdr:row>58</xdr:row>
      <xdr:rowOff>52715</xdr:rowOff>
    </xdr:to>
    <xdr:sp macro="" textlink="">
      <xdr:nvSpPr>
        <xdr:cNvPr id="145" name="楕円 144"/>
        <xdr:cNvSpPr/>
      </xdr:nvSpPr>
      <xdr:spPr>
        <a:xfrm>
          <a:off x="1079500" y="989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43842</xdr:rowOff>
    </xdr:from>
    <xdr:ext cx="534377" cy="259045"/>
    <xdr:sp macro="" textlink="">
      <xdr:nvSpPr>
        <xdr:cNvPr id="146" name="テキスト ボックス 145"/>
        <xdr:cNvSpPr txBox="1"/>
      </xdr:nvSpPr>
      <xdr:spPr>
        <a:xfrm>
          <a:off x="863111" y="998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123078</xdr:rowOff>
    </xdr:from>
    <xdr:to>
      <xdr:col>24</xdr:col>
      <xdr:colOff>62865</xdr:colOff>
      <xdr:row>79</xdr:row>
      <xdr:rowOff>80198</xdr:rowOff>
    </xdr:to>
    <xdr:cxnSp macro="">
      <xdr:nvCxnSpPr>
        <xdr:cNvPr id="172" name="直線コネクタ 171"/>
        <xdr:cNvCxnSpPr/>
      </xdr:nvCxnSpPr>
      <xdr:spPr>
        <a:xfrm flipV="1">
          <a:off x="4633595" y="12124578"/>
          <a:ext cx="1270" cy="150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84025</xdr:rowOff>
    </xdr:from>
    <xdr:ext cx="378565" cy="259045"/>
    <xdr:sp macro="" textlink="">
      <xdr:nvSpPr>
        <xdr:cNvPr id="173" name="維持補修費最小値テキスト"/>
        <xdr:cNvSpPr txBox="1"/>
      </xdr:nvSpPr>
      <xdr:spPr>
        <a:xfrm>
          <a:off x="4686300" y="13628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80198</xdr:rowOff>
    </xdr:from>
    <xdr:to>
      <xdr:col>24</xdr:col>
      <xdr:colOff>152400</xdr:colOff>
      <xdr:row>79</xdr:row>
      <xdr:rowOff>80198</xdr:rowOff>
    </xdr:to>
    <xdr:cxnSp macro="">
      <xdr:nvCxnSpPr>
        <xdr:cNvPr id="174" name="直線コネクタ 173"/>
        <xdr:cNvCxnSpPr/>
      </xdr:nvCxnSpPr>
      <xdr:spPr>
        <a:xfrm>
          <a:off x="4546600" y="13624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69755</xdr:rowOff>
    </xdr:from>
    <xdr:ext cx="534377" cy="259045"/>
    <xdr:sp macro="" textlink="">
      <xdr:nvSpPr>
        <xdr:cNvPr id="175" name="維持補修費最大値テキスト"/>
        <xdr:cNvSpPr txBox="1"/>
      </xdr:nvSpPr>
      <xdr:spPr>
        <a:xfrm>
          <a:off x="4686300" y="1189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123078</xdr:rowOff>
    </xdr:from>
    <xdr:to>
      <xdr:col>24</xdr:col>
      <xdr:colOff>152400</xdr:colOff>
      <xdr:row>70</xdr:row>
      <xdr:rowOff>123078</xdr:rowOff>
    </xdr:to>
    <xdr:cxnSp macro="">
      <xdr:nvCxnSpPr>
        <xdr:cNvPr id="176" name="直線コネクタ 175"/>
        <xdr:cNvCxnSpPr/>
      </xdr:nvCxnSpPr>
      <xdr:spPr>
        <a:xfrm>
          <a:off x="4546600" y="1212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99564</xdr:rowOff>
    </xdr:from>
    <xdr:to>
      <xdr:col>24</xdr:col>
      <xdr:colOff>63500</xdr:colOff>
      <xdr:row>78</xdr:row>
      <xdr:rowOff>112105</xdr:rowOff>
    </xdr:to>
    <xdr:cxnSp macro="">
      <xdr:nvCxnSpPr>
        <xdr:cNvPr id="177" name="直線コネクタ 176"/>
        <xdr:cNvCxnSpPr/>
      </xdr:nvCxnSpPr>
      <xdr:spPr>
        <a:xfrm flipV="1">
          <a:off x="3797300" y="13472664"/>
          <a:ext cx="838200" cy="1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7013</xdr:rowOff>
    </xdr:from>
    <xdr:ext cx="469744" cy="259045"/>
    <xdr:sp macro="" textlink="">
      <xdr:nvSpPr>
        <xdr:cNvPr id="178"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155586</xdr:rowOff>
    </xdr:from>
    <xdr:to>
      <xdr:col>24</xdr:col>
      <xdr:colOff>114300</xdr:colOff>
      <xdr:row>78</xdr:row>
      <xdr:rowOff>85736</xdr:rowOff>
    </xdr:to>
    <xdr:sp macro="" textlink="">
      <xdr:nvSpPr>
        <xdr:cNvPr id="179" name="フローチャート: 判断 178"/>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112105</xdr:rowOff>
    </xdr:from>
    <xdr:to>
      <xdr:col>19</xdr:col>
      <xdr:colOff>177800</xdr:colOff>
      <xdr:row>78</xdr:row>
      <xdr:rowOff>144272</xdr:rowOff>
    </xdr:to>
    <xdr:cxnSp macro="">
      <xdr:nvCxnSpPr>
        <xdr:cNvPr id="180" name="直線コネクタ 179"/>
        <xdr:cNvCxnSpPr/>
      </xdr:nvCxnSpPr>
      <xdr:spPr>
        <a:xfrm flipV="1">
          <a:off x="2908300" y="13485205"/>
          <a:ext cx="889000" cy="3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34265</xdr:rowOff>
    </xdr:from>
    <xdr:to>
      <xdr:col>20</xdr:col>
      <xdr:colOff>38100</xdr:colOff>
      <xdr:row>78</xdr:row>
      <xdr:rowOff>135865</xdr:rowOff>
    </xdr:to>
    <xdr:sp macro="" textlink="">
      <xdr:nvSpPr>
        <xdr:cNvPr id="181" name="フローチャート: 判断 180"/>
        <xdr:cNvSpPr/>
      </xdr:nvSpPr>
      <xdr:spPr>
        <a:xfrm>
          <a:off x="3746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152392</xdr:rowOff>
    </xdr:from>
    <xdr:ext cx="469744" cy="259045"/>
    <xdr:sp macro="" textlink="">
      <xdr:nvSpPr>
        <xdr:cNvPr id="182" name="テキスト ボックス 181"/>
        <xdr:cNvSpPr txBox="1"/>
      </xdr:nvSpPr>
      <xdr:spPr>
        <a:xfrm>
          <a:off x="3562428" y="131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143814</xdr:rowOff>
    </xdr:from>
    <xdr:to>
      <xdr:col>15</xdr:col>
      <xdr:colOff>50800</xdr:colOff>
      <xdr:row>78</xdr:row>
      <xdr:rowOff>144272</xdr:rowOff>
    </xdr:to>
    <xdr:cxnSp macro="">
      <xdr:nvCxnSpPr>
        <xdr:cNvPr id="183" name="直線コネクタ 182"/>
        <xdr:cNvCxnSpPr/>
      </xdr:nvCxnSpPr>
      <xdr:spPr>
        <a:xfrm>
          <a:off x="2019300" y="13516914"/>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37531</xdr:rowOff>
    </xdr:from>
    <xdr:to>
      <xdr:col>15</xdr:col>
      <xdr:colOff>101600</xdr:colOff>
      <xdr:row>78</xdr:row>
      <xdr:rowOff>139131</xdr:rowOff>
    </xdr:to>
    <xdr:sp macro="" textlink="">
      <xdr:nvSpPr>
        <xdr:cNvPr id="184" name="フローチャート: 判断 183"/>
        <xdr:cNvSpPr/>
      </xdr:nvSpPr>
      <xdr:spPr>
        <a:xfrm>
          <a:off x="2857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155658</xdr:rowOff>
    </xdr:from>
    <xdr:ext cx="469744" cy="259045"/>
    <xdr:sp macro="" textlink="">
      <xdr:nvSpPr>
        <xdr:cNvPr id="185" name="テキスト ボックス 184"/>
        <xdr:cNvSpPr txBox="1"/>
      </xdr:nvSpPr>
      <xdr:spPr>
        <a:xfrm>
          <a:off x="2673428" y="1318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142247</xdr:rowOff>
    </xdr:from>
    <xdr:to>
      <xdr:col>10</xdr:col>
      <xdr:colOff>114300</xdr:colOff>
      <xdr:row>78</xdr:row>
      <xdr:rowOff>143814</xdr:rowOff>
    </xdr:to>
    <xdr:cxnSp macro="">
      <xdr:nvCxnSpPr>
        <xdr:cNvPr id="186" name="直線コネクタ 185"/>
        <xdr:cNvCxnSpPr/>
      </xdr:nvCxnSpPr>
      <xdr:spPr>
        <a:xfrm>
          <a:off x="1130300" y="13515347"/>
          <a:ext cx="889000" cy="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168811</xdr:rowOff>
    </xdr:from>
    <xdr:to>
      <xdr:col>10</xdr:col>
      <xdr:colOff>165100</xdr:colOff>
      <xdr:row>78</xdr:row>
      <xdr:rowOff>98961</xdr:rowOff>
    </xdr:to>
    <xdr:sp macro="" textlink="">
      <xdr:nvSpPr>
        <xdr:cNvPr id="187" name="フローチャート: 判断 186"/>
        <xdr:cNvSpPr/>
      </xdr:nvSpPr>
      <xdr:spPr>
        <a:xfrm>
          <a:off x="1968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115488</xdr:rowOff>
    </xdr:from>
    <xdr:ext cx="469744" cy="259045"/>
    <xdr:sp macro="" textlink="">
      <xdr:nvSpPr>
        <xdr:cNvPr id="188" name="テキスト ボックス 187"/>
        <xdr:cNvSpPr txBox="1"/>
      </xdr:nvSpPr>
      <xdr:spPr>
        <a:xfrm>
          <a:off x="1784428"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22541</xdr:rowOff>
    </xdr:from>
    <xdr:to>
      <xdr:col>6</xdr:col>
      <xdr:colOff>38100</xdr:colOff>
      <xdr:row>78</xdr:row>
      <xdr:rowOff>124141</xdr:rowOff>
    </xdr:to>
    <xdr:sp macro="" textlink="">
      <xdr:nvSpPr>
        <xdr:cNvPr id="189" name="フローチャート: 判断 188"/>
        <xdr:cNvSpPr/>
      </xdr:nvSpPr>
      <xdr:spPr>
        <a:xfrm>
          <a:off x="1079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140668</xdr:rowOff>
    </xdr:from>
    <xdr:ext cx="469744" cy="259045"/>
    <xdr:sp macro="" textlink="">
      <xdr:nvSpPr>
        <xdr:cNvPr id="190" name="テキスト ボックス 189"/>
        <xdr:cNvSpPr txBox="1"/>
      </xdr:nvSpPr>
      <xdr:spPr>
        <a:xfrm>
          <a:off x="895428" y="1317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48764</xdr:rowOff>
    </xdr:from>
    <xdr:to>
      <xdr:col>24</xdr:col>
      <xdr:colOff>114300</xdr:colOff>
      <xdr:row>78</xdr:row>
      <xdr:rowOff>150364</xdr:rowOff>
    </xdr:to>
    <xdr:sp macro="" textlink="">
      <xdr:nvSpPr>
        <xdr:cNvPr id="196" name="楕円 195"/>
        <xdr:cNvSpPr/>
      </xdr:nvSpPr>
      <xdr:spPr>
        <a:xfrm>
          <a:off x="4584700" y="1342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27191</xdr:rowOff>
    </xdr:from>
    <xdr:ext cx="469744" cy="259045"/>
    <xdr:sp macro="" textlink="">
      <xdr:nvSpPr>
        <xdr:cNvPr id="197" name="維持補修費該当値テキスト"/>
        <xdr:cNvSpPr txBox="1"/>
      </xdr:nvSpPr>
      <xdr:spPr>
        <a:xfrm>
          <a:off x="4686300" y="1340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61305</xdr:rowOff>
    </xdr:from>
    <xdr:to>
      <xdr:col>20</xdr:col>
      <xdr:colOff>38100</xdr:colOff>
      <xdr:row>78</xdr:row>
      <xdr:rowOff>162905</xdr:rowOff>
    </xdr:to>
    <xdr:sp macro="" textlink="">
      <xdr:nvSpPr>
        <xdr:cNvPr id="198" name="楕円 197"/>
        <xdr:cNvSpPr/>
      </xdr:nvSpPr>
      <xdr:spPr>
        <a:xfrm>
          <a:off x="3746500" y="1343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154032</xdr:rowOff>
    </xdr:from>
    <xdr:ext cx="469744" cy="259045"/>
    <xdr:sp macro="" textlink="">
      <xdr:nvSpPr>
        <xdr:cNvPr id="199" name="テキスト ボックス 198"/>
        <xdr:cNvSpPr txBox="1"/>
      </xdr:nvSpPr>
      <xdr:spPr>
        <a:xfrm>
          <a:off x="3562428" y="1352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93472</xdr:rowOff>
    </xdr:from>
    <xdr:to>
      <xdr:col>15</xdr:col>
      <xdr:colOff>101600</xdr:colOff>
      <xdr:row>79</xdr:row>
      <xdr:rowOff>23622</xdr:rowOff>
    </xdr:to>
    <xdr:sp macro="" textlink="">
      <xdr:nvSpPr>
        <xdr:cNvPr id="200" name="楕円 199"/>
        <xdr:cNvSpPr/>
      </xdr:nvSpPr>
      <xdr:spPr>
        <a:xfrm>
          <a:off x="2857500" y="1346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14749</xdr:rowOff>
    </xdr:from>
    <xdr:ext cx="469744" cy="259045"/>
    <xdr:sp macro="" textlink="">
      <xdr:nvSpPr>
        <xdr:cNvPr id="201" name="テキスト ボックス 200"/>
        <xdr:cNvSpPr txBox="1"/>
      </xdr:nvSpPr>
      <xdr:spPr>
        <a:xfrm>
          <a:off x="2673428" y="1355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93014</xdr:rowOff>
    </xdr:from>
    <xdr:to>
      <xdr:col>10</xdr:col>
      <xdr:colOff>165100</xdr:colOff>
      <xdr:row>79</xdr:row>
      <xdr:rowOff>23164</xdr:rowOff>
    </xdr:to>
    <xdr:sp macro="" textlink="">
      <xdr:nvSpPr>
        <xdr:cNvPr id="202" name="楕円 201"/>
        <xdr:cNvSpPr/>
      </xdr:nvSpPr>
      <xdr:spPr>
        <a:xfrm>
          <a:off x="1968500" y="1346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14291</xdr:rowOff>
    </xdr:from>
    <xdr:ext cx="469744" cy="259045"/>
    <xdr:sp macro="" textlink="">
      <xdr:nvSpPr>
        <xdr:cNvPr id="203" name="テキスト ボックス 202"/>
        <xdr:cNvSpPr txBox="1"/>
      </xdr:nvSpPr>
      <xdr:spPr>
        <a:xfrm>
          <a:off x="1784428" y="13558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91447</xdr:rowOff>
    </xdr:from>
    <xdr:to>
      <xdr:col>6</xdr:col>
      <xdr:colOff>38100</xdr:colOff>
      <xdr:row>79</xdr:row>
      <xdr:rowOff>21597</xdr:rowOff>
    </xdr:to>
    <xdr:sp macro="" textlink="">
      <xdr:nvSpPr>
        <xdr:cNvPr id="204" name="楕円 203"/>
        <xdr:cNvSpPr/>
      </xdr:nvSpPr>
      <xdr:spPr>
        <a:xfrm>
          <a:off x="1079500" y="1346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12724</xdr:rowOff>
    </xdr:from>
    <xdr:ext cx="469744" cy="259045"/>
    <xdr:sp macro="" textlink="">
      <xdr:nvSpPr>
        <xdr:cNvPr id="205" name="テキスト ボックス 204"/>
        <xdr:cNvSpPr txBox="1"/>
      </xdr:nvSpPr>
      <xdr:spPr>
        <a:xfrm>
          <a:off x="895428" y="13557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168008</xdr:rowOff>
    </xdr:from>
    <xdr:to>
      <xdr:col>24</xdr:col>
      <xdr:colOff>62865</xdr:colOff>
      <xdr:row>98</xdr:row>
      <xdr:rowOff>9303</xdr:rowOff>
    </xdr:to>
    <xdr:cxnSp macro="">
      <xdr:nvCxnSpPr>
        <xdr:cNvPr id="230" name="直線コネクタ 229"/>
        <xdr:cNvCxnSpPr/>
      </xdr:nvCxnSpPr>
      <xdr:spPr>
        <a:xfrm flipV="1">
          <a:off x="4633595" y="15427058"/>
          <a:ext cx="1270" cy="138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13130</xdr:rowOff>
    </xdr:from>
    <xdr:ext cx="534377" cy="259045"/>
    <xdr:sp macro="" textlink="">
      <xdr:nvSpPr>
        <xdr:cNvPr id="231" name="扶助費最小値テキスト"/>
        <xdr:cNvSpPr txBox="1"/>
      </xdr:nvSpPr>
      <xdr:spPr>
        <a:xfrm>
          <a:off x="4686300" y="1681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9303</xdr:rowOff>
    </xdr:from>
    <xdr:to>
      <xdr:col>24</xdr:col>
      <xdr:colOff>152400</xdr:colOff>
      <xdr:row>98</xdr:row>
      <xdr:rowOff>9303</xdr:rowOff>
    </xdr:to>
    <xdr:cxnSp macro="">
      <xdr:nvCxnSpPr>
        <xdr:cNvPr id="232" name="直線コネクタ 231"/>
        <xdr:cNvCxnSpPr/>
      </xdr:nvCxnSpPr>
      <xdr:spPr>
        <a:xfrm>
          <a:off x="4546600" y="1681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114685</xdr:rowOff>
    </xdr:from>
    <xdr:ext cx="599010" cy="259045"/>
    <xdr:sp macro="" textlink="">
      <xdr:nvSpPr>
        <xdr:cNvPr id="233" name="扶助費最大値テキスト"/>
        <xdr:cNvSpPr txBox="1"/>
      </xdr:nvSpPr>
      <xdr:spPr>
        <a:xfrm>
          <a:off x="4686300" y="1520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168008</xdr:rowOff>
    </xdr:from>
    <xdr:to>
      <xdr:col>24</xdr:col>
      <xdr:colOff>152400</xdr:colOff>
      <xdr:row>89</xdr:row>
      <xdr:rowOff>168008</xdr:rowOff>
    </xdr:to>
    <xdr:cxnSp macro="">
      <xdr:nvCxnSpPr>
        <xdr:cNvPr id="234" name="直線コネクタ 233"/>
        <xdr:cNvCxnSpPr/>
      </xdr:nvCxnSpPr>
      <xdr:spPr>
        <a:xfrm>
          <a:off x="4546600" y="15427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163361</xdr:rowOff>
    </xdr:from>
    <xdr:to>
      <xdr:col>24</xdr:col>
      <xdr:colOff>63500</xdr:colOff>
      <xdr:row>96</xdr:row>
      <xdr:rowOff>7455</xdr:rowOff>
    </xdr:to>
    <xdr:cxnSp macro="">
      <xdr:nvCxnSpPr>
        <xdr:cNvPr id="235" name="直線コネクタ 234"/>
        <xdr:cNvCxnSpPr/>
      </xdr:nvCxnSpPr>
      <xdr:spPr>
        <a:xfrm>
          <a:off x="3797300" y="16451111"/>
          <a:ext cx="838200" cy="1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133036</xdr:rowOff>
    </xdr:from>
    <xdr:ext cx="534377" cy="259045"/>
    <xdr:sp macro="" textlink="">
      <xdr:nvSpPr>
        <xdr:cNvPr id="236" name="扶助費平均値テキスト"/>
        <xdr:cNvSpPr txBox="1"/>
      </xdr:nvSpPr>
      <xdr:spPr>
        <a:xfrm>
          <a:off x="4686300" y="16077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110159</xdr:rowOff>
    </xdr:from>
    <xdr:to>
      <xdr:col>24</xdr:col>
      <xdr:colOff>114300</xdr:colOff>
      <xdr:row>95</xdr:row>
      <xdr:rowOff>40309</xdr:rowOff>
    </xdr:to>
    <xdr:sp macro="" textlink="">
      <xdr:nvSpPr>
        <xdr:cNvPr id="237" name="フローチャート: 判断 236"/>
        <xdr:cNvSpPr/>
      </xdr:nvSpPr>
      <xdr:spPr>
        <a:xfrm>
          <a:off x="45847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163361</xdr:rowOff>
    </xdr:from>
    <xdr:to>
      <xdr:col>19</xdr:col>
      <xdr:colOff>177800</xdr:colOff>
      <xdr:row>97</xdr:row>
      <xdr:rowOff>12275</xdr:rowOff>
    </xdr:to>
    <xdr:cxnSp macro="">
      <xdr:nvCxnSpPr>
        <xdr:cNvPr id="238" name="直線コネクタ 237"/>
        <xdr:cNvCxnSpPr/>
      </xdr:nvCxnSpPr>
      <xdr:spPr>
        <a:xfrm flipV="1">
          <a:off x="2908300" y="16451111"/>
          <a:ext cx="889000" cy="19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127629</xdr:rowOff>
    </xdr:from>
    <xdr:to>
      <xdr:col>20</xdr:col>
      <xdr:colOff>38100</xdr:colOff>
      <xdr:row>95</xdr:row>
      <xdr:rowOff>57779</xdr:rowOff>
    </xdr:to>
    <xdr:sp macro="" textlink="">
      <xdr:nvSpPr>
        <xdr:cNvPr id="239" name="フローチャート: 判断 238"/>
        <xdr:cNvSpPr/>
      </xdr:nvSpPr>
      <xdr:spPr>
        <a:xfrm>
          <a:off x="3746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74306</xdr:rowOff>
    </xdr:from>
    <xdr:ext cx="534377" cy="259045"/>
    <xdr:sp macro="" textlink="">
      <xdr:nvSpPr>
        <xdr:cNvPr id="240" name="テキスト ボックス 239"/>
        <xdr:cNvSpPr txBox="1"/>
      </xdr:nvSpPr>
      <xdr:spPr>
        <a:xfrm>
          <a:off x="3530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12275</xdr:rowOff>
    </xdr:from>
    <xdr:to>
      <xdr:col>15</xdr:col>
      <xdr:colOff>50800</xdr:colOff>
      <xdr:row>97</xdr:row>
      <xdr:rowOff>33153</xdr:rowOff>
    </xdr:to>
    <xdr:cxnSp macro="">
      <xdr:nvCxnSpPr>
        <xdr:cNvPr id="241" name="直線コネクタ 240"/>
        <xdr:cNvCxnSpPr/>
      </xdr:nvCxnSpPr>
      <xdr:spPr>
        <a:xfrm flipV="1">
          <a:off x="2019300" y="16642925"/>
          <a:ext cx="889000" cy="2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25730</xdr:rowOff>
    </xdr:from>
    <xdr:to>
      <xdr:col>15</xdr:col>
      <xdr:colOff>101600</xdr:colOff>
      <xdr:row>95</xdr:row>
      <xdr:rowOff>127330</xdr:rowOff>
    </xdr:to>
    <xdr:sp macro="" textlink="">
      <xdr:nvSpPr>
        <xdr:cNvPr id="242" name="フローチャート: 判断 241"/>
        <xdr:cNvSpPr/>
      </xdr:nvSpPr>
      <xdr:spPr>
        <a:xfrm>
          <a:off x="2857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143857</xdr:rowOff>
    </xdr:from>
    <xdr:ext cx="534377" cy="259045"/>
    <xdr:sp macro="" textlink="">
      <xdr:nvSpPr>
        <xdr:cNvPr id="243" name="テキスト ボックス 242"/>
        <xdr:cNvSpPr txBox="1"/>
      </xdr:nvSpPr>
      <xdr:spPr>
        <a:xfrm>
          <a:off x="2641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33153</xdr:rowOff>
    </xdr:from>
    <xdr:to>
      <xdr:col>10</xdr:col>
      <xdr:colOff>114300</xdr:colOff>
      <xdr:row>97</xdr:row>
      <xdr:rowOff>105524</xdr:rowOff>
    </xdr:to>
    <xdr:cxnSp macro="">
      <xdr:nvCxnSpPr>
        <xdr:cNvPr id="244" name="直線コネクタ 243"/>
        <xdr:cNvCxnSpPr/>
      </xdr:nvCxnSpPr>
      <xdr:spPr>
        <a:xfrm flipV="1">
          <a:off x="1130300" y="16663803"/>
          <a:ext cx="889000" cy="7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149003</xdr:rowOff>
    </xdr:from>
    <xdr:to>
      <xdr:col>10</xdr:col>
      <xdr:colOff>165100</xdr:colOff>
      <xdr:row>94</xdr:row>
      <xdr:rowOff>79153</xdr:rowOff>
    </xdr:to>
    <xdr:sp macro="" textlink="">
      <xdr:nvSpPr>
        <xdr:cNvPr id="245" name="フローチャート: 判断 244"/>
        <xdr:cNvSpPr/>
      </xdr:nvSpPr>
      <xdr:spPr>
        <a:xfrm>
          <a:off x="1968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95680</xdr:rowOff>
    </xdr:from>
    <xdr:ext cx="534377" cy="259045"/>
    <xdr:sp macro="" textlink="">
      <xdr:nvSpPr>
        <xdr:cNvPr id="246" name="テキスト ボックス 245"/>
        <xdr:cNvSpPr txBox="1"/>
      </xdr:nvSpPr>
      <xdr:spPr>
        <a:xfrm>
          <a:off x="1752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92881</xdr:rowOff>
    </xdr:from>
    <xdr:to>
      <xdr:col>6</xdr:col>
      <xdr:colOff>38100</xdr:colOff>
      <xdr:row>95</xdr:row>
      <xdr:rowOff>23031</xdr:rowOff>
    </xdr:to>
    <xdr:sp macro="" textlink="">
      <xdr:nvSpPr>
        <xdr:cNvPr id="247" name="フローチャート: 判断 246"/>
        <xdr:cNvSpPr/>
      </xdr:nvSpPr>
      <xdr:spPr>
        <a:xfrm>
          <a:off x="1079500" y="1620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39558</xdr:rowOff>
    </xdr:from>
    <xdr:ext cx="534377" cy="259045"/>
    <xdr:sp macro="" textlink="">
      <xdr:nvSpPr>
        <xdr:cNvPr id="248" name="テキスト ボックス 247"/>
        <xdr:cNvSpPr txBox="1"/>
      </xdr:nvSpPr>
      <xdr:spPr>
        <a:xfrm>
          <a:off x="863111" y="1598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128105</xdr:rowOff>
    </xdr:from>
    <xdr:to>
      <xdr:col>24</xdr:col>
      <xdr:colOff>114300</xdr:colOff>
      <xdr:row>96</xdr:row>
      <xdr:rowOff>58255</xdr:rowOff>
    </xdr:to>
    <xdr:sp macro="" textlink="">
      <xdr:nvSpPr>
        <xdr:cNvPr id="254" name="楕円 253"/>
        <xdr:cNvSpPr/>
      </xdr:nvSpPr>
      <xdr:spPr>
        <a:xfrm>
          <a:off x="4584700" y="1641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106532</xdr:rowOff>
    </xdr:from>
    <xdr:ext cx="534377" cy="259045"/>
    <xdr:sp macro="" textlink="">
      <xdr:nvSpPr>
        <xdr:cNvPr id="255" name="扶助費該当値テキスト"/>
        <xdr:cNvSpPr txBox="1"/>
      </xdr:nvSpPr>
      <xdr:spPr>
        <a:xfrm>
          <a:off x="4686300" y="16394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112561</xdr:rowOff>
    </xdr:from>
    <xdr:to>
      <xdr:col>20</xdr:col>
      <xdr:colOff>38100</xdr:colOff>
      <xdr:row>96</xdr:row>
      <xdr:rowOff>42711</xdr:rowOff>
    </xdr:to>
    <xdr:sp macro="" textlink="">
      <xdr:nvSpPr>
        <xdr:cNvPr id="256" name="楕円 255"/>
        <xdr:cNvSpPr/>
      </xdr:nvSpPr>
      <xdr:spPr>
        <a:xfrm>
          <a:off x="3746500" y="1640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33838</xdr:rowOff>
    </xdr:from>
    <xdr:ext cx="534377" cy="259045"/>
    <xdr:sp macro="" textlink="">
      <xdr:nvSpPr>
        <xdr:cNvPr id="257" name="テキスト ボックス 256"/>
        <xdr:cNvSpPr txBox="1"/>
      </xdr:nvSpPr>
      <xdr:spPr>
        <a:xfrm>
          <a:off x="3530111" y="1649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132925</xdr:rowOff>
    </xdr:from>
    <xdr:to>
      <xdr:col>15</xdr:col>
      <xdr:colOff>101600</xdr:colOff>
      <xdr:row>97</xdr:row>
      <xdr:rowOff>63075</xdr:rowOff>
    </xdr:to>
    <xdr:sp macro="" textlink="">
      <xdr:nvSpPr>
        <xdr:cNvPr id="258" name="楕円 257"/>
        <xdr:cNvSpPr/>
      </xdr:nvSpPr>
      <xdr:spPr>
        <a:xfrm>
          <a:off x="2857500" y="1659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54202</xdr:rowOff>
    </xdr:from>
    <xdr:ext cx="534377" cy="259045"/>
    <xdr:sp macro="" textlink="">
      <xdr:nvSpPr>
        <xdr:cNvPr id="259" name="テキスト ボックス 258"/>
        <xdr:cNvSpPr txBox="1"/>
      </xdr:nvSpPr>
      <xdr:spPr>
        <a:xfrm>
          <a:off x="2641111" y="1668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153803</xdr:rowOff>
    </xdr:from>
    <xdr:to>
      <xdr:col>10</xdr:col>
      <xdr:colOff>165100</xdr:colOff>
      <xdr:row>97</xdr:row>
      <xdr:rowOff>83953</xdr:rowOff>
    </xdr:to>
    <xdr:sp macro="" textlink="">
      <xdr:nvSpPr>
        <xdr:cNvPr id="260" name="楕円 259"/>
        <xdr:cNvSpPr/>
      </xdr:nvSpPr>
      <xdr:spPr>
        <a:xfrm>
          <a:off x="1968500" y="1661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75080</xdr:rowOff>
    </xdr:from>
    <xdr:ext cx="534377" cy="259045"/>
    <xdr:sp macro="" textlink="">
      <xdr:nvSpPr>
        <xdr:cNvPr id="261" name="テキスト ボックス 260"/>
        <xdr:cNvSpPr txBox="1"/>
      </xdr:nvSpPr>
      <xdr:spPr>
        <a:xfrm>
          <a:off x="1752111" y="1670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54724</xdr:rowOff>
    </xdr:from>
    <xdr:to>
      <xdr:col>6</xdr:col>
      <xdr:colOff>38100</xdr:colOff>
      <xdr:row>97</xdr:row>
      <xdr:rowOff>156324</xdr:rowOff>
    </xdr:to>
    <xdr:sp macro="" textlink="">
      <xdr:nvSpPr>
        <xdr:cNvPr id="262" name="楕円 261"/>
        <xdr:cNvSpPr/>
      </xdr:nvSpPr>
      <xdr:spPr>
        <a:xfrm>
          <a:off x="1079500" y="1668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147451</xdr:rowOff>
    </xdr:from>
    <xdr:ext cx="534377" cy="259045"/>
    <xdr:sp macro="" textlink="">
      <xdr:nvSpPr>
        <xdr:cNvPr id="263" name="テキスト ボックス 262"/>
        <xdr:cNvSpPr txBox="1"/>
      </xdr:nvSpPr>
      <xdr:spPr>
        <a:xfrm>
          <a:off x="863111" y="1677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164716</xdr:rowOff>
    </xdr:from>
    <xdr:to>
      <xdr:col>54</xdr:col>
      <xdr:colOff>189865</xdr:colOff>
      <xdr:row>38</xdr:row>
      <xdr:rowOff>89340</xdr:rowOff>
    </xdr:to>
    <xdr:cxnSp macro="">
      <xdr:nvCxnSpPr>
        <xdr:cNvPr id="287" name="直線コネクタ 286"/>
        <xdr:cNvCxnSpPr/>
      </xdr:nvCxnSpPr>
      <xdr:spPr>
        <a:xfrm flipV="1">
          <a:off x="10475595" y="5136766"/>
          <a:ext cx="1270" cy="1467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93167</xdr:rowOff>
    </xdr:from>
    <xdr:ext cx="534377" cy="259045"/>
    <xdr:sp macro="" textlink="">
      <xdr:nvSpPr>
        <xdr:cNvPr id="288" name="補助費等最小値テキスト"/>
        <xdr:cNvSpPr txBox="1"/>
      </xdr:nvSpPr>
      <xdr:spPr>
        <a:xfrm>
          <a:off x="10528300" y="660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89340</xdr:rowOff>
    </xdr:from>
    <xdr:to>
      <xdr:col>55</xdr:col>
      <xdr:colOff>88900</xdr:colOff>
      <xdr:row>38</xdr:row>
      <xdr:rowOff>89340</xdr:rowOff>
    </xdr:to>
    <xdr:cxnSp macro="">
      <xdr:nvCxnSpPr>
        <xdr:cNvPr id="289" name="直線コネクタ 288"/>
        <xdr:cNvCxnSpPr/>
      </xdr:nvCxnSpPr>
      <xdr:spPr>
        <a:xfrm>
          <a:off x="10388600" y="66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111393</xdr:rowOff>
    </xdr:from>
    <xdr:ext cx="599010" cy="259045"/>
    <xdr:sp macro="" textlink="">
      <xdr:nvSpPr>
        <xdr:cNvPr id="290" name="補助費等最大値テキスト"/>
        <xdr:cNvSpPr txBox="1"/>
      </xdr:nvSpPr>
      <xdr:spPr>
        <a:xfrm>
          <a:off x="10528300" y="491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164716</xdr:rowOff>
    </xdr:from>
    <xdr:to>
      <xdr:col>55</xdr:col>
      <xdr:colOff>88900</xdr:colOff>
      <xdr:row>29</xdr:row>
      <xdr:rowOff>164716</xdr:rowOff>
    </xdr:to>
    <xdr:cxnSp macro="">
      <xdr:nvCxnSpPr>
        <xdr:cNvPr id="291" name="直線コネクタ 290"/>
        <xdr:cNvCxnSpPr/>
      </xdr:nvCxnSpPr>
      <xdr:spPr>
        <a:xfrm>
          <a:off x="10388600" y="513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130701</xdr:rowOff>
    </xdr:from>
    <xdr:to>
      <xdr:col>55</xdr:col>
      <xdr:colOff>0</xdr:colOff>
      <xdr:row>35</xdr:row>
      <xdr:rowOff>86215</xdr:rowOff>
    </xdr:to>
    <xdr:cxnSp macro="">
      <xdr:nvCxnSpPr>
        <xdr:cNvPr id="292" name="直線コネクタ 291"/>
        <xdr:cNvCxnSpPr/>
      </xdr:nvCxnSpPr>
      <xdr:spPr>
        <a:xfrm flipV="1">
          <a:off x="9639300" y="5960001"/>
          <a:ext cx="838200" cy="12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37327</xdr:rowOff>
    </xdr:from>
    <xdr:ext cx="534377" cy="259045"/>
    <xdr:sp macro="" textlink="">
      <xdr:nvSpPr>
        <xdr:cNvPr id="293" name="補助費等平均値テキスト"/>
        <xdr:cNvSpPr txBox="1"/>
      </xdr:nvSpPr>
      <xdr:spPr>
        <a:xfrm>
          <a:off x="10528300" y="6209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58900</xdr:rowOff>
    </xdr:from>
    <xdr:to>
      <xdr:col>55</xdr:col>
      <xdr:colOff>50800</xdr:colOff>
      <xdr:row>36</xdr:row>
      <xdr:rowOff>160500</xdr:rowOff>
    </xdr:to>
    <xdr:sp macro="" textlink="">
      <xdr:nvSpPr>
        <xdr:cNvPr id="294" name="フローチャート: 判断 293"/>
        <xdr:cNvSpPr/>
      </xdr:nvSpPr>
      <xdr:spPr>
        <a:xfrm>
          <a:off x="104267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26040</xdr:rowOff>
    </xdr:from>
    <xdr:to>
      <xdr:col>50</xdr:col>
      <xdr:colOff>114300</xdr:colOff>
      <xdr:row>35</xdr:row>
      <xdr:rowOff>86215</xdr:rowOff>
    </xdr:to>
    <xdr:cxnSp macro="">
      <xdr:nvCxnSpPr>
        <xdr:cNvPr id="295" name="直線コネクタ 294"/>
        <xdr:cNvCxnSpPr/>
      </xdr:nvCxnSpPr>
      <xdr:spPr>
        <a:xfrm>
          <a:off x="8750300" y="6026790"/>
          <a:ext cx="889000" cy="6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65781</xdr:rowOff>
    </xdr:from>
    <xdr:to>
      <xdr:col>50</xdr:col>
      <xdr:colOff>165100</xdr:colOff>
      <xdr:row>36</xdr:row>
      <xdr:rowOff>167381</xdr:rowOff>
    </xdr:to>
    <xdr:sp macro="" textlink="">
      <xdr:nvSpPr>
        <xdr:cNvPr id="296" name="フローチャート: 判断 295"/>
        <xdr:cNvSpPr/>
      </xdr:nvSpPr>
      <xdr:spPr>
        <a:xfrm>
          <a:off x="9588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158508</xdr:rowOff>
    </xdr:from>
    <xdr:ext cx="534377" cy="259045"/>
    <xdr:sp macro="" textlink="">
      <xdr:nvSpPr>
        <xdr:cNvPr id="297" name="テキスト ボックス 296"/>
        <xdr:cNvSpPr txBox="1"/>
      </xdr:nvSpPr>
      <xdr:spPr>
        <a:xfrm>
          <a:off x="9372111" y="633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26040</xdr:rowOff>
    </xdr:from>
    <xdr:to>
      <xdr:col>45</xdr:col>
      <xdr:colOff>177800</xdr:colOff>
      <xdr:row>35</xdr:row>
      <xdr:rowOff>81963</xdr:rowOff>
    </xdr:to>
    <xdr:cxnSp macro="">
      <xdr:nvCxnSpPr>
        <xdr:cNvPr id="298" name="直線コネクタ 297"/>
        <xdr:cNvCxnSpPr/>
      </xdr:nvCxnSpPr>
      <xdr:spPr>
        <a:xfrm flipV="1">
          <a:off x="7861300" y="6026790"/>
          <a:ext cx="889000" cy="5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74475</xdr:rowOff>
    </xdr:from>
    <xdr:to>
      <xdr:col>46</xdr:col>
      <xdr:colOff>38100</xdr:colOff>
      <xdr:row>37</xdr:row>
      <xdr:rowOff>4625</xdr:rowOff>
    </xdr:to>
    <xdr:sp macro="" textlink="">
      <xdr:nvSpPr>
        <xdr:cNvPr id="299" name="フローチャート: 判断 298"/>
        <xdr:cNvSpPr/>
      </xdr:nvSpPr>
      <xdr:spPr>
        <a:xfrm>
          <a:off x="8699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167202</xdr:rowOff>
    </xdr:from>
    <xdr:ext cx="534377" cy="259045"/>
    <xdr:sp macro="" textlink="">
      <xdr:nvSpPr>
        <xdr:cNvPr id="300" name="テキスト ボックス 299"/>
        <xdr:cNvSpPr txBox="1"/>
      </xdr:nvSpPr>
      <xdr:spPr>
        <a:xfrm>
          <a:off x="8483111" y="633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81963</xdr:rowOff>
    </xdr:from>
    <xdr:to>
      <xdr:col>41</xdr:col>
      <xdr:colOff>50800</xdr:colOff>
      <xdr:row>37</xdr:row>
      <xdr:rowOff>7676</xdr:rowOff>
    </xdr:to>
    <xdr:cxnSp macro="">
      <xdr:nvCxnSpPr>
        <xdr:cNvPr id="301" name="直線コネクタ 300"/>
        <xdr:cNvCxnSpPr/>
      </xdr:nvCxnSpPr>
      <xdr:spPr>
        <a:xfrm flipV="1">
          <a:off x="6972300" y="6082713"/>
          <a:ext cx="889000" cy="26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2" name="フローチャート: 判断 301"/>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145165</xdr:rowOff>
    </xdr:from>
    <xdr:ext cx="534377" cy="259045"/>
    <xdr:sp macro="" textlink="">
      <xdr:nvSpPr>
        <xdr:cNvPr id="303" name="テキスト ボックス 302"/>
        <xdr:cNvSpPr txBox="1"/>
      </xdr:nvSpPr>
      <xdr:spPr>
        <a:xfrm>
          <a:off x="7594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4" name="フローチャート: 判断 303"/>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18180</xdr:rowOff>
    </xdr:from>
    <xdr:ext cx="534377" cy="259045"/>
    <xdr:sp macro="" textlink="">
      <xdr:nvSpPr>
        <xdr:cNvPr id="305" name="テキスト ボックス 304"/>
        <xdr:cNvSpPr txBox="1"/>
      </xdr:nvSpPr>
      <xdr:spPr>
        <a:xfrm>
          <a:off x="6705111" y="6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79901</xdr:rowOff>
    </xdr:from>
    <xdr:to>
      <xdr:col>55</xdr:col>
      <xdr:colOff>50800</xdr:colOff>
      <xdr:row>35</xdr:row>
      <xdr:rowOff>10051</xdr:rowOff>
    </xdr:to>
    <xdr:sp macro="" textlink="">
      <xdr:nvSpPr>
        <xdr:cNvPr id="311" name="楕円 310"/>
        <xdr:cNvSpPr/>
      </xdr:nvSpPr>
      <xdr:spPr>
        <a:xfrm>
          <a:off x="10426700" y="590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102778</xdr:rowOff>
    </xdr:from>
    <xdr:ext cx="599010" cy="259045"/>
    <xdr:sp macro="" textlink="">
      <xdr:nvSpPr>
        <xdr:cNvPr id="312" name="補助費等該当値テキスト"/>
        <xdr:cNvSpPr txBox="1"/>
      </xdr:nvSpPr>
      <xdr:spPr>
        <a:xfrm>
          <a:off x="10528300" y="5760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35415</xdr:rowOff>
    </xdr:from>
    <xdr:to>
      <xdr:col>50</xdr:col>
      <xdr:colOff>165100</xdr:colOff>
      <xdr:row>35</xdr:row>
      <xdr:rowOff>137015</xdr:rowOff>
    </xdr:to>
    <xdr:sp macro="" textlink="">
      <xdr:nvSpPr>
        <xdr:cNvPr id="313" name="楕円 312"/>
        <xdr:cNvSpPr/>
      </xdr:nvSpPr>
      <xdr:spPr>
        <a:xfrm>
          <a:off x="9588500" y="603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153542</xdr:rowOff>
    </xdr:from>
    <xdr:ext cx="534377" cy="259045"/>
    <xdr:sp macro="" textlink="">
      <xdr:nvSpPr>
        <xdr:cNvPr id="314" name="テキスト ボックス 313"/>
        <xdr:cNvSpPr txBox="1"/>
      </xdr:nvSpPr>
      <xdr:spPr>
        <a:xfrm>
          <a:off x="9372111" y="581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146690</xdr:rowOff>
    </xdr:from>
    <xdr:to>
      <xdr:col>46</xdr:col>
      <xdr:colOff>38100</xdr:colOff>
      <xdr:row>35</xdr:row>
      <xdr:rowOff>76840</xdr:rowOff>
    </xdr:to>
    <xdr:sp macro="" textlink="">
      <xdr:nvSpPr>
        <xdr:cNvPr id="315" name="楕円 314"/>
        <xdr:cNvSpPr/>
      </xdr:nvSpPr>
      <xdr:spPr>
        <a:xfrm>
          <a:off x="8699500" y="597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93367</xdr:rowOff>
    </xdr:from>
    <xdr:ext cx="534377" cy="259045"/>
    <xdr:sp macro="" textlink="">
      <xdr:nvSpPr>
        <xdr:cNvPr id="316" name="テキスト ボックス 315"/>
        <xdr:cNvSpPr txBox="1"/>
      </xdr:nvSpPr>
      <xdr:spPr>
        <a:xfrm>
          <a:off x="8483111" y="575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31163</xdr:rowOff>
    </xdr:from>
    <xdr:to>
      <xdr:col>41</xdr:col>
      <xdr:colOff>101600</xdr:colOff>
      <xdr:row>35</xdr:row>
      <xdr:rowOff>132763</xdr:rowOff>
    </xdr:to>
    <xdr:sp macro="" textlink="">
      <xdr:nvSpPr>
        <xdr:cNvPr id="317" name="楕円 316"/>
        <xdr:cNvSpPr/>
      </xdr:nvSpPr>
      <xdr:spPr>
        <a:xfrm>
          <a:off x="7810500" y="603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149290</xdr:rowOff>
    </xdr:from>
    <xdr:ext cx="534377" cy="259045"/>
    <xdr:sp macro="" textlink="">
      <xdr:nvSpPr>
        <xdr:cNvPr id="318" name="テキスト ボックス 317"/>
        <xdr:cNvSpPr txBox="1"/>
      </xdr:nvSpPr>
      <xdr:spPr>
        <a:xfrm>
          <a:off x="7594111" y="580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128326</xdr:rowOff>
    </xdr:from>
    <xdr:to>
      <xdr:col>36</xdr:col>
      <xdr:colOff>165100</xdr:colOff>
      <xdr:row>37</xdr:row>
      <xdr:rowOff>58476</xdr:rowOff>
    </xdr:to>
    <xdr:sp macro="" textlink="">
      <xdr:nvSpPr>
        <xdr:cNvPr id="319" name="楕円 318"/>
        <xdr:cNvSpPr/>
      </xdr:nvSpPr>
      <xdr:spPr>
        <a:xfrm>
          <a:off x="6921500" y="630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49603</xdr:rowOff>
    </xdr:from>
    <xdr:ext cx="534377" cy="259045"/>
    <xdr:sp macro="" textlink="">
      <xdr:nvSpPr>
        <xdr:cNvPr id="320" name="テキスト ボックス 319"/>
        <xdr:cNvSpPr txBox="1"/>
      </xdr:nvSpPr>
      <xdr:spPr>
        <a:xfrm>
          <a:off x="6705111" y="639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13467</xdr:rowOff>
    </xdr:from>
    <xdr:to>
      <xdr:col>54</xdr:col>
      <xdr:colOff>189865</xdr:colOff>
      <xdr:row>59</xdr:row>
      <xdr:rowOff>70093</xdr:rowOff>
    </xdr:to>
    <xdr:cxnSp macro="">
      <xdr:nvCxnSpPr>
        <xdr:cNvPr id="346" name="直線コネクタ 345"/>
        <xdr:cNvCxnSpPr/>
      </xdr:nvCxnSpPr>
      <xdr:spPr>
        <a:xfrm flipV="1">
          <a:off x="10475595" y="8757417"/>
          <a:ext cx="1270" cy="1428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73920</xdr:rowOff>
    </xdr:from>
    <xdr:ext cx="534377" cy="259045"/>
    <xdr:sp macro="" textlink="">
      <xdr:nvSpPr>
        <xdr:cNvPr id="347" name="普通建設事業費最小値テキスト"/>
        <xdr:cNvSpPr txBox="1"/>
      </xdr:nvSpPr>
      <xdr:spPr>
        <a:xfrm>
          <a:off x="10528300" y="101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70093</xdr:rowOff>
    </xdr:from>
    <xdr:to>
      <xdr:col>55</xdr:col>
      <xdr:colOff>88900</xdr:colOff>
      <xdr:row>59</xdr:row>
      <xdr:rowOff>70093</xdr:rowOff>
    </xdr:to>
    <xdr:cxnSp macro="">
      <xdr:nvCxnSpPr>
        <xdr:cNvPr id="348" name="直線コネクタ 347"/>
        <xdr:cNvCxnSpPr/>
      </xdr:nvCxnSpPr>
      <xdr:spPr>
        <a:xfrm>
          <a:off x="10388600" y="1018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131594</xdr:rowOff>
    </xdr:from>
    <xdr:ext cx="599010" cy="259045"/>
    <xdr:sp macro="" textlink="">
      <xdr:nvSpPr>
        <xdr:cNvPr id="349" name="普通建設事業費最大値テキスト"/>
        <xdr:cNvSpPr txBox="1"/>
      </xdr:nvSpPr>
      <xdr:spPr>
        <a:xfrm>
          <a:off x="10528300" y="853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13467</xdr:rowOff>
    </xdr:from>
    <xdr:to>
      <xdr:col>55</xdr:col>
      <xdr:colOff>88900</xdr:colOff>
      <xdr:row>51</xdr:row>
      <xdr:rowOff>13467</xdr:rowOff>
    </xdr:to>
    <xdr:cxnSp macro="">
      <xdr:nvCxnSpPr>
        <xdr:cNvPr id="350" name="直線コネクタ 349"/>
        <xdr:cNvCxnSpPr/>
      </xdr:nvCxnSpPr>
      <xdr:spPr>
        <a:xfrm>
          <a:off x="10388600" y="8757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131671</xdr:rowOff>
    </xdr:from>
    <xdr:to>
      <xdr:col>55</xdr:col>
      <xdr:colOff>0</xdr:colOff>
      <xdr:row>58</xdr:row>
      <xdr:rowOff>171105</xdr:rowOff>
    </xdr:to>
    <xdr:cxnSp macro="">
      <xdr:nvCxnSpPr>
        <xdr:cNvPr id="351" name="直線コネクタ 350"/>
        <xdr:cNvCxnSpPr/>
      </xdr:nvCxnSpPr>
      <xdr:spPr>
        <a:xfrm>
          <a:off x="9639300" y="10075771"/>
          <a:ext cx="838200" cy="3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130607</xdr:rowOff>
    </xdr:from>
    <xdr:ext cx="534377" cy="259045"/>
    <xdr:sp macro="" textlink="">
      <xdr:nvSpPr>
        <xdr:cNvPr id="352" name="普通建設事業費平均値テキスト"/>
        <xdr:cNvSpPr txBox="1"/>
      </xdr:nvSpPr>
      <xdr:spPr>
        <a:xfrm>
          <a:off x="10528300" y="9903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107730</xdr:rowOff>
    </xdr:from>
    <xdr:to>
      <xdr:col>55</xdr:col>
      <xdr:colOff>50800</xdr:colOff>
      <xdr:row>59</xdr:row>
      <xdr:rowOff>37880</xdr:rowOff>
    </xdr:to>
    <xdr:sp macro="" textlink="">
      <xdr:nvSpPr>
        <xdr:cNvPr id="353" name="フローチャート: 判断 352"/>
        <xdr:cNvSpPr/>
      </xdr:nvSpPr>
      <xdr:spPr>
        <a:xfrm>
          <a:off x="10426700" y="1005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131671</xdr:rowOff>
    </xdr:from>
    <xdr:to>
      <xdr:col>50</xdr:col>
      <xdr:colOff>114300</xdr:colOff>
      <xdr:row>58</xdr:row>
      <xdr:rowOff>144350</xdr:rowOff>
    </xdr:to>
    <xdr:cxnSp macro="">
      <xdr:nvCxnSpPr>
        <xdr:cNvPr id="354" name="直線コネクタ 353"/>
        <xdr:cNvCxnSpPr/>
      </xdr:nvCxnSpPr>
      <xdr:spPr>
        <a:xfrm flipV="1">
          <a:off x="8750300" y="10075771"/>
          <a:ext cx="889000" cy="1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111962</xdr:rowOff>
    </xdr:from>
    <xdr:to>
      <xdr:col>50</xdr:col>
      <xdr:colOff>165100</xdr:colOff>
      <xdr:row>59</xdr:row>
      <xdr:rowOff>42112</xdr:rowOff>
    </xdr:to>
    <xdr:sp macro="" textlink="">
      <xdr:nvSpPr>
        <xdr:cNvPr id="355" name="フローチャート: 判断 354"/>
        <xdr:cNvSpPr/>
      </xdr:nvSpPr>
      <xdr:spPr>
        <a:xfrm>
          <a:off x="95885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33239</xdr:rowOff>
    </xdr:from>
    <xdr:ext cx="534377" cy="259045"/>
    <xdr:sp macro="" textlink="">
      <xdr:nvSpPr>
        <xdr:cNvPr id="356" name="テキスト ボックス 355"/>
        <xdr:cNvSpPr txBox="1"/>
      </xdr:nvSpPr>
      <xdr:spPr>
        <a:xfrm>
          <a:off x="9372111" y="1014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81776</xdr:rowOff>
    </xdr:from>
    <xdr:to>
      <xdr:col>45</xdr:col>
      <xdr:colOff>177800</xdr:colOff>
      <xdr:row>58</xdr:row>
      <xdr:rowOff>144350</xdr:rowOff>
    </xdr:to>
    <xdr:cxnSp macro="">
      <xdr:nvCxnSpPr>
        <xdr:cNvPr id="357" name="直線コネクタ 356"/>
        <xdr:cNvCxnSpPr/>
      </xdr:nvCxnSpPr>
      <xdr:spPr>
        <a:xfrm>
          <a:off x="7861300" y="10025876"/>
          <a:ext cx="889000" cy="6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86013</xdr:rowOff>
    </xdr:from>
    <xdr:to>
      <xdr:col>46</xdr:col>
      <xdr:colOff>38100</xdr:colOff>
      <xdr:row>59</xdr:row>
      <xdr:rowOff>16163</xdr:rowOff>
    </xdr:to>
    <xdr:sp macro="" textlink="">
      <xdr:nvSpPr>
        <xdr:cNvPr id="358" name="フローチャート: 判断 357"/>
        <xdr:cNvSpPr/>
      </xdr:nvSpPr>
      <xdr:spPr>
        <a:xfrm>
          <a:off x="8699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32690</xdr:rowOff>
    </xdr:from>
    <xdr:ext cx="534377" cy="259045"/>
    <xdr:sp macro="" textlink="">
      <xdr:nvSpPr>
        <xdr:cNvPr id="359" name="テキスト ボックス 358"/>
        <xdr:cNvSpPr txBox="1"/>
      </xdr:nvSpPr>
      <xdr:spPr>
        <a:xfrm>
          <a:off x="8483111" y="980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81776</xdr:rowOff>
    </xdr:from>
    <xdr:to>
      <xdr:col>41</xdr:col>
      <xdr:colOff>50800</xdr:colOff>
      <xdr:row>58</xdr:row>
      <xdr:rowOff>150423</xdr:rowOff>
    </xdr:to>
    <xdr:cxnSp macro="">
      <xdr:nvCxnSpPr>
        <xdr:cNvPr id="360" name="直線コネクタ 359"/>
        <xdr:cNvCxnSpPr/>
      </xdr:nvCxnSpPr>
      <xdr:spPr>
        <a:xfrm flipV="1">
          <a:off x="6972300" y="10025876"/>
          <a:ext cx="889000" cy="6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45443</xdr:rowOff>
    </xdr:from>
    <xdr:to>
      <xdr:col>41</xdr:col>
      <xdr:colOff>101600</xdr:colOff>
      <xdr:row>58</xdr:row>
      <xdr:rowOff>147043</xdr:rowOff>
    </xdr:to>
    <xdr:sp macro="" textlink="">
      <xdr:nvSpPr>
        <xdr:cNvPr id="361" name="フローチャート: 判断 360"/>
        <xdr:cNvSpPr/>
      </xdr:nvSpPr>
      <xdr:spPr>
        <a:xfrm>
          <a:off x="7810500" y="998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138170</xdr:rowOff>
    </xdr:from>
    <xdr:ext cx="599010" cy="259045"/>
    <xdr:sp macro="" textlink="">
      <xdr:nvSpPr>
        <xdr:cNvPr id="362" name="テキスト ボックス 361"/>
        <xdr:cNvSpPr txBox="1"/>
      </xdr:nvSpPr>
      <xdr:spPr>
        <a:xfrm>
          <a:off x="7561795" y="10082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71002</xdr:rowOff>
    </xdr:from>
    <xdr:to>
      <xdr:col>36</xdr:col>
      <xdr:colOff>165100</xdr:colOff>
      <xdr:row>59</xdr:row>
      <xdr:rowOff>1152</xdr:rowOff>
    </xdr:to>
    <xdr:sp macro="" textlink="">
      <xdr:nvSpPr>
        <xdr:cNvPr id="363" name="フローチャート: 判断 362"/>
        <xdr:cNvSpPr/>
      </xdr:nvSpPr>
      <xdr:spPr>
        <a:xfrm>
          <a:off x="6921500" y="100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17679</xdr:rowOff>
    </xdr:from>
    <xdr:ext cx="534377" cy="259045"/>
    <xdr:sp macro="" textlink="">
      <xdr:nvSpPr>
        <xdr:cNvPr id="364" name="テキスト ボックス 363"/>
        <xdr:cNvSpPr txBox="1"/>
      </xdr:nvSpPr>
      <xdr:spPr>
        <a:xfrm>
          <a:off x="6705111" y="97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120305</xdr:rowOff>
    </xdr:from>
    <xdr:to>
      <xdr:col>55</xdr:col>
      <xdr:colOff>50800</xdr:colOff>
      <xdr:row>59</xdr:row>
      <xdr:rowOff>50455</xdr:rowOff>
    </xdr:to>
    <xdr:sp macro="" textlink="">
      <xdr:nvSpPr>
        <xdr:cNvPr id="370" name="楕円 369"/>
        <xdr:cNvSpPr/>
      </xdr:nvSpPr>
      <xdr:spPr>
        <a:xfrm>
          <a:off x="10426700" y="1006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86157</xdr:rowOff>
    </xdr:from>
    <xdr:ext cx="534377" cy="259045"/>
    <xdr:sp macro="" textlink="">
      <xdr:nvSpPr>
        <xdr:cNvPr id="371" name="普通建設事業費該当値テキスト"/>
        <xdr:cNvSpPr txBox="1"/>
      </xdr:nvSpPr>
      <xdr:spPr>
        <a:xfrm>
          <a:off x="10528300" y="1003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80871</xdr:rowOff>
    </xdr:from>
    <xdr:to>
      <xdr:col>50</xdr:col>
      <xdr:colOff>165100</xdr:colOff>
      <xdr:row>59</xdr:row>
      <xdr:rowOff>11021</xdr:rowOff>
    </xdr:to>
    <xdr:sp macro="" textlink="">
      <xdr:nvSpPr>
        <xdr:cNvPr id="372" name="楕円 371"/>
        <xdr:cNvSpPr/>
      </xdr:nvSpPr>
      <xdr:spPr>
        <a:xfrm>
          <a:off x="9588500" y="1002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27548</xdr:rowOff>
    </xdr:from>
    <xdr:ext cx="534377" cy="259045"/>
    <xdr:sp macro="" textlink="">
      <xdr:nvSpPr>
        <xdr:cNvPr id="373" name="テキスト ボックス 372"/>
        <xdr:cNvSpPr txBox="1"/>
      </xdr:nvSpPr>
      <xdr:spPr>
        <a:xfrm>
          <a:off x="9372111" y="980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93550</xdr:rowOff>
    </xdr:from>
    <xdr:to>
      <xdr:col>46</xdr:col>
      <xdr:colOff>38100</xdr:colOff>
      <xdr:row>59</xdr:row>
      <xdr:rowOff>23700</xdr:rowOff>
    </xdr:to>
    <xdr:sp macro="" textlink="">
      <xdr:nvSpPr>
        <xdr:cNvPr id="374" name="楕円 373"/>
        <xdr:cNvSpPr/>
      </xdr:nvSpPr>
      <xdr:spPr>
        <a:xfrm>
          <a:off x="8699500" y="1003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14827</xdr:rowOff>
    </xdr:from>
    <xdr:ext cx="534377" cy="259045"/>
    <xdr:sp macro="" textlink="">
      <xdr:nvSpPr>
        <xdr:cNvPr id="375" name="テキスト ボックス 374"/>
        <xdr:cNvSpPr txBox="1"/>
      </xdr:nvSpPr>
      <xdr:spPr>
        <a:xfrm>
          <a:off x="8483111" y="1013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30976</xdr:rowOff>
    </xdr:from>
    <xdr:to>
      <xdr:col>41</xdr:col>
      <xdr:colOff>101600</xdr:colOff>
      <xdr:row>58</xdr:row>
      <xdr:rowOff>132576</xdr:rowOff>
    </xdr:to>
    <xdr:sp macro="" textlink="">
      <xdr:nvSpPr>
        <xdr:cNvPr id="376" name="楕円 375"/>
        <xdr:cNvSpPr/>
      </xdr:nvSpPr>
      <xdr:spPr>
        <a:xfrm>
          <a:off x="7810500" y="997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149103</xdr:rowOff>
    </xdr:from>
    <xdr:ext cx="599010" cy="259045"/>
    <xdr:sp macro="" textlink="">
      <xdr:nvSpPr>
        <xdr:cNvPr id="377" name="テキスト ボックス 376"/>
        <xdr:cNvSpPr txBox="1"/>
      </xdr:nvSpPr>
      <xdr:spPr>
        <a:xfrm>
          <a:off x="7561795" y="975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99623</xdr:rowOff>
    </xdr:from>
    <xdr:to>
      <xdr:col>36</xdr:col>
      <xdr:colOff>165100</xdr:colOff>
      <xdr:row>59</xdr:row>
      <xdr:rowOff>29773</xdr:rowOff>
    </xdr:to>
    <xdr:sp macro="" textlink="">
      <xdr:nvSpPr>
        <xdr:cNvPr id="378" name="楕円 377"/>
        <xdr:cNvSpPr/>
      </xdr:nvSpPr>
      <xdr:spPr>
        <a:xfrm>
          <a:off x="6921500" y="1004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20900</xdr:rowOff>
    </xdr:from>
    <xdr:ext cx="534377" cy="259045"/>
    <xdr:sp macro="" textlink="">
      <xdr:nvSpPr>
        <xdr:cNvPr id="379" name="テキスト ボックス 378"/>
        <xdr:cNvSpPr txBox="1"/>
      </xdr:nvSpPr>
      <xdr:spPr>
        <a:xfrm>
          <a:off x="6705111" y="1013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50712</xdr:rowOff>
    </xdr:from>
    <xdr:to>
      <xdr:col>54</xdr:col>
      <xdr:colOff>189865</xdr:colOff>
      <xdr:row>79</xdr:row>
      <xdr:rowOff>44450</xdr:rowOff>
    </xdr:to>
    <xdr:cxnSp macro="">
      <xdr:nvCxnSpPr>
        <xdr:cNvPr id="403" name="直線コネクタ 402"/>
        <xdr:cNvCxnSpPr/>
      </xdr:nvCxnSpPr>
      <xdr:spPr>
        <a:xfrm flipV="1">
          <a:off x="10475595" y="12052212"/>
          <a:ext cx="1270" cy="153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53410</xdr:rowOff>
    </xdr:from>
    <xdr:ext cx="249299" cy="259045"/>
    <xdr:sp macro="" textlink="">
      <xdr:nvSpPr>
        <xdr:cNvPr id="404" name="普通建設事業費 （ うち新規整備　）最小値テキスト"/>
        <xdr:cNvSpPr txBox="1"/>
      </xdr:nvSpPr>
      <xdr:spPr>
        <a:xfrm>
          <a:off x="10528300" y="135979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168839</xdr:rowOff>
    </xdr:from>
    <xdr:ext cx="599010" cy="259045"/>
    <xdr:sp macro="" textlink="">
      <xdr:nvSpPr>
        <xdr:cNvPr id="406" name="普通建設事業費 （ うち新規整備　）最大値テキスト"/>
        <xdr:cNvSpPr txBox="1"/>
      </xdr:nvSpPr>
      <xdr:spPr>
        <a:xfrm>
          <a:off x="10528300" y="1182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50712</xdr:rowOff>
    </xdr:from>
    <xdr:to>
      <xdr:col>55</xdr:col>
      <xdr:colOff>88900</xdr:colOff>
      <xdr:row>70</xdr:row>
      <xdr:rowOff>50712</xdr:rowOff>
    </xdr:to>
    <xdr:cxnSp macro="">
      <xdr:nvCxnSpPr>
        <xdr:cNvPr id="407" name="直線コネクタ 406"/>
        <xdr:cNvCxnSpPr/>
      </xdr:nvCxnSpPr>
      <xdr:spPr>
        <a:xfrm>
          <a:off x="10388600" y="120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32192</xdr:rowOff>
    </xdr:from>
    <xdr:to>
      <xdr:col>55</xdr:col>
      <xdr:colOff>0</xdr:colOff>
      <xdr:row>79</xdr:row>
      <xdr:rowOff>44334</xdr:rowOff>
    </xdr:to>
    <xdr:cxnSp macro="">
      <xdr:nvCxnSpPr>
        <xdr:cNvPr id="408" name="直線コネクタ 407"/>
        <xdr:cNvCxnSpPr/>
      </xdr:nvCxnSpPr>
      <xdr:spPr>
        <a:xfrm>
          <a:off x="9639300" y="13576742"/>
          <a:ext cx="838200" cy="1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142310</xdr:rowOff>
    </xdr:from>
    <xdr:ext cx="534377" cy="259045"/>
    <xdr:sp macro="" textlink="">
      <xdr:nvSpPr>
        <xdr:cNvPr id="409" name="普通建設事業費 （ うち新規整備　）平均値テキスト"/>
        <xdr:cNvSpPr txBox="1"/>
      </xdr:nvSpPr>
      <xdr:spPr>
        <a:xfrm>
          <a:off x="10528300" y="13343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119433</xdr:rowOff>
    </xdr:from>
    <xdr:to>
      <xdr:col>55</xdr:col>
      <xdr:colOff>50800</xdr:colOff>
      <xdr:row>79</xdr:row>
      <xdr:rowOff>49583</xdr:rowOff>
    </xdr:to>
    <xdr:sp macro="" textlink="">
      <xdr:nvSpPr>
        <xdr:cNvPr id="410" name="フローチャート: 判断 409"/>
        <xdr:cNvSpPr/>
      </xdr:nvSpPr>
      <xdr:spPr>
        <a:xfrm>
          <a:off x="10426700" y="1349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158178</xdr:rowOff>
    </xdr:from>
    <xdr:to>
      <xdr:col>50</xdr:col>
      <xdr:colOff>114300</xdr:colOff>
      <xdr:row>79</xdr:row>
      <xdr:rowOff>32192</xdr:rowOff>
    </xdr:to>
    <xdr:cxnSp macro="">
      <xdr:nvCxnSpPr>
        <xdr:cNvPr id="411" name="直線コネクタ 410"/>
        <xdr:cNvCxnSpPr/>
      </xdr:nvCxnSpPr>
      <xdr:spPr>
        <a:xfrm>
          <a:off x="8750300" y="13531278"/>
          <a:ext cx="889000" cy="4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123735</xdr:rowOff>
    </xdr:from>
    <xdr:to>
      <xdr:col>50</xdr:col>
      <xdr:colOff>165100</xdr:colOff>
      <xdr:row>79</xdr:row>
      <xdr:rowOff>53885</xdr:rowOff>
    </xdr:to>
    <xdr:sp macro="" textlink="">
      <xdr:nvSpPr>
        <xdr:cNvPr id="412" name="フローチャート: 判断 411"/>
        <xdr:cNvSpPr/>
      </xdr:nvSpPr>
      <xdr:spPr>
        <a:xfrm>
          <a:off x="9588500" y="13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70412</xdr:rowOff>
    </xdr:from>
    <xdr:ext cx="534377" cy="259045"/>
    <xdr:sp macro="" textlink="">
      <xdr:nvSpPr>
        <xdr:cNvPr id="413" name="テキスト ボックス 412"/>
        <xdr:cNvSpPr txBox="1"/>
      </xdr:nvSpPr>
      <xdr:spPr>
        <a:xfrm>
          <a:off x="9372111" y="1327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141460</xdr:rowOff>
    </xdr:from>
    <xdr:to>
      <xdr:col>45</xdr:col>
      <xdr:colOff>177800</xdr:colOff>
      <xdr:row>78</xdr:row>
      <xdr:rowOff>158178</xdr:rowOff>
    </xdr:to>
    <xdr:cxnSp macro="">
      <xdr:nvCxnSpPr>
        <xdr:cNvPr id="414" name="直線コネクタ 413"/>
        <xdr:cNvCxnSpPr/>
      </xdr:nvCxnSpPr>
      <xdr:spPr>
        <a:xfrm>
          <a:off x="7861300" y="13514560"/>
          <a:ext cx="889000" cy="1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87187</xdr:rowOff>
    </xdr:from>
    <xdr:to>
      <xdr:col>46</xdr:col>
      <xdr:colOff>38100</xdr:colOff>
      <xdr:row>79</xdr:row>
      <xdr:rowOff>17337</xdr:rowOff>
    </xdr:to>
    <xdr:sp macro="" textlink="">
      <xdr:nvSpPr>
        <xdr:cNvPr id="415" name="フローチャート: 判断 414"/>
        <xdr:cNvSpPr/>
      </xdr:nvSpPr>
      <xdr:spPr>
        <a:xfrm>
          <a:off x="8699500" y="134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33864</xdr:rowOff>
    </xdr:from>
    <xdr:ext cx="534377" cy="259045"/>
    <xdr:sp macro="" textlink="">
      <xdr:nvSpPr>
        <xdr:cNvPr id="416" name="テキスト ボックス 415"/>
        <xdr:cNvSpPr txBox="1"/>
      </xdr:nvSpPr>
      <xdr:spPr>
        <a:xfrm>
          <a:off x="8483111" y="1323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65754</xdr:rowOff>
    </xdr:from>
    <xdr:to>
      <xdr:col>41</xdr:col>
      <xdr:colOff>101600</xdr:colOff>
      <xdr:row>78</xdr:row>
      <xdr:rowOff>167354</xdr:rowOff>
    </xdr:to>
    <xdr:sp macro="" textlink="">
      <xdr:nvSpPr>
        <xdr:cNvPr id="417" name="フローチャート: 判断 416"/>
        <xdr:cNvSpPr/>
      </xdr:nvSpPr>
      <xdr:spPr>
        <a:xfrm>
          <a:off x="7810500" y="1343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12431</xdr:rowOff>
    </xdr:from>
    <xdr:ext cx="534377" cy="259045"/>
    <xdr:sp macro="" textlink="">
      <xdr:nvSpPr>
        <xdr:cNvPr id="418" name="テキスト ボックス 417"/>
        <xdr:cNvSpPr txBox="1"/>
      </xdr:nvSpPr>
      <xdr:spPr>
        <a:xfrm>
          <a:off x="7594111" y="1321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164984</xdr:rowOff>
    </xdr:from>
    <xdr:to>
      <xdr:col>55</xdr:col>
      <xdr:colOff>50800</xdr:colOff>
      <xdr:row>79</xdr:row>
      <xdr:rowOff>95134</xdr:rowOff>
    </xdr:to>
    <xdr:sp macro="" textlink="">
      <xdr:nvSpPr>
        <xdr:cNvPr id="424" name="楕円 423"/>
        <xdr:cNvSpPr/>
      </xdr:nvSpPr>
      <xdr:spPr>
        <a:xfrm>
          <a:off x="10426700" y="1353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97861</xdr:rowOff>
    </xdr:from>
    <xdr:ext cx="313932" cy="259045"/>
    <xdr:sp macro="" textlink="">
      <xdr:nvSpPr>
        <xdr:cNvPr id="425" name="普通建設事業費 （ うち新規整備　）該当値テキスト"/>
        <xdr:cNvSpPr txBox="1"/>
      </xdr:nvSpPr>
      <xdr:spPr>
        <a:xfrm>
          <a:off x="10528300" y="134709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152842</xdr:rowOff>
    </xdr:from>
    <xdr:to>
      <xdr:col>50</xdr:col>
      <xdr:colOff>165100</xdr:colOff>
      <xdr:row>79</xdr:row>
      <xdr:rowOff>82992</xdr:rowOff>
    </xdr:to>
    <xdr:sp macro="" textlink="">
      <xdr:nvSpPr>
        <xdr:cNvPr id="426" name="楕円 425"/>
        <xdr:cNvSpPr/>
      </xdr:nvSpPr>
      <xdr:spPr>
        <a:xfrm>
          <a:off x="9588500" y="1352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74119</xdr:rowOff>
    </xdr:from>
    <xdr:ext cx="469744" cy="259045"/>
    <xdr:sp macro="" textlink="">
      <xdr:nvSpPr>
        <xdr:cNvPr id="427" name="テキスト ボックス 426"/>
        <xdr:cNvSpPr txBox="1"/>
      </xdr:nvSpPr>
      <xdr:spPr>
        <a:xfrm>
          <a:off x="9404428" y="1361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107378</xdr:rowOff>
    </xdr:from>
    <xdr:to>
      <xdr:col>46</xdr:col>
      <xdr:colOff>38100</xdr:colOff>
      <xdr:row>79</xdr:row>
      <xdr:rowOff>37528</xdr:rowOff>
    </xdr:to>
    <xdr:sp macro="" textlink="">
      <xdr:nvSpPr>
        <xdr:cNvPr id="428" name="楕円 427"/>
        <xdr:cNvSpPr/>
      </xdr:nvSpPr>
      <xdr:spPr>
        <a:xfrm>
          <a:off x="8699500" y="1348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28655</xdr:rowOff>
    </xdr:from>
    <xdr:ext cx="534377" cy="259045"/>
    <xdr:sp macro="" textlink="">
      <xdr:nvSpPr>
        <xdr:cNvPr id="429" name="テキスト ボックス 428"/>
        <xdr:cNvSpPr txBox="1"/>
      </xdr:nvSpPr>
      <xdr:spPr>
        <a:xfrm>
          <a:off x="8483111" y="1357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90660</xdr:rowOff>
    </xdr:from>
    <xdr:to>
      <xdr:col>41</xdr:col>
      <xdr:colOff>101600</xdr:colOff>
      <xdr:row>79</xdr:row>
      <xdr:rowOff>20810</xdr:rowOff>
    </xdr:to>
    <xdr:sp macro="" textlink="">
      <xdr:nvSpPr>
        <xdr:cNvPr id="430" name="楕円 429"/>
        <xdr:cNvSpPr/>
      </xdr:nvSpPr>
      <xdr:spPr>
        <a:xfrm>
          <a:off x="7810500" y="134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11937</xdr:rowOff>
    </xdr:from>
    <xdr:ext cx="534377" cy="259045"/>
    <xdr:sp macro="" textlink="">
      <xdr:nvSpPr>
        <xdr:cNvPr id="431" name="テキスト ボックス 430"/>
        <xdr:cNvSpPr txBox="1"/>
      </xdr:nvSpPr>
      <xdr:spPr>
        <a:xfrm>
          <a:off x="7594111" y="1355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92329</xdr:rowOff>
    </xdr:from>
    <xdr:to>
      <xdr:col>54</xdr:col>
      <xdr:colOff>189865</xdr:colOff>
      <xdr:row>98</xdr:row>
      <xdr:rowOff>133350</xdr:rowOff>
    </xdr:to>
    <xdr:cxnSp macro="">
      <xdr:nvCxnSpPr>
        <xdr:cNvPr id="455" name="直線コネクタ 454"/>
        <xdr:cNvCxnSpPr/>
      </xdr:nvCxnSpPr>
      <xdr:spPr>
        <a:xfrm flipV="1">
          <a:off x="10475595" y="15522829"/>
          <a:ext cx="1270" cy="14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137177</xdr:rowOff>
    </xdr:from>
    <xdr:ext cx="469744" cy="259045"/>
    <xdr:sp macro="" textlink="">
      <xdr:nvSpPr>
        <xdr:cNvPr id="456" name="普通建設事業費 （ うち更新整備　）最小値テキスト"/>
        <xdr:cNvSpPr txBox="1"/>
      </xdr:nvSpPr>
      <xdr:spPr>
        <a:xfrm>
          <a:off x="105283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133350</xdr:rowOff>
    </xdr:from>
    <xdr:to>
      <xdr:col>55</xdr:col>
      <xdr:colOff>88900</xdr:colOff>
      <xdr:row>98</xdr:row>
      <xdr:rowOff>133350</xdr:rowOff>
    </xdr:to>
    <xdr:cxnSp macro="">
      <xdr:nvCxnSpPr>
        <xdr:cNvPr id="457" name="直線コネクタ 456"/>
        <xdr:cNvCxnSpPr/>
      </xdr:nvCxnSpPr>
      <xdr:spPr>
        <a:xfrm>
          <a:off x="10388600" y="1693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39006</xdr:rowOff>
    </xdr:from>
    <xdr:ext cx="599010" cy="259045"/>
    <xdr:sp macro="" textlink="">
      <xdr:nvSpPr>
        <xdr:cNvPr id="458" name="普通建設事業費 （ うち更新整備　）最大値テキスト"/>
        <xdr:cNvSpPr txBox="1"/>
      </xdr:nvSpPr>
      <xdr:spPr>
        <a:xfrm>
          <a:off x="10528300" y="1529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92329</xdr:rowOff>
    </xdr:from>
    <xdr:to>
      <xdr:col>55</xdr:col>
      <xdr:colOff>88900</xdr:colOff>
      <xdr:row>90</xdr:row>
      <xdr:rowOff>92329</xdr:rowOff>
    </xdr:to>
    <xdr:cxnSp macro="">
      <xdr:nvCxnSpPr>
        <xdr:cNvPr id="459" name="直線コネクタ 458"/>
        <xdr:cNvCxnSpPr/>
      </xdr:nvCxnSpPr>
      <xdr:spPr>
        <a:xfrm>
          <a:off x="10388600" y="1552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59626</xdr:rowOff>
    </xdr:from>
    <xdr:to>
      <xdr:col>55</xdr:col>
      <xdr:colOff>0</xdr:colOff>
      <xdr:row>95</xdr:row>
      <xdr:rowOff>149301</xdr:rowOff>
    </xdr:to>
    <xdr:cxnSp macro="">
      <xdr:nvCxnSpPr>
        <xdr:cNvPr id="460" name="直線コネクタ 459"/>
        <xdr:cNvCxnSpPr/>
      </xdr:nvCxnSpPr>
      <xdr:spPr>
        <a:xfrm>
          <a:off x="9639300" y="16175926"/>
          <a:ext cx="838200" cy="26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67085</xdr:rowOff>
    </xdr:from>
    <xdr:ext cx="534377" cy="259045"/>
    <xdr:sp macro="" textlink="">
      <xdr:nvSpPr>
        <xdr:cNvPr id="461" name="普通建設事業費 （ うち更新整備　）平均値テキスト"/>
        <xdr:cNvSpPr txBox="1"/>
      </xdr:nvSpPr>
      <xdr:spPr>
        <a:xfrm>
          <a:off x="10528300" y="16526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88658</xdr:rowOff>
    </xdr:from>
    <xdr:to>
      <xdr:col>55</xdr:col>
      <xdr:colOff>50800</xdr:colOff>
      <xdr:row>97</xdr:row>
      <xdr:rowOff>18808</xdr:rowOff>
    </xdr:to>
    <xdr:sp macro="" textlink="">
      <xdr:nvSpPr>
        <xdr:cNvPr id="462" name="フローチャート: 判断 461"/>
        <xdr:cNvSpPr/>
      </xdr:nvSpPr>
      <xdr:spPr>
        <a:xfrm>
          <a:off x="10426700" y="16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59626</xdr:rowOff>
    </xdr:from>
    <xdr:to>
      <xdr:col>50</xdr:col>
      <xdr:colOff>114300</xdr:colOff>
      <xdr:row>96</xdr:row>
      <xdr:rowOff>65443</xdr:rowOff>
    </xdr:to>
    <xdr:cxnSp macro="">
      <xdr:nvCxnSpPr>
        <xdr:cNvPr id="463" name="直線コネクタ 462"/>
        <xdr:cNvCxnSpPr/>
      </xdr:nvCxnSpPr>
      <xdr:spPr>
        <a:xfrm flipV="1">
          <a:off x="8750300" y="16175926"/>
          <a:ext cx="889000" cy="34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88582</xdr:rowOff>
    </xdr:from>
    <xdr:to>
      <xdr:col>50</xdr:col>
      <xdr:colOff>165100</xdr:colOff>
      <xdr:row>97</xdr:row>
      <xdr:rowOff>18732</xdr:rowOff>
    </xdr:to>
    <xdr:sp macro="" textlink="">
      <xdr:nvSpPr>
        <xdr:cNvPr id="464" name="フローチャート: 判断 463"/>
        <xdr:cNvSpPr/>
      </xdr:nvSpPr>
      <xdr:spPr>
        <a:xfrm>
          <a:off x="95885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9859</xdr:rowOff>
    </xdr:from>
    <xdr:ext cx="534377" cy="259045"/>
    <xdr:sp macro="" textlink="">
      <xdr:nvSpPr>
        <xdr:cNvPr id="465" name="テキスト ボックス 464"/>
        <xdr:cNvSpPr txBox="1"/>
      </xdr:nvSpPr>
      <xdr:spPr>
        <a:xfrm>
          <a:off x="9372111" y="1664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18707</xdr:rowOff>
    </xdr:from>
    <xdr:to>
      <xdr:col>45</xdr:col>
      <xdr:colOff>177800</xdr:colOff>
      <xdr:row>96</xdr:row>
      <xdr:rowOff>65443</xdr:rowOff>
    </xdr:to>
    <xdr:cxnSp macro="">
      <xdr:nvCxnSpPr>
        <xdr:cNvPr id="466" name="直線コネクタ 465"/>
        <xdr:cNvCxnSpPr/>
      </xdr:nvCxnSpPr>
      <xdr:spPr>
        <a:xfrm>
          <a:off x="7861300" y="16306457"/>
          <a:ext cx="889000" cy="21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147701</xdr:rowOff>
    </xdr:from>
    <xdr:to>
      <xdr:col>46</xdr:col>
      <xdr:colOff>38100</xdr:colOff>
      <xdr:row>97</xdr:row>
      <xdr:rowOff>77851</xdr:rowOff>
    </xdr:to>
    <xdr:sp macro="" textlink="">
      <xdr:nvSpPr>
        <xdr:cNvPr id="467" name="フローチャート: 判断 466"/>
        <xdr:cNvSpPr/>
      </xdr:nvSpPr>
      <xdr:spPr>
        <a:xfrm>
          <a:off x="8699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68978</xdr:rowOff>
    </xdr:from>
    <xdr:ext cx="534377" cy="259045"/>
    <xdr:sp macro="" textlink="">
      <xdr:nvSpPr>
        <xdr:cNvPr id="468" name="テキスト ボックス 467"/>
        <xdr:cNvSpPr txBox="1"/>
      </xdr:nvSpPr>
      <xdr:spPr>
        <a:xfrm>
          <a:off x="8483111" y="1669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48374</xdr:rowOff>
    </xdr:from>
    <xdr:to>
      <xdr:col>41</xdr:col>
      <xdr:colOff>101600</xdr:colOff>
      <xdr:row>96</xdr:row>
      <xdr:rowOff>149974</xdr:rowOff>
    </xdr:to>
    <xdr:sp macro="" textlink="">
      <xdr:nvSpPr>
        <xdr:cNvPr id="469" name="フローチャート: 判断 468"/>
        <xdr:cNvSpPr/>
      </xdr:nvSpPr>
      <xdr:spPr>
        <a:xfrm>
          <a:off x="7810500" y="165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141101</xdr:rowOff>
    </xdr:from>
    <xdr:ext cx="534377" cy="259045"/>
    <xdr:sp macro="" textlink="">
      <xdr:nvSpPr>
        <xdr:cNvPr id="470" name="テキスト ボックス 469"/>
        <xdr:cNvSpPr txBox="1"/>
      </xdr:nvSpPr>
      <xdr:spPr>
        <a:xfrm>
          <a:off x="7594111" y="1660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98501</xdr:rowOff>
    </xdr:from>
    <xdr:to>
      <xdr:col>55</xdr:col>
      <xdr:colOff>50800</xdr:colOff>
      <xdr:row>96</xdr:row>
      <xdr:rowOff>28651</xdr:rowOff>
    </xdr:to>
    <xdr:sp macro="" textlink="">
      <xdr:nvSpPr>
        <xdr:cNvPr id="476" name="楕円 475"/>
        <xdr:cNvSpPr/>
      </xdr:nvSpPr>
      <xdr:spPr>
        <a:xfrm>
          <a:off x="10426700" y="1638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121378</xdr:rowOff>
    </xdr:from>
    <xdr:ext cx="534377" cy="259045"/>
    <xdr:sp macro="" textlink="">
      <xdr:nvSpPr>
        <xdr:cNvPr id="477" name="普通建設事業費 （ うち更新整備　）該当値テキスト"/>
        <xdr:cNvSpPr txBox="1"/>
      </xdr:nvSpPr>
      <xdr:spPr>
        <a:xfrm>
          <a:off x="10528300" y="1623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8826</xdr:rowOff>
    </xdr:from>
    <xdr:to>
      <xdr:col>50</xdr:col>
      <xdr:colOff>165100</xdr:colOff>
      <xdr:row>94</xdr:row>
      <xdr:rowOff>110426</xdr:rowOff>
    </xdr:to>
    <xdr:sp macro="" textlink="">
      <xdr:nvSpPr>
        <xdr:cNvPr id="478" name="楕円 477"/>
        <xdr:cNvSpPr/>
      </xdr:nvSpPr>
      <xdr:spPr>
        <a:xfrm>
          <a:off x="9588500" y="1612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126953</xdr:rowOff>
    </xdr:from>
    <xdr:ext cx="534377" cy="259045"/>
    <xdr:sp macro="" textlink="">
      <xdr:nvSpPr>
        <xdr:cNvPr id="479" name="テキスト ボックス 478"/>
        <xdr:cNvSpPr txBox="1"/>
      </xdr:nvSpPr>
      <xdr:spPr>
        <a:xfrm>
          <a:off x="9372111" y="1590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14643</xdr:rowOff>
    </xdr:from>
    <xdr:to>
      <xdr:col>46</xdr:col>
      <xdr:colOff>38100</xdr:colOff>
      <xdr:row>96</xdr:row>
      <xdr:rowOff>116243</xdr:rowOff>
    </xdr:to>
    <xdr:sp macro="" textlink="">
      <xdr:nvSpPr>
        <xdr:cNvPr id="480" name="楕円 479"/>
        <xdr:cNvSpPr/>
      </xdr:nvSpPr>
      <xdr:spPr>
        <a:xfrm>
          <a:off x="8699500" y="1647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132770</xdr:rowOff>
    </xdr:from>
    <xdr:ext cx="534377" cy="259045"/>
    <xdr:sp macro="" textlink="">
      <xdr:nvSpPr>
        <xdr:cNvPr id="481" name="テキスト ボックス 480"/>
        <xdr:cNvSpPr txBox="1"/>
      </xdr:nvSpPr>
      <xdr:spPr>
        <a:xfrm>
          <a:off x="8483111" y="1624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139357</xdr:rowOff>
    </xdr:from>
    <xdr:to>
      <xdr:col>41</xdr:col>
      <xdr:colOff>101600</xdr:colOff>
      <xdr:row>95</xdr:row>
      <xdr:rowOff>69507</xdr:rowOff>
    </xdr:to>
    <xdr:sp macro="" textlink="">
      <xdr:nvSpPr>
        <xdr:cNvPr id="482" name="楕円 481"/>
        <xdr:cNvSpPr/>
      </xdr:nvSpPr>
      <xdr:spPr>
        <a:xfrm>
          <a:off x="7810500" y="1625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86034</xdr:rowOff>
    </xdr:from>
    <xdr:ext cx="534377" cy="259045"/>
    <xdr:sp macro="" textlink="">
      <xdr:nvSpPr>
        <xdr:cNvPr id="483" name="テキスト ボックス 482"/>
        <xdr:cNvSpPr txBox="1"/>
      </xdr:nvSpPr>
      <xdr:spPr>
        <a:xfrm>
          <a:off x="7594111" y="1603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5" name="テキスト ボックス 49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7" name="テキスト ボックス 49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8" name="直線コネクタ 49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9" name="テキスト ボックス 49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26017</xdr:rowOff>
    </xdr:from>
    <xdr:to>
      <xdr:col>85</xdr:col>
      <xdr:colOff>126364</xdr:colOff>
      <xdr:row>38</xdr:row>
      <xdr:rowOff>25400</xdr:rowOff>
    </xdr:to>
    <xdr:cxnSp macro="">
      <xdr:nvCxnSpPr>
        <xdr:cNvPr id="503" name="直線コネクタ 502"/>
        <xdr:cNvCxnSpPr/>
      </xdr:nvCxnSpPr>
      <xdr:spPr>
        <a:xfrm flipV="1">
          <a:off x="16317595" y="5340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53978</xdr:rowOff>
    </xdr:from>
    <xdr:ext cx="249299" cy="259045"/>
    <xdr:sp macro="" textlink="">
      <xdr:nvSpPr>
        <xdr:cNvPr id="504" name="災害復旧事業費最小値テキスト"/>
        <xdr:cNvSpPr txBox="1"/>
      </xdr:nvSpPr>
      <xdr:spPr>
        <a:xfrm>
          <a:off x="16370300" y="6569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5" name="直線コネクタ 50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144144</xdr:rowOff>
    </xdr:from>
    <xdr:ext cx="599010" cy="259045"/>
    <xdr:sp macro="" textlink="">
      <xdr:nvSpPr>
        <xdr:cNvPr id="506" name="災害復旧事業費最大値テキスト"/>
        <xdr:cNvSpPr txBox="1"/>
      </xdr:nvSpPr>
      <xdr:spPr>
        <a:xfrm>
          <a:off x="16370300" y="511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26017</xdr:rowOff>
    </xdr:from>
    <xdr:to>
      <xdr:col>86</xdr:col>
      <xdr:colOff>25400</xdr:colOff>
      <xdr:row>31</xdr:row>
      <xdr:rowOff>26017</xdr:rowOff>
    </xdr:to>
    <xdr:cxnSp macro="">
      <xdr:nvCxnSpPr>
        <xdr:cNvPr id="507" name="直線コネクタ 506"/>
        <xdr:cNvCxnSpPr/>
      </xdr:nvCxnSpPr>
      <xdr:spPr>
        <a:xfrm>
          <a:off x="16230600" y="534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19942</xdr:rowOff>
    </xdr:from>
    <xdr:to>
      <xdr:col>85</xdr:col>
      <xdr:colOff>127000</xdr:colOff>
      <xdr:row>38</xdr:row>
      <xdr:rowOff>25195</xdr:rowOff>
    </xdr:to>
    <xdr:cxnSp macro="">
      <xdr:nvCxnSpPr>
        <xdr:cNvPr id="508" name="直線コネクタ 507"/>
        <xdr:cNvCxnSpPr/>
      </xdr:nvCxnSpPr>
      <xdr:spPr>
        <a:xfrm flipV="1">
          <a:off x="15481300" y="6535042"/>
          <a:ext cx="838200" cy="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142878</xdr:rowOff>
    </xdr:from>
    <xdr:ext cx="469744" cy="259045"/>
    <xdr:sp macro="" textlink="">
      <xdr:nvSpPr>
        <xdr:cNvPr id="509" name="災害復旧事業費平均値テキスト"/>
        <xdr:cNvSpPr txBox="1"/>
      </xdr:nvSpPr>
      <xdr:spPr>
        <a:xfrm>
          <a:off x="16370300" y="6315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120001</xdr:rowOff>
    </xdr:from>
    <xdr:to>
      <xdr:col>85</xdr:col>
      <xdr:colOff>177800</xdr:colOff>
      <xdr:row>38</xdr:row>
      <xdr:rowOff>50151</xdr:rowOff>
    </xdr:to>
    <xdr:sp macro="" textlink="">
      <xdr:nvSpPr>
        <xdr:cNvPr id="510" name="フローチャート: 判断 509"/>
        <xdr:cNvSpPr/>
      </xdr:nvSpPr>
      <xdr:spPr>
        <a:xfrm>
          <a:off x="16268700" y="646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15759</xdr:rowOff>
    </xdr:from>
    <xdr:to>
      <xdr:col>81</xdr:col>
      <xdr:colOff>50800</xdr:colOff>
      <xdr:row>38</xdr:row>
      <xdr:rowOff>25195</xdr:rowOff>
    </xdr:to>
    <xdr:cxnSp macro="">
      <xdr:nvCxnSpPr>
        <xdr:cNvPr id="511" name="直線コネクタ 510"/>
        <xdr:cNvCxnSpPr/>
      </xdr:nvCxnSpPr>
      <xdr:spPr>
        <a:xfrm>
          <a:off x="14592300" y="6530859"/>
          <a:ext cx="889000" cy="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134774</xdr:rowOff>
    </xdr:from>
    <xdr:to>
      <xdr:col>81</xdr:col>
      <xdr:colOff>101600</xdr:colOff>
      <xdr:row>38</xdr:row>
      <xdr:rowOff>64925</xdr:rowOff>
    </xdr:to>
    <xdr:sp macro="" textlink="">
      <xdr:nvSpPr>
        <xdr:cNvPr id="512" name="フローチャート: 判断 511"/>
        <xdr:cNvSpPr/>
      </xdr:nvSpPr>
      <xdr:spPr>
        <a:xfrm>
          <a:off x="15430500" y="64784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81451</xdr:rowOff>
    </xdr:from>
    <xdr:ext cx="469744" cy="259045"/>
    <xdr:sp macro="" textlink="">
      <xdr:nvSpPr>
        <xdr:cNvPr id="513" name="テキスト ボックス 512"/>
        <xdr:cNvSpPr txBox="1"/>
      </xdr:nvSpPr>
      <xdr:spPr>
        <a:xfrm>
          <a:off x="15246428" y="625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15759</xdr:rowOff>
    </xdr:from>
    <xdr:to>
      <xdr:col>76</xdr:col>
      <xdr:colOff>114300</xdr:colOff>
      <xdr:row>38</xdr:row>
      <xdr:rowOff>25074</xdr:rowOff>
    </xdr:to>
    <xdr:cxnSp macro="">
      <xdr:nvCxnSpPr>
        <xdr:cNvPr id="514" name="直線コネクタ 513"/>
        <xdr:cNvCxnSpPr/>
      </xdr:nvCxnSpPr>
      <xdr:spPr>
        <a:xfrm flipV="1">
          <a:off x="13703300" y="6530859"/>
          <a:ext cx="889000" cy="9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129368</xdr:rowOff>
    </xdr:from>
    <xdr:to>
      <xdr:col>76</xdr:col>
      <xdr:colOff>165100</xdr:colOff>
      <xdr:row>38</xdr:row>
      <xdr:rowOff>59518</xdr:rowOff>
    </xdr:to>
    <xdr:sp macro="" textlink="">
      <xdr:nvSpPr>
        <xdr:cNvPr id="515" name="フローチャート: 判断 514"/>
        <xdr:cNvSpPr/>
      </xdr:nvSpPr>
      <xdr:spPr>
        <a:xfrm>
          <a:off x="145415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76045</xdr:rowOff>
    </xdr:from>
    <xdr:ext cx="469744" cy="259045"/>
    <xdr:sp macro="" textlink="">
      <xdr:nvSpPr>
        <xdr:cNvPr id="516" name="テキスト ボックス 515"/>
        <xdr:cNvSpPr txBox="1"/>
      </xdr:nvSpPr>
      <xdr:spPr>
        <a:xfrm>
          <a:off x="14357428" y="624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20959</xdr:rowOff>
    </xdr:from>
    <xdr:to>
      <xdr:col>71</xdr:col>
      <xdr:colOff>177800</xdr:colOff>
      <xdr:row>38</xdr:row>
      <xdr:rowOff>25074</xdr:rowOff>
    </xdr:to>
    <xdr:cxnSp macro="">
      <xdr:nvCxnSpPr>
        <xdr:cNvPr id="517" name="直線コネクタ 516"/>
        <xdr:cNvCxnSpPr/>
      </xdr:nvCxnSpPr>
      <xdr:spPr>
        <a:xfrm>
          <a:off x="12814300" y="6536059"/>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99695</xdr:rowOff>
    </xdr:from>
    <xdr:to>
      <xdr:col>72</xdr:col>
      <xdr:colOff>38100</xdr:colOff>
      <xdr:row>38</xdr:row>
      <xdr:rowOff>29845</xdr:rowOff>
    </xdr:to>
    <xdr:sp macro="" textlink="">
      <xdr:nvSpPr>
        <xdr:cNvPr id="518" name="フローチャート: 判断 517"/>
        <xdr:cNvSpPr/>
      </xdr:nvSpPr>
      <xdr:spPr>
        <a:xfrm>
          <a:off x="13652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46372</xdr:rowOff>
    </xdr:from>
    <xdr:ext cx="469744" cy="259045"/>
    <xdr:sp macro="" textlink="">
      <xdr:nvSpPr>
        <xdr:cNvPr id="519" name="テキスト ボックス 518"/>
        <xdr:cNvSpPr txBox="1"/>
      </xdr:nvSpPr>
      <xdr:spPr>
        <a:xfrm>
          <a:off x="13468428"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100850</xdr:rowOff>
    </xdr:from>
    <xdr:to>
      <xdr:col>67</xdr:col>
      <xdr:colOff>101600</xdr:colOff>
      <xdr:row>38</xdr:row>
      <xdr:rowOff>31000</xdr:rowOff>
    </xdr:to>
    <xdr:sp macro="" textlink="">
      <xdr:nvSpPr>
        <xdr:cNvPr id="520" name="フローチャート: 判断 519"/>
        <xdr:cNvSpPr/>
      </xdr:nvSpPr>
      <xdr:spPr>
        <a:xfrm>
          <a:off x="12763500" y="64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47527</xdr:rowOff>
    </xdr:from>
    <xdr:ext cx="469744" cy="259045"/>
    <xdr:sp macro="" textlink="">
      <xdr:nvSpPr>
        <xdr:cNvPr id="521" name="テキスト ボックス 520"/>
        <xdr:cNvSpPr txBox="1"/>
      </xdr:nvSpPr>
      <xdr:spPr>
        <a:xfrm>
          <a:off x="12579428" y="621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140592</xdr:rowOff>
    </xdr:from>
    <xdr:to>
      <xdr:col>85</xdr:col>
      <xdr:colOff>177800</xdr:colOff>
      <xdr:row>38</xdr:row>
      <xdr:rowOff>70742</xdr:rowOff>
    </xdr:to>
    <xdr:sp macro="" textlink="">
      <xdr:nvSpPr>
        <xdr:cNvPr id="527" name="楕円 526"/>
        <xdr:cNvSpPr/>
      </xdr:nvSpPr>
      <xdr:spPr>
        <a:xfrm>
          <a:off x="16268700" y="648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98428</xdr:rowOff>
    </xdr:from>
    <xdr:ext cx="378565" cy="259045"/>
    <xdr:sp macro="" textlink="">
      <xdr:nvSpPr>
        <xdr:cNvPr id="528" name="災害復旧事業費該当値テキスト"/>
        <xdr:cNvSpPr txBox="1"/>
      </xdr:nvSpPr>
      <xdr:spPr>
        <a:xfrm>
          <a:off x="16370300" y="6442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145844</xdr:rowOff>
    </xdr:from>
    <xdr:to>
      <xdr:col>81</xdr:col>
      <xdr:colOff>101600</xdr:colOff>
      <xdr:row>38</xdr:row>
      <xdr:rowOff>75994</xdr:rowOff>
    </xdr:to>
    <xdr:sp macro="" textlink="">
      <xdr:nvSpPr>
        <xdr:cNvPr id="529" name="楕円 528"/>
        <xdr:cNvSpPr/>
      </xdr:nvSpPr>
      <xdr:spPr>
        <a:xfrm>
          <a:off x="15430500" y="648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38</xdr:row>
      <xdr:rowOff>67122</xdr:rowOff>
    </xdr:from>
    <xdr:ext cx="313932" cy="259045"/>
    <xdr:sp macro="" textlink="">
      <xdr:nvSpPr>
        <xdr:cNvPr id="530" name="テキスト ボックス 529"/>
        <xdr:cNvSpPr txBox="1"/>
      </xdr:nvSpPr>
      <xdr:spPr>
        <a:xfrm>
          <a:off x="15324333" y="65822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136409</xdr:rowOff>
    </xdr:from>
    <xdr:to>
      <xdr:col>76</xdr:col>
      <xdr:colOff>165100</xdr:colOff>
      <xdr:row>38</xdr:row>
      <xdr:rowOff>66559</xdr:rowOff>
    </xdr:to>
    <xdr:sp macro="" textlink="">
      <xdr:nvSpPr>
        <xdr:cNvPr id="531" name="楕円 530"/>
        <xdr:cNvSpPr/>
      </xdr:nvSpPr>
      <xdr:spPr>
        <a:xfrm>
          <a:off x="14541500" y="648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57686</xdr:rowOff>
    </xdr:from>
    <xdr:ext cx="469744" cy="259045"/>
    <xdr:sp macro="" textlink="">
      <xdr:nvSpPr>
        <xdr:cNvPr id="532" name="テキスト ボックス 531"/>
        <xdr:cNvSpPr txBox="1"/>
      </xdr:nvSpPr>
      <xdr:spPr>
        <a:xfrm>
          <a:off x="14357428" y="6572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145724</xdr:rowOff>
    </xdr:from>
    <xdr:to>
      <xdr:col>72</xdr:col>
      <xdr:colOff>38100</xdr:colOff>
      <xdr:row>38</xdr:row>
      <xdr:rowOff>75874</xdr:rowOff>
    </xdr:to>
    <xdr:sp macro="" textlink="">
      <xdr:nvSpPr>
        <xdr:cNvPr id="533" name="楕円 532"/>
        <xdr:cNvSpPr/>
      </xdr:nvSpPr>
      <xdr:spPr>
        <a:xfrm>
          <a:off x="13652500" y="648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38</xdr:row>
      <xdr:rowOff>67001</xdr:rowOff>
    </xdr:from>
    <xdr:ext cx="313932" cy="259045"/>
    <xdr:sp macro="" textlink="">
      <xdr:nvSpPr>
        <xdr:cNvPr id="534" name="テキスト ボックス 533"/>
        <xdr:cNvSpPr txBox="1"/>
      </xdr:nvSpPr>
      <xdr:spPr>
        <a:xfrm>
          <a:off x="13546333" y="6582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141610</xdr:rowOff>
    </xdr:from>
    <xdr:to>
      <xdr:col>67</xdr:col>
      <xdr:colOff>101600</xdr:colOff>
      <xdr:row>38</xdr:row>
      <xdr:rowOff>71760</xdr:rowOff>
    </xdr:to>
    <xdr:sp macro="" textlink="">
      <xdr:nvSpPr>
        <xdr:cNvPr id="535" name="楕円 534"/>
        <xdr:cNvSpPr/>
      </xdr:nvSpPr>
      <xdr:spPr>
        <a:xfrm>
          <a:off x="12763500" y="648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62886</xdr:rowOff>
    </xdr:from>
    <xdr:ext cx="378565" cy="259045"/>
    <xdr:sp macro="" textlink="">
      <xdr:nvSpPr>
        <xdr:cNvPr id="536" name="テキスト ボックス 535"/>
        <xdr:cNvSpPr txBox="1"/>
      </xdr:nvSpPr>
      <xdr:spPr>
        <a:xfrm>
          <a:off x="12625017" y="6577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7" name="直線コネクタ 54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8" name="テキスト ボックス 54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9" name="直線コネクタ 54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0" name="テキスト ボックス 549"/>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1" name="直線コネクタ 55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2" name="テキスト ボックス 551"/>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3" name="直線コネクタ 55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4" name="テキスト ボックス 553"/>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58" name="直線コネクタ 557"/>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59"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0" name="直線コネクタ 55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1"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3" name="直線コネクタ 56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4"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5" name="フローチャート: 判断 564"/>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6" name="直線コネクタ 56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7" name="フローチャート: 判断 566"/>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8" name="テキスト ボックス 567"/>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9" name="直線コネクタ 56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0" name="フローチャート: 判断 569"/>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1" name="テキスト ボックス 570"/>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2" name="直線コネクタ 57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4" name="テキスト ボックス 57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75" name="フローチャート: 判断 574"/>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76" name="テキスト ボックス 575"/>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2" name="楕円 58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3"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4" name="楕円 58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5" name="テキスト ボックス 584"/>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6" name="楕円 58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7" name="テキスト ボックス 586"/>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8" name="楕円 58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9" name="テキスト ボックス 58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0" name="楕円 58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1" name="テキスト ボックス 590"/>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7" name="テキスト ボックス 60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9" name="テキスト ボックス 60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36093</xdr:rowOff>
    </xdr:from>
    <xdr:to>
      <xdr:col>85</xdr:col>
      <xdr:colOff>126364</xdr:colOff>
      <xdr:row>77</xdr:row>
      <xdr:rowOff>161074</xdr:rowOff>
    </xdr:to>
    <xdr:cxnSp macro="">
      <xdr:nvCxnSpPr>
        <xdr:cNvPr id="615" name="直線コネクタ 614"/>
        <xdr:cNvCxnSpPr/>
      </xdr:nvCxnSpPr>
      <xdr:spPr>
        <a:xfrm flipV="1">
          <a:off x="16317595" y="12037593"/>
          <a:ext cx="1269" cy="1325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164901</xdr:rowOff>
    </xdr:from>
    <xdr:ext cx="534377" cy="259045"/>
    <xdr:sp macro="" textlink="">
      <xdr:nvSpPr>
        <xdr:cNvPr id="616" name="公債費最小値テキスト"/>
        <xdr:cNvSpPr txBox="1"/>
      </xdr:nvSpPr>
      <xdr:spPr>
        <a:xfrm>
          <a:off x="16370300" y="1336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161074</xdr:rowOff>
    </xdr:from>
    <xdr:to>
      <xdr:col>86</xdr:col>
      <xdr:colOff>25400</xdr:colOff>
      <xdr:row>77</xdr:row>
      <xdr:rowOff>161074</xdr:rowOff>
    </xdr:to>
    <xdr:cxnSp macro="">
      <xdr:nvCxnSpPr>
        <xdr:cNvPr id="617" name="直線コネクタ 616"/>
        <xdr:cNvCxnSpPr/>
      </xdr:nvCxnSpPr>
      <xdr:spPr>
        <a:xfrm>
          <a:off x="16230600" y="133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154220</xdr:rowOff>
    </xdr:from>
    <xdr:ext cx="599010" cy="259045"/>
    <xdr:sp macro="" textlink="">
      <xdr:nvSpPr>
        <xdr:cNvPr id="618" name="公債費最大値テキスト"/>
        <xdr:cNvSpPr txBox="1"/>
      </xdr:nvSpPr>
      <xdr:spPr>
        <a:xfrm>
          <a:off x="16370300" y="1181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36093</xdr:rowOff>
    </xdr:from>
    <xdr:to>
      <xdr:col>86</xdr:col>
      <xdr:colOff>25400</xdr:colOff>
      <xdr:row>70</xdr:row>
      <xdr:rowOff>36093</xdr:rowOff>
    </xdr:to>
    <xdr:cxnSp macro="">
      <xdr:nvCxnSpPr>
        <xdr:cNvPr id="619" name="直線コネクタ 618"/>
        <xdr:cNvCxnSpPr/>
      </xdr:nvCxnSpPr>
      <xdr:spPr>
        <a:xfrm>
          <a:off x="16230600" y="12037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75997</xdr:rowOff>
    </xdr:from>
    <xdr:to>
      <xdr:col>85</xdr:col>
      <xdr:colOff>127000</xdr:colOff>
      <xdr:row>75</xdr:row>
      <xdr:rowOff>120396</xdr:rowOff>
    </xdr:to>
    <xdr:cxnSp macro="">
      <xdr:nvCxnSpPr>
        <xdr:cNvPr id="620" name="直線コネクタ 619"/>
        <xdr:cNvCxnSpPr/>
      </xdr:nvCxnSpPr>
      <xdr:spPr>
        <a:xfrm flipV="1">
          <a:off x="15481300" y="12934747"/>
          <a:ext cx="838200" cy="4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11168</xdr:rowOff>
    </xdr:from>
    <xdr:ext cx="534377" cy="259045"/>
    <xdr:sp macro="" textlink="">
      <xdr:nvSpPr>
        <xdr:cNvPr id="621" name="公債費平均値テキスト"/>
        <xdr:cNvSpPr txBox="1"/>
      </xdr:nvSpPr>
      <xdr:spPr>
        <a:xfrm>
          <a:off x="16370300" y="12869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32741</xdr:rowOff>
    </xdr:from>
    <xdr:to>
      <xdr:col>85</xdr:col>
      <xdr:colOff>177800</xdr:colOff>
      <xdr:row>75</xdr:row>
      <xdr:rowOff>134341</xdr:rowOff>
    </xdr:to>
    <xdr:sp macro="" textlink="">
      <xdr:nvSpPr>
        <xdr:cNvPr id="622" name="フローチャート: 判断 621"/>
        <xdr:cNvSpPr/>
      </xdr:nvSpPr>
      <xdr:spPr>
        <a:xfrm>
          <a:off x="162687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35293</xdr:rowOff>
    </xdr:from>
    <xdr:to>
      <xdr:col>81</xdr:col>
      <xdr:colOff>50800</xdr:colOff>
      <xdr:row>75</xdr:row>
      <xdr:rowOff>120396</xdr:rowOff>
    </xdr:to>
    <xdr:cxnSp macro="">
      <xdr:nvCxnSpPr>
        <xdr:cNvPr id="623" name="直線コネクタ 622"/>
        <xdr:cNvCxnSpPr/>
      </xdr:nvCxnSpPr>
      <xdr:spPr>
        <a:xfrm>
          <a:off x="14592300" y="12894043"/>
          <a:ext cx="889000" cy="8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11075</xdr:rowOff>
    </xdr:from>
    <xdr:to>
      <xdr:col>81</xdr:col>
      <xdr:colOff>101600</xdr:colOff>
      <xdr:row>75</xdr:row>
      <xdr:rowOff>112675</xdr:rowOff>
    </xdr:to>
    <xdr:sp macro="" textlink="">
      <xdr:nvSpPr>
        <xdr:cNvPr id="624" name="フローチャート: 判断 623"/>
        <xdr:cNvSpPr/>
      </xdr:nvSpPr>
      <xdr:spPr>
        <a:xfrm>
          <a:off x="15430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129202</xdr:rowOff>
    </xdr:from>
    <xdr:ext cx="534377" cy="259045"/>
    <xdr:sp macro="" textlink="">
      <xdr:nvSpPr>
        <xdr:cNvPr id="625" name="テキスト ボックス 624"/>
        <xdr:cNvSpPr txBox="1"/>
      </xdr:nvSpPr>
      <xdr:spPr>
        <a:xfrm>
          <a:off x="15214111" y="1264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35293</xdr:rowOff>
    </xdr:from>
    <xdr:to>
      <xdr:col>76</xdr:col>
      <xdr:colOff>114300</xdr:colOff>
      <xdr:row>75</xdr:row>
      <xdr:rowOff>121133</xdr:rowOff>
    </xdr:to>
    <xdr:cxnSp macro="">
      <xdr:nvCxnSpPr>
        <xdr:cNvPr id="626" name="直線コネクタ 625"/>
        <xdr:cNvCxnSpPr/>
      </xdr:nvCxnSpPr>
      <xdr:spPr>
        <a:xfrm flipV="1">
          <a:off x="13703300" y="12894043"/>
          <a:ext cx="889000" cy="8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150990</xdr:rowOff>
    </xdr:from>
    <xdr:to>
      <xdr:col>76</xdr:col>
      <xdr:colOff>165100</xdr:colOff>
      <xdr:row>75</xdr:row>
      <xdr:rowOff>81140</xdr:rowOff>
    </xdr:to>
    <xdr:sp macro="" textlink="">
      <xdr:nvSpPr>
        <xdr:cNvPr id="627" name="フローチャート: 判断 626"/>
        <xdr:cNvSpPr/>
      </xdr:nvSpPr>
      <xdr:spPr>
        <a:xfrm>
          <a:off x="14541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97667</xdr:rowOff>
    </xdr:from>
    <xdr:ext cx="534377" cy="259045"/>
    <xdr:sp macro="" textlink="">
      <xdr:nvSpPr>
        <xdr:cNvPr id="628" name="テキスト ボックス 627"/>
        <xdr:cNvSpPr txBox="1"/>
      </xdr:nvSpPr>
      <xdr:spPr>
        <a:xfrm>
          <a:off x="14325111" y="1261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70904</xdr:rowOff>
    </xdr:from>
    <xdr:to>
      <xdr:col>71</xdr:col>
      <xdr:colOff>177800</xdr:colOff>
      <xdr:row>75</xdr:row>
      <xdr:rowOff>121133</xdr:rowOff>
    </xdr:to>
    <xdr:cxnSp macro="">
      <xdr:nvCxnSpPr>
        <xdr:cNvPr id="629" name="直線コネクタ 628"/>
        <xdr:cNvCxnSpPr/>
      </xdr:nvCxnSpPr>
      <xdr:spPr>
        <a:xfrm>
          <a:off x="12814300" y="12929654"/>
          <a:ext cx="889000" cy="50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161519</xdr:rowOff>
    </xdr:from>
    <xdr:to>
      <xdr:col>72</xdr:col>
      <xdr:colOff>38100</xdr:colOff>
      <xdr:row>74</xdr:row>
      <xdr:rowOff>91669</xdr:rowOff>
    </xdr:to>
    <xdr:sp macro="" textlink="">
      <xdr:nvSpPr>
        <xdr:cNvPr id="630" name="フローチャート: 判断 629"/>
        <xdr:cNvSpPr/>
      </xdr:nvSpPr>
      <xdr:spPr>
        <a:xfrm>
          <a:off x="13652500" y="1267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108196</xdr:rowOff>
    </xdr:from>
    <xdr:ext cx="534377" cy="259045"/>
    <xdr:sp macro="" textlink="">
      <xdr:nvSpPr>
        <xdr:cNvPr id="631" name="テキスト ボックス 630"/>
        <xdr:cNvSpPr txBox="1"/>
      </xdr:nvSpPr>
      <xdr:spPr>
        <a:xfrm>
          <a:off x="13436111" y="1245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154686</xdr:rowOff>
    </xdr:from>
    <xdr:to>
      <xdr:col>67</xdr:col>
      <xdr:colOff>101600</xdr:colOff>
      <xdr:row>74</xdr:row>
      <xdr:rowOff>84836</xdr:rowOff>
    </xdr:to>
    <xdr:sp macro="" textlink="">
      <xdr:nvSpPr>
        <xdr:cNvPr id="632" name="フローチャート: 判断 631"/>
        <xdr:cNvSpPr/>
      </xdr:nvSpPr>
      <xdr:spPr>
        <a:xfrm>
          <a:off x="12763500" y="126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101363</xdr:rowOff>
    </xdr:from>
    <xdr:ext cx="534377" cy="259045"/>
    <xdr:sp macro="" textlink="">
      <xdr:nvSpPr>
        <xdr:cNvPr id="633" name="テキスト ボックス 632"/>
        <xdr:cNvSpPr txBox="1"/>
      </xdr:nvSpPr>
      <xdr:spPr>
        <a:xfrm>
          <a:off x="12547111" y="1244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25197</xdr:rowOff>
    </xdr:from>
    <xdr:to>
      <xdr:col>85</xdr:col>
      <xdr:colOff>177800</xdr:colOff>
      <xdr:row>75</xdr:row>
      <xdr:rowOff>126797</xdr:rowOff>
    </xdr:to>
    <xdr:sp macro="" textlink="">
      <xdr:nvSpPr>
        <xdr:cNvPr id="639" name="楕円 638"/>
        <xdr:cNvSpPr/>
      </xdr:nvSpPr>
      <xdr:spPr>
        <a:xfrm>
          <a:off x="16268700" y="1288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48074</xdr:rowOff>
    </xdr:from>
    <xdr:ext cx="534377" cy="259045"/>
    <xdr:sp macro="" textlink="">
      <xdr:nvSpPr>
        <xdr:cNvPr id="640" name="公債費該当値テキスト"/>
        <xdr:cNvSpPr txBox="1"/>
      </xdr:nvSpPr>
      <xdr:spPr>
        <a:xfrm>
          <a:off x="16370300" y="1273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69596</xdr:rowOff>
    </xdr:from>
    <xdr:to>
      <xdr:col>81</xdr:col>
      <xdr:colOff>101600</xdr:colOff>
      <xdr:row>75</xdr:row>
      <xdr:rowOff>171196</xdr:rowOff>
    </xdr:to>
    <xdr:sp macro="" textlink="">
      <xdr:nvSpPr>
        <xdr:cNvPr id="641" name="楕円 640"/>
        <xdr:cNvSpPr/>
      </xdr:nvSpPr>
      <xdr:spPr>
        <a:xfrm>
          <a:off x="15430500" y="1292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162323</xdr:rowOff>
    </xdr:from>
    <xdr:ext cx="534377" cy="259045"/>
    <xdr:sp macro="" textlink="">
      <xdr:nvSpPr>
        <xdr:cNvPr id="642" name="テキスト ボックス 641"/>
        <xdr:cNvSpPr txBox="1"/>
      </xdr:nvSpPr>
      <xdr:spPr>
        <a:xfrm>
          <a:off x="15214111" y="1302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155943</xdr:rowOff>
    </xdr:from>
    <xdr:to>
      <xdr:col>76</xdr:col>
      <xdr:colOff>165100</xdr:colOff>
      <xdr:row>75</xdr:row>
      <xdr:rowOff>86093</xdr:rowOff>
    </xdr:to>
    <xdr:sp macro="" textlink="">
      <xdr:nvSpPr>
        <xdr:cNvPr id="643" name="楕円 642"/>
        <xdr:cNvSpPr/>
      </xdr:nvSpPr>
      <xdr:spPr>
        <a:xfrm>
          <a:off x="14541500" y="1284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77220</xdr:rowOff>
    </xdr:from>
    <xdr:ext cx="534377" cy="259045"/>
    <xdr:sp macro="" textlink="">
      <xdr:nvSpPr>
        <xdr:cNvPr id="644" name="テキスト ボックス 643"/>
        <xdr:cNvSpPr txBox="1"/>
      </xdr:nvSpPr>
      <xdr:spPr>
        <a:xfrm>
          <a:off x="14325111" y="1293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70333</xdr:rowOff>
    </xdr:from>
    <xdr:to>
      <xdr:col>72</xdr:col>
      <xdr:colOff>38100</xdr:colOff>
      <xdr:row>76</xdr:row>
      <xdr:rowOff>484</xdr:rowOff>
    </xdr:to>
    <xdr:sp macro="" textlink="">
      <xdr:nvSpPr>
        <xdr:cNvPr id="645" name="楕円 644"/>
        <xdr:cNvSpPr/>
      </xdr:nvSpPr>
      <xdr:spPr>
        <a:xfrm>
          <a:off x="13652500" y="129290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163059</xdr:rowOff>
    </xdr:from>
    <xdr:ext cx="534377" cy="259045"/>
    <xdr:sp macro="" textlink="">
      <xdr:nvSpPr>
        <xdr:cNvPr id="646" name="テキスト ボックス 645"/>
        <xdr:cNvSpPr txBox="1"/>
      </xdr:nvSpPr>
      <xdr:spPr>
        <a:xfrm>
          <a:off x="13436111" y="1302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20104</xdr:rowOff>
    </xdr:from>
    <xdr:to>
      <xdr:col>67</xdr:col>
      <xdr:colOff>101600</xdr:colOff>
      <xdr:row>75</xdr:row>
      <xdr:rowOff>121704</xdr:rowOff>
    </xdr:to>
    <xdr:sp macro="" textlink="">
      <xdr:nvSpPr>
        <xdr:cNvPr id="647" name="楕円 646"/>
        <xdr:cNvSpPr/>
      </xdr:nvSpPr>
      <xdr:spPr>
        <a:xfrm>
          <a:off x="12763500" y="1287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112831</xdr:rowOff>
    </xdr:from>
    <xdr:ext cx="534377" cy="259045"/>
    <xdr:sp macro="" textlink="">
      <xdr:nvSpPr>
        <xdr:cNvPr id="648" name="テキスト ボックス 647"/>
        <xdr:cNvSpPr txBox="1"/>
      </xdr:nvSpPr>
      <xdr:spPr>
        <a:xfrm>
          <a:off x="12547111" y="1297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8" name="テキスト ボックス 66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107803</xdr:rowOff>
    </xdr:from>
    <xdr:to>
      <xdr:col>85</xdr:col>
      <xdr:colOff>126364</xdr:colOff>
      <xdr:row>99</xdr:row>
      <xdr:rowOff>44397</xdr:rowOff>
    </xdr:to>
    <xdr:cxnSp macro="">
      <xdr:nvCxnSpPr>
        <xdr:cNvPr id="672" name="直線コネクタ 671"/>
        <xdr:cNvCxnSpPr/>
      </xdr:nvCxnSpPr>
      <xdr:spPr>
        <a:xfrm flipV="1">
          <a:off x="16317595" y="15538303"/>
          <a:ext cx="1269" cy="147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48224</xdr:rowOff>
    </xdr:from>
    <xdr:ext cx="249299" cy="259045"/>
    <xdr:sp macro="" textlink="">
      <xdr:nvSpPr>
        <xdr:cNvPr id="673" name="積立金最小値テキスト"/>
        <xdr:cNvSpPr txBox="1"/>
      </xdr:nvSpPr>
      <xdr:spPr>
        <a:xfrm>
          <a:off x="16370300" y="1702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44397</xdr:rowOff>
    </xdr:from>
    <xdr:to>
      <xdr:col>86</xdr:col>
      <xdr:colOff>25400</xdr:colOff>
      <xdr:row>99</xdr:row>
      <xdr:rowOff>44397</xdr:rowOff>
    </xdr:to>
    <xdr:cxnSp macro="">
      <xdr:nvCxnSpPr>
        <xdr:cNvPr id="674" name="直線コネクタ 673"/>
        <xdr:cNvCxnSpPr/>
      </xdr:nvCxnSpPr>
      <xdr:spPr>
        <a:xfrm>
          <a:off x="16230600" y="1701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54480</xdr:rowOff>
    </xdr:from>
    <xdr:ext cx="599010" cy="259045"/>
    <xdr:sp macro="" textlink="">
      <xdr:nvSpPr>
        <xdr:cNvPr id="675" name="積立金最大値テキスト"/>
        <xdr:cNvSpPr txBox="1"/>
      </xdr:nvSpPr>
      <xdr:spPr>
        <a:xfrm>
          <a:off x="16370300" y="1531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107803</xdr:rowOff>
    </xdr:from>
    <xdr:to>
      <xdr:col>86</xdr:col>
      <xdr:colOff>25400</xdr:colOff>
      <xdr:row>90</xdr:row>
      <xdr:rowOff>107803</xdr:rowOff>
    </xdr:to>
    <xdr:cxnSp macro="">
      <xdr:nvCxnSpPr>
        <xdr:cNvPr id="676" name="直線コネクタ 675"/>
        <xdr:cNvCxnSpPr/>
      </xdr:nvCxnSpPr>
      <xdr:spPr>
        <a:xfrm>
          <a:off x="16230600" y="1553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46363</xdr:rowOff>
    </xdr:from>
    <xdr:to>
      <xdr:col>85</xdr:col>
      <xdr:colOff>127000</xdr:colOff>
      <xdr:row>97</xdr:row>
      <xdr:rowOff>79160</xdr:rowOff>
    </xdr:to>
    <xdr:cxnSp macro="">
      <xdr:nvCxnSpPr>
        <xdr:cNvPr id="677" name="直線コネクタ 676"/>
        <xdr:cNvCxnSpPr/>
      </xdr:nvCxnSpPr>
      <xdr:spPr>
        <a:xfrm>
          <a:off x="15481300" y="16677013"/>
          <a:ext cx="838200" cy="3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40208</xdr:rowOff>
    </xdr:from>
    <xdr:ext cx="534377" cy="259045"/>
    <xdr:sp macro="" textlink="">
      <xdr:nvSpPr>
        <xdr:cNvPr id="678" name="積立金平均値テキスト"/>
        <xdr:cNvSpPr txBox="1"/>
      </xdr:nvSpPr>
      <xdr:spPr>
        <a:xfrm>
          <a:off x="16370300" y="16842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61781</xdr:rowOff>
    </xdr:from>
    <xdr:to>
      <xdr:col>85</xdr:col>
      <xdr:colOff>177800</xdr:colOff>
      <xdr:row>98</xdr:row>
      <xdr:rowOff>163381</xdr:rowOff>
    </xdr:to>
    <xdr:sp macro="" textlink="">
      <xdr:nvSpPr>
        <xdr:cNvPr id="679" name="フローチャート: 判断 678"/>
        <xdr:cNvSpPr/>
      </xdr:nvSpPr>
      <xdr:spPr>
        <a:xfrm>
          <a:off x="16268700" y="168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45472</xdr:rowOff>
    </xdr:from>
    <xdr:to>
      <xdr:col>81</xdr:col>
      <xdr:colOff>50800</xdr:colOff>
      <xdr:row>97</xdr:row>
      <xdr:rowOff>46363</xdr:rowOff>
    </xdr:to>
    <xdr:cxnSp macro="">
      <xdr:nvCxnSpPr>
        <xdr:cNvPr id="680" name="直線コネクタ 679"/>
        <xdr:cNvCxnSpPr/>
      </xdr:nvCxnSpPr>
      <xdr:spPr>
        <a:xfrm>
          <a:off x="14592300" y="16676122"/>
          <a:ext cx="889000" cy="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71793</xdr:rowOff>
    </xdr:from>
    <xdr:to>
      <xdr:col>81</xdr:col>
      <xdr:colOff>101600</xdr:colOff>
      <xdr:row>99</xdr:row>
      <xdr:rowOff>1943</xdr:rowOff>
    </xdr:to>
    <xdr:sp macro="" textlink="">
      <xdr:nvSpPr>
        <xdr:cNvPr id="681" name="フローチャート: 判断 680"/>
        <xdr:cNvSpPr/>
      </xdr:nvSpPr>
      <xdr:spPr>
        <a:xfrm>
          <a:off x="15430500" y="1687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164520</xdr:rowOff>
    </xdr:from>
    <xdr:ext cx="534377" cy="259045"/>
    <xdr:sp macro="" textlink="">
      <xdr:nvSpPr>
        <xdr:cNvPr id="682" name="テキスト ボックス 681"/>
        <xdr:cNvSpPr txBox="1"/>
      </xdr:nvSpPr>
      <xdr:spPr>
        <a:xfrm>
          <a:off x="15214111" y="1696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45472</xdr:rowOff>
    </xdr:from>
    <xdr:to>
      <xdr:col>76</xdr:col>
      <xdr:colOff>114300</xdr:colOff>
      <xdr:row>98</xdr:row>
      <xdr:rowOff>170805</xdr:rowOff>
    </xdr:to>
    <xdr:cxnSp macro="">
      <xdr:nvCxnSpPr>
        <xdr:cNvPr id="683" name="直線コネクタ 682"/>
        <xdr:cNvCxnSpPr/>
      </xdr:nvCxnSpPr>
      <xdr:spPr>
        <a:xfrm flipV="1">
          <a:off x="13703300" y="16676122"/>
          <a:ext cx="889000" cy="29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57978</xdr:rowOff>
    </xdr:from>
    <xdr:to>
      <xdr:col>76</xdr:col>
      <xdr:colOff>165100</xdr:colOff>
      <xdr:row>98</xdr:row>
      <xdr:rowOff>159578</xdr:rowOff>
    </xdr:to>
    <xdr:sp macro="" textlink="">
      <xdr:nvSpPr>
        <xdr:cNvPr id="684" name="フローチャート: 判断 683"/>
        <xdr:cNvSpPr/>
      </xdr:nvSpPr>
      <xdr:spPr>
        <a:xfrm>
          <a:off x="14541500" y="168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150705</xdr:rowOff>
    </xdr:from>
    <xdr:ext cx="534377" cy="259045"/>
    <xdr:sp macro="" textlink="">
      <xdr:nvSpPr>
        <xdr:cNvPr id="685" name="テキスト ボックス 684"/>
        <xdr:cNvSpPr txBox="1"/>
      </xdr:nvSpPr>
      <xdr:spPr>
        <a:xfrm>
          <a:off x="14325111" y="1695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89241</xdr:rowOff>
    </xdr:from>
    <xdr:to>
      <xdr:col>71</xdr:col>
      <xdr:colOff>177800</xdr:colOff>
      <xdr:row>98</xdr:row>
      <xdr:rowOff>170805</xdr:rowOff>
    </xdr:to>
    <xdr:cxnSp macro="">
      <xdr:nvCxnSpPr>
        <xdr:cNvPr id="686" name="直線コネクタ 685"/>
        <xdr:cNvCxnSpPr/>
      </xdr:nvCxnSpPr>
      <xdr:spPr>
        <a:xfrm>
          <a:off x="12814300" y="16891341"/>
          <a:ext cx="889000" cy="8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87" name="フローチャート: 判断 686"/>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88" name="テキスト ボックス 687"/>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89" name="フローチャート: 判断 688"/>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66583</xdr:rowOff>
    </xdr:from>
    <xdr:ext cx="534377" cy="259045"/>
    <xdr:sp macro="" textlink="">
      <xdr:nvSpPr>
        <xdr:cNvPr id="690" name="テキスト ボックス 689"/>
        <xdr:cNvSpPr txBox="1"/>
      </xdr:nvSpPr>
      <xdr:spPr>
        <a:xfrm>
          <a:off x="12547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28360</xdr:rowOff>
    </xdr:from>
    <xdr:to>
      <xdr:col>85</xdr:col>
      <xdr:colOff>177800</xdr:colOff>
      <xdr:row>97</xdr:row>
      <xdr:rowOff>129960</xdr:rowOff>
    </xdr:to>
    <xdr:sp macro="" textlink="">
      <xdr:nvSpPr>
        <xdr:cNvPr id="696" name="楕円 695"/>
        <xdr:cNvSpPr/>
      </xdr:nvSpPr>
      <xdr:spPr>
        <a:xfrm>
          <a:off x="16268700" y="166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51237</xdr:rowOff>
    </xdr:from>
    <xdr:ext cx="534377" cy="259045"/>
    <xdr:sp macro="" textlink="">
      <xdr:nvSpPr>
        <xdr:cNvPr id="697" name="積立金該当値テキスト"/>
        <xdr:cNvSpPr txBox="1"/>
      </xdr:nvSpPr>
      <xdr:spPr>
        <a:xfrm>
          <a:off x="16370300" y="1651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167013</xdr:rowOff>
    </xdr:from>
    <xdr:to>
      <xdr:col>81</xdr:col>
      <xdr:colOff>101600</xdr:colOff>
      <xdr:row>97</xdr:row>
      <xdr:rowOff>97163</xdr:rowOff>
    </xdr:to>
    <xdr:sp macro="" textlink="">
      <xdr:nvSpPr>
        <xdr:cNvPr id="698" name="楕円 697"/>
        <xdr:cNvSpPr/>
      </xdr:nvSpPr>
      <xdr:spPr>
        <a:xfrm>
          <a:off x="15430500" y="1662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113690</xdr:rowOff>
    </xdr:from>
    <xdr:ext cx="534377" cy="259045"/>
    <xdr:sp macro="" textlink="">
      <xdr:nvSpPr>
        <xdr:cNvPr id="699" name="テキスト ボックス 698"/>
        <xdr:cNvSpPr txBox="1"/>
      </xdr:nvSpPr>
      <xdr:spPr>
        <a:xfrm>
          <a:off x="15214111" y="1640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166122</xdr:rowOff>
    </xdr:from>
    <xdr:to>
      <xdr:col>76</xdr:col>
      <xdr:colOff>165100</xdr:colOff>
      <xdr:row>97</xdr:row>
      <xdr:rowOff>96272</xdr:rowOff>
    </xdr:to>
    <xdr:sp macro="" textlink="">
      <xdr:nvSpPr>
        <xdr:cNvPr id="700" name="楕円 699"/>
        <xdr:cNvSpPr/>
      </xdr:nvSpPr>
      <xdr:spPr>
        <a:xfrm>
          <a:off x="14541500" y="1662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112799</xdr:rowOff>
    </xdr:from>
    <xdr:ext cx="534377" cy="259045"/>
    <xdr:sp macro="" textlink="">
      <xdr:nvSpPr>
        <xdr:cNvPr id="701" name="テキスト ボックス 700"/>
        <xdr:cNvSpPr txBox="1"/>
      </xdr:nvSpPr>
      <xdr:spPr>
        <a:xfrm>
          <a:off x="14325111" y="1640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120005</xdr:rowOff>
    </xdr:from>
    <xdr:to>
      <xdr:col>72</xdr:col>
      <xdr:colOff>38100</xdr:colOff>
      <xdr:row>99</xdr:row>
      <xdr:rowOff>50155</xdr:rowOff>
    </xdr:to>
    <xdr:sp macro="" textlink="">
      <xdr:nvSpPr>
        <xdr:cNvPr id="702" name="楕円 701"/>
        <xdr:cNvSpPr/>
      </xdr:nvSpPr>
      <xdr:spPr>
        <a:xfrm>
          <a:off x="13652500" y="1692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41282</xdr:rowOff>
    </xdr:from>
    <xdr:ext cx="469744" cy="259045"/>
    <xdr:sp macro="" textlink="">
      <xdr:nvSpPr>
        <xdr:cNvPr id="703" name="テキスト ボックス 702"/>
        <xdr:cNvSpPr txBox="1"/>
      </xdr:nvSpPr>
      <xdr:spPr>
        <a:xfrm>
          <a:off x="13468428" y="1701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38441</xdr:rowOff>
    </xdr:from>
    <xdr:to>
      <xdr:col>67</xdr:col>
      <xdr:colOff>101600</xdr:colOff>
      <xdr:row>98</xdr:row>
      <xdr:rowOff>140041</xdr:rowOff>
    </xdr:to>
    <xdr:sp macro="" textlink="">
      <xdr:nvSpPr>
        <xdr:cNvPr id="704" name="楕円 703"/>
        <xdr:cNvSpPr/>
      </xdr:nvSpPr>
      <xdr:spPr>
        <a:xfrm>
          <a:off x="12763500" y="1684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131168</xdr:rowOff>
    </xdr:from>
    <xdr:ext cx="534377" cy="259045"/>
    <xdr:sp macro="" textlink="">
      <xdr:nvSpPr>
        <xdr:cNvPr id="705" name="テキスト ボックス 704"/>
        <xdr:cNvSpPr txBox="1"/>
      </xdr:nvSpPr>
      <xdr:spPr>
        <a:xfrm>
          <a:off x="12547111" y="1693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49697</xdr:rowOff>
    </xdr:from>
    <xdr:to>
      <xdr:col>116</xdr:col>
      <xdr:colOff>62864</xdr:colOff>
      <xdr:row>39</xdr:row>
      <xdr:rowOff>98878</xdr:rowOff>
    </xdr:to>
    <xdr:cxnSp macro="">
      <xdr:nvCxnSpPr>
        <xdr:cNvPr id="731" name="直線コネクタ 730"/>
        <xdr:cNvCxnSpPr/>
      </xdr:nvCxnSpPr>
      <xdr:spPr>
        <a:xfrm flipV="1">
          <a:off x="22159595" y="5193197"/>
          <a:ext cx="1269" cy="1592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167824</xdr:rowOff>
    </xdr:from>
    <xdr:ext cx="534377" cy="259045"/>
    <xdr:sp macro="" textlink="">
      <xdr:nvSpPr>
        <xdr:cNvPr id="734" name="投資及び出資金最大値テキスト"/>
        <xdr:cNvSpPr txBox="1"/>
      </xdr:nvSpPr>
      <xdr:spPr>
        <a:xfrm>
          <a:off x="22212300" y="496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49697</xdr:rowOff>
    </xdr:from>
    <xdr:to>
      <xdr:col>116</xdr:col>
      <xdr:colOff>152400</xdr:colOff>
      <xdr:row>30</xdr:row>
      <xdr:rowOff>49697</xdr:rowOff>
    </xdr:to>
    <xdr:cxnSp macro="">
      <xdr:nvCxnSpPr>
        <xdr:cNvPr id="735" name="直線コネクタ 734"/>
        <xdr:cNvCxnSpPr/>
      </xdr:nvCxnSpPr>
      <xdr:spPr>
        <a:xfrm>
          <a:off x="22072600" y="519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97115</xdr:rowOff>
    </xdr:from>
    <xdr:to>
      <xdr:col>116</xdr:col>
      <xdr:colOff>63500</xdr:colOff>
      <xdr:row>36</xdr:row>
      <xdr:rowOff>162103</xdr:rowOff>
    </xdr:to>
    <xdr:cxnSp macro="">
      <xdr:nvCxnSpPr>
        <xdr:cNvPr id="736" name="直線コネクタ 735"/>
        <xdr:cNvCxnSpPr/>
      </xdr:nvCxnSpPr>
      <xdr:spPr>
        <a:xfrm>
          <a:off x="21323300" y="5926415"/>
          <a:ext cx="838200" cy="40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118370</xdr:rowOff>
    </xdr:from>
    <xdr:ext cx="469744" cy="259045"/>
    <xdr:sp macro="" textlink="">
      <xdr:nvSpPr>
        <xdr:cNvPr id="737" name="投資及び出資金平均値テキスト"/>
        <xdr:cNvSpPr txBox="1"/>
      </xdr:nvSpPr>
      <xdr:spPr>
        <a:xfrm>
          <a:off x="22212300" y="6633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139943</xdr:rowOff>
    </xdr:from>
    <xdr:to>
      <xdr:col>116</xdr:col>
      <xdr:colOff>114300</xdr:colOff>
      <xdr:row>39</xdr:row>
      <xdr:rowOff>70093</xdr:rowOff>
    </xdr:to>
    <xdr:sp macro="" textlink="">
      <xdr:nvSpPr>
        <xdr:cNvPr id="738" name="フローチャート: 判断 737"/>
        <xdr:cNvSpPr/>
      </xdr:nvSpPr>
      <xdr:spPr>
        <a:xfrm>
          <a:off x="221107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97115</xdr:rowOff>
    </xdr:from>
    <xdr:to>
      <xdr:col>111</xdr:col>
      <xdr:colOff>177800</xdr:colOff>
      <xdr:row>34</xdr:row>
      <xdr:rowOff>160470</xdr:rowOff>
    </xdr:to>
    <xdr:cxnSp macro="">
      <xdr:nvCxnSpPr>
        <xdr:cNvPr id="739" name="直線コネクタ 738"/>
        <xdr:cNvCxnSpPr/>
      </xdr:nvCxnSpPr>
      <xdr:spPr>
        <a:xfrm flipV="1">
          <a:off x="20434300" y="5926415"/>
          <a:ext cx="889000" cy="6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133020</xdr:rowOff>
    </xdr:from>
    <xdr:to>
      <xdr:col>112</xdr:col>
      <xdr:colOff>38100</xdr:colOff>
      <xdr:row>39</xdr:row>
      <xdr:rowOff>63170</xdr:rowOff>
    </xdr:to>
    <xdr:sp macro="" textlink="">
      <xdr:nvSpPr>
        <xdr:cNvPr id="740" name="フローチャート: 判断 739"/>
        <xdr:cNvSpPr/>
      </xdr:nvSpPr>
      <xdr:spPr>
        <a:xfrm>
          <a:off x="21272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54297</xdr:rowOff>
    </xdr:from>
    <xdr:ext cx="469744" cy="259045"/>
    <xdr:sp macro="" textlink="">
      <xdr:nvSpPr>
        <xdr:cNvPr id="741" name="テキスト ボックス 740"/>
        <xdr:cNvSpPr txBox="1"/>
      </xdr:nvSpPr>
      <xdr:spPr>
        <a:xfrm>
          <a:off x="21088428" y="674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160470</xdr:rowOff>
    </xdr:from>
    <xdr:to>
      <xdr:col>107</xdr:col>
      <xdr:colOff>50800</xdr:colOff>
      <xdr:row>35</xdr:row>
      <xdr:rowOff>41337</xdr:rowOff>
    </xdr:to>
    <xdr:cxnSp macro="">
      <xdr:nvCxnSpPr>
        <xdr:cNvPr id="742" name="直線コネクタ 741"/>
        <xdr:cNvCxnSpPr/>
      </xdr:nvCxnSpPr>
      <xdr:spPr>
        <a:xfrm flipV="1">
          <a:off x="19545300" y="5989770"/>
          <a:ext cx="889000" cy="5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149152</xdr:rowOff>
    </xdr:from>
    <xdr:to>
      <xdr:col>107</xdr:col>
      <xdr:colOff>101600</xdr:colOff>
      <xdr:row>39</xdr:row>
      <xdr:rowOff>79302</xdr:rowOff>
    </xdr:to>
    <xdr:sp macro="" textlink="">
      <xdr:nvSpPr>
        <xdr:cNvPr id="743" name="フローチャート: 判断 742"/>
        <xdr:cNvSpPr/>
      </xdr:nvSpPr>
      <xdr:spPr>
        <a:xfrm>
          <a:off x="20383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70429</xdr:rowOff>
    </xdr:from>
    <xdr:ext cx="469744" cy="259045"/>
    <xdr:sp macro="" textlink="">
      <xdr:nvSpPr>
        <xdr:cNvPr id="744" name="テキスト ボックス 743"/>
        <xdr:cNvSpPr txBox="1"/>
      </xdr:nvSpPr>
      <xdr:spPr>
        <a:xfrm>
          <a:off x="20199428" y="675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41337</xdr:rowOff>
    </xdr:from>
    <xdr:to>
      <xdr:col>102</xdr:col>
      <xdr:colOff>114300</xdr:colOff>
      <xdr:row>39</xdr:row>
      <xdr:rowOff>93392</xdr:rowOff>
    </xdr:to>
    <xdr:cxnSp macro="">
      <xdr:nvCxnSpPr>
        <xdr:cNvPr id="745" name="直線コネクタ 744"/>
        <xdr:cNvCxnSpPr/>
      </xdr:nvCxnSpPr>
      <xdr:spPr>
        <a:xfrm flipV="1">
          <a:off x="18656300" y="6042087"/>
          <a:ext cx="889000" cy="73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162182</xdr:rowOff>
    </xdr:from>
    <xdr:to>
      <xdr:col>102</xdr:col>
      <xdr:colOff>165100</xdr:colOff>
      <xdr:row>39</xdr:row>
      <xdr:rowOff>92332</xdr:rowOff>
    </xdr:to>
    <xdr:sp macro="" textlink="">
      <xdr:nvSpPr>
        <xdr:cNvPr id="746" name="フローチャート: 判断 745"/>
        <xdr:cNvSpPr/>
      </xdr:nvSpPr>
      <xdr:spPr>
        <a:xfrm>
          <a:off x="19494500" y="667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83459</xdr:rowOff>
    </xdr:from>
    <xdr:ext cx="469744" cy="259045"/>
    <xdr:sp macro="" textlink="">
      <xdr:nvSpPr>
        <xdr:cNvPr id="747" name="テキスト ボックス 746"/>
        <xdr:cNvSpPr txBox="1"/>
      </xdr:nvSpPr>
      <xdr:spPr>
        <a:xfrm>
          <a:off x="19310428" y="6770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168420</xdr:rowOff>
    </xdr:from>
    <xdr:to>
      <xdr:col>98</xdr:col>
      <xdr:colOff>38100</xdr:colOff>
      <xdr:row>39</xdr:row>
      <xdr:rowOff>98570</xdr:rowOff>
    </xdr:to>
    <xdr:sp macro="" textlink="">
      <xdr:nvSpPr>
        <xdr:cNvPr id="748" name="フローチャート: 判断 747"/>
        <xdr:cNvSpPr/>
      </xdr:nvSpPr>
      <xdr:spPr>
        <a:xfrm>
          <a:off x="18605500" y="668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115097</xdr:rowOff>
    </xdr:from>
    <xdr:ext cx="469744" cy="259045"/>
    <xdr:sp macro="" textlink="">
      <xdr:nvSpPr>
        <xdr:cNvPr id="749" name="テキスト ボックス 748"/>
        <xdr:cNvSpPr txBox="1"/>
      </xdr:nvSpPr>
      <xdr:spPr>
        <a:xfrm>
          <a:off x="18421428" y="645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111303</xdr:rowOff>
    </xdr:from>
    <xdr:to>
      <xdr:col>116</xdr:col>
      <xdr:colOff>114300</xdr:colOff>
      <xdr:row>37</xdr:row>
      <xdr:rowOff>41453</xdr:rowOff>
    </xdr:to>
    <xdr:sp macro="" textlink="">
      <xdr:nvSpPr>
        <xdr:cNvPr id="755" name="楕円 754"/>
        <xdr:cNvSpPr/>
      </xdr:nvSpPr>
      <xdr:spPr>
        <a:xfrm>
          <a:off x="22110700" y="628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134180</xdr:rowOff>
    </xdr:from>
    <xdr:ext cx="534377" cy="259045"/>
    <xdr:sp macro="" textlink="">
      <xdr:nvSpPr>
        <xdr:cNvPr id="756" name="投資及び出資金該当値テキスト"/>
        <xdr:cNvSpPr txBox="1"/>
      </xdr:nvSpPr>
      <xdr:spPr>
        <a:xfrm>
          <a:off x="22212300" y="613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46315</xdr:rowOff>
    </xdr:from>
    <xdr:to>
      <xdr:col>112</xdr:col>
      <xdr:colOff>38100</xdr:colOff>
      <xdr:row>34</xdr:row>
      <xdr:rowOff>147915</xdr:rowOff>
    </xdr:to>
    <xdr:sp macro="" textlink="">
      <xdr:nvSpPr>
        <xdr:cNvPr id="757" name="楕円 756"/>
        <xdr:cNvSpPr/>
      </xdr:nvSpPr>
      <xdr:spPr>
        <a:xfrm>
          <a:off x="21272500" y="587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32</xdr:row>
      <xdr:rowOff>164442</xdr:rowOff>
    </xdr:from>
    <xdr:ext cx="534377" cy="259045"/>
    <xdr:sp macro="" textlink="">
      <xdr:nvSpPr>
        <xdr:cNvPr id="758" name="テキスト ボックス 757"/>
        <xdr:cNvSpPr txBox="1"/>
      </xdr:nvSpPr>
      <xdr:spPr>
        <a:xfrm>
          <a:off x="21056111" y="5650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109670</xdr:rowOff>
    </xdr:from>
    <xdr:to>
      <xdr:col>107</xdr:col>
      <xdr:colOff>101600</xdr:colOff>
      <xdr:row>35</xdr:row>
      <xdr:rowOff>39820</xdr:rowOff>
    </xdr:to>
    <xdr:sp macro="" textlink="">
      <xdr:nvSpPr>
        <xdr:cNvPr id="759" name="楕円 758"/>
        <xdr:cNvSpPr/>
      </xdr:nvSpPr>
      <xdr:spPr>
        <a:xfrm>
          <a:off x="20383500" y="593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33</xdr:row>
      <xdr:rowOff>56347</xdr:rowOff>
    </xdr:from>
    <xdr:ext cx="534377" cy="259045"/>
    <xdr:sp macro="" textlink="">
      <xdr:nvSpPr>
        <xdr:cNvPr id="760" name="テキスト ボックス 759"/>
        <xdr:cNvSpPr txBox="1"/>
      </xdr:nvSpPr>
      <xdr:spPr>
        <a:xfrm>
          <a:off x="20167111" y="571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161987</xdr:rowOff>
    </xdr:from>
    <xdr:to>
      <xdr:col>102</xdr:col>
      <xdr:colOff>165100</xdr:colOff>
      <xdr:row>35</xdr:row>
      <xdr:rowOff>92137</xdr:rowOff>
    </xdr:to>
    <xdr:sp macro="" textlink="">
      <xdr:nvSpPr>
        <xdr:cNvPr id="761" name="楕円 760"/>
        <xdr:cNvSpPr/>
      </xdr:nvSpPr>
      <xdr:spPr>
        <a:xfrm>
          <a:off x="19494500" y="599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33</xdr:row>
      <xdr:rowOff>108664</xdr:rowOff>
    </xdr:from>
    <xdr:ext cx="534377" cy="259045"/>
    <xdr:sp macro="" textlink="">
      <xdr:nvSpPr>
        <xdr:cNvPr id="762" name="テキスト ボックス 761"/>
        <xdr:cNvSpPr txBox="1"/>
      </xdr:nvSpPr>
      <xdr:spPr>
        <a:xfrm>
          <a:off x="19278111" y="576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42592</xdr:rowOff>
    </xdr:from>
    <xdr:to>
      <xdr:col>98</xdr:col>
      <xdr:colOff>38100</xdr:colOff>
      <xdr:row>39</xdr:row>
      <xdr:rowOff>144192</xdr:rowOff>
    </xdr:to>
    <xdr:sp macro="" textlink="">
      <xdr:nvSpPr>
        <xdr:cNvPr id="763" name="楕円 762"/>
        <xdr:cNvSpPr/>
      </xdr:nvSpPr>
      <xdr:spPr>
        <a:xfrm>
          <a:off x="18605500" y="672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135319</xdr:rowOff>
    </xdr:from>
    <xdr:ext cx="378565" cy="259045"/>
    <xdr:sp macro="" textlink="">
      <xdr:nvSpPr>
        <xdr:cNvPr id="764" name="テキスト ボックス 763"/>
        <xdr:cNvSpPr txBox="1"/>
      </xdr:nvSpPr>
      <xdr:spPr>
        <a:xfrm>
          <a:off x="18467017" y="6821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0" name="テキスト ボックス 77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2" name="テキスト ボックス 78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152319</xdr:rowOff>
    </xdr:from>
    <xdr:to>
      <xdr:col>116</xdr:col>
      <xdr:colOff>62864</xdr:colOff>
      <xdr:row>58</xdr:row>
      <xdr:rowOff>139700</xdr:rowOff>
    </xdr:to>
    <xdr:cxnSp macro="">
      <xdr:nvCxnSpPr>
        <xdr:cNvPr id="786" name="直線コネクタ 785"/>
        <xdr:cNvCxnSpPr/>
      </xdr:nvCxnSpPr>
      <xdr:spPr>
        <a:xfrm flipV="1">
          <a:off x="22159595" y="8724819"/>
          <a:ext cx="1269" cy="1358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98996</xdr:rowOff>
    </xdr:from>
    <xdr:ext cx="534377" cy="259045"/>
    <xdr:sp macro="" textlink="">
      <xdr:nvSpPr>
        <xdr:cNvPr id="789" name="貸付金最大値テキスト"/>
        <xdr:cNvSpPr txBox="1"/>
      </xdr:nvSpPr>
      <xdr:spPr>
        <a:xfrm>
          <a:off x="22212300" y="85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152319</xdr:rowOff>
    </xdr:from>
    <xdr:to>
      <xdr:col>116</xdr:col>
      <xdr:colOff>152400</xdr:colOff>
      <xdr:row>50</xdr:row>
      <xdr:rowOff>152319</xdr:rowOff>
    </xdr:to>
    <xdr:cxnSp macro="">
      <xdr:nvCxnSpPr>
        <xdr:cNvPr id="790" name="直線コネクタ 789"/>
        <xdr:cNvCxnSpPr/>
      </xdr:nvCxnSpPr>
      <xdr:spPr>
        <a:xfrm>
          <a:off x="22072600" y="8724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4552</xdr:rowOff>
    </xdr:from>
    <xdr:to>
      <xdr:col>116</xdr:col>
      <xdr:colOff>63500</xdr:colOff>
      <xdr:row>58</xdr:row>
      <xdr:rowOff>10084</xdr:rowOff>
    </xdr:to>
    <xdr:cxnSp macro="">
      <xdr:nvCxnSpPr>
        <xdr:cNvPr id="791" name="直線コネクタ 790"/>
        <xdr:cNvCxnSpPr/>
      </xdr:nvCxnSpPr>
      <xdr:spPr>
        <a:xfrm flipV="1">
          <a:off x="21323300" y="9948652"/>
          <a:ext cx="838200" cy="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31264</xdr:rowOff>
    </xdr:from>
    <xdr:ext cx="469744" cy="259045"/>
    <xdr:sp macro="" textlink="">
      <xdr:nvSpPr>
        <xdr:cNvPr id="792" name="貸付金平均値テキスト"/>
        <xdr:cNvSpPr txBox="1"/>
      </xdr:nvSpPr>
      <xdr:spPr>
        <a:xfrm>
          <a:off x="22212300" y="9632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8387</xdr:rowOff>
    </xdr:from>
    <xdr:to>
      <xdr:col>116</xdr:col>
      <xdr:colOff>114300</xdr:colOff>
      <xdr:row>57</xdr:row>
      <xdr:rowOff>109987</xdr:rowOff>
    </xdr:to>
    <xdr:sp macro="" textlink="">
      <xdr:nvSpPr>
        <xdr:cNvPr id="793" name="フローチャート: 判断 792"/>
        <xdr:cNvSpPr/>
      </xdr:nvSpPr>
      <xdr:spPr>
        <a:xfrm>
          <a:off x="221107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10084</xdr:rowOff>
    </xdr:from>
    <xdr:to>
      <xdr:col>111</xdr:col>
      <xdr:colOff>177800</xdr:colOff>
      <xdr:row>58</xdr:row>
      <xdr:rowOff>10816</xdr:rowOff>
    </xdr:to>
    <xdr:cxnSp macro="">
      <xdr:nvCxnSpPr>
        <xdr:cNvPr id="794" name="直線コネクタ 793"/>
        <xdr:cNvCxnSpPr/>
      </xdr:nvCxnSpPr>
      <xdr:spPr>
        <a:xfrm flipV="1">
          <a:off x="20434300" y="9954184"/>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123739</xdr:rowOff>
    </xdr:from>
    <xdr:to>
      <xdr:col>112</xdr:col>
      <xdr:colOff>38100</xdr:colOff>
      <xdr:row>57</xdr:row>
      <xdr:rowOff>53889</xdr:rowOff>
    </xdr:to>
    <xdr:sp macro="" textlink="">
      <xdr:nvSpPr>
        <xdr:cNvPr id="795" name="フローチャート: 判断 794"/>
        <xdr:cNvSpPr/>
      </xdr:nvSpPr>
      <xdr:spPr>
        <a:xfrm>
          <a:off x="21272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70416</xdr:rowOff>
    </xdr:from>
    <xdr:ext cx="469744" cy="259045"/>
    <xdr:sp macro="" textlink="">
      <xdr:nvSpPr>
        <xdr:cNvPr id="796" name="テキスト ボックス 795"/>
        <xdr:cNvSpPr txBox="1"/>
      </xdr:nvSpPr>
      <xdr:spPr>
        <a:xfrm>
          <a:off x="21088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10816</xdr:rowOff>
    </xdr:from>
    <xdr:to>
      <xdr:col>107</xdr:col>
      <xdr:colOff>50800</xdr:colOff>
      <xdr:row>58</xdr:row>
      <xdr:rowOff>73178</xdr:rowOff>
    </xdr:to>
    <xdr:cxnSp macro="">
      <xdr:nvCxnSpPr>
        <xdr:cNvPr id="797" name="直線コネクタ 796"/>
        <xdr:cNvCxnSpPr/>
      </xdr:nvCxnSpPr>
      <xdr:spPr>
        <a:xfrm flipV="1">
          <a:off x="19545300" y="9954916"/>
          <a:ext cx="889000" cy="6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114274</xdr:rowOff>
    </xdr:from>
    <xdr:to>
      <xdr:col>107</xdr:col>
      <xdr:colOff>101600</xdr:colOff>
      <xdr:row>57</xdr:row>
      <xdr:rowOff>44424</xdr:rowOff>
    </xdr:to>
    <xdr:sp macro="" textlink="">
      <xdr:nvSpPr>
        <xdr:cNvPr id="798" name="フローチャート: 判断 797"/>
        <xdr:cNvSpPr/>
      </xdr:nvSpPr>
      <xdr:spPr>
        <a:xfrm>
          <a:off x="20383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60951</xdr:rowOff>
    </xdr:from>
    <xdr:ext cx="469744" cy="259045"/>
    <xdr:sp macro="" textlink="">
      <xdr:nvSpPr>
        <xdr:cNvPr id="799" name="テキスト ボックス 798"/>
        <xdr:cNvSpPr txBox="1"/>
      </xdr:nvSpPr>
      <xdr:spPr>
        <a:xfrm>
          <a:off x="20199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46065</xdr:rowOff>
    </xdr:from>
    <xdr:to>
      <xdr:col>102</xdr:col>
      <xdr:colOff>114300</xdr:colOff>
      <xdr:row>58</xdr:row>
      <xdr:rowOff>73178</xdr:rowOff>
    </xdr:to>
    <xdr:cxnSp macro="">
      <xdr:nvCxnSpPr>
        <xdr:cNvPr id="800" name="直線コネクタ 799"/>
        <xdr:cNvCxnSpPr/>
      </xdr:nvCxnSpPr>
      <xdr:spPr>
        <a:xfrm>
          <a:off x="18656300" y="9990165"/>
          <a:ext cx="889000" cy="2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116606</xdr:rowOff>
    </xdr:from>
    <xdr:to>
      <xdr:col>102</xdr:col>
      <xdr:colOff>165100</xdr:colOff>
      <xdr:row>57</xdr:row>
      <xdr:rowOff>46756</xdr:rowOff>
    </xdr:to>
    <xdr:sp macro="" textlink="">
      <xdr:nvSpPr>
        <xdr:cNvPr id="801" name="フローチャート: 判断 800"/>
        <xdr:cNvSpPr/>
      </xdr:nvSpPr>
      <xdr:spPr>
        <a:xfrm>
          <a:off x="19494500" y="971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63283</xdr:rowOff>
    </xdr:from>
    <xdr:ext cx="469744" cy="259045"/>
    <xdr:sp macro="" textlink="">
      <xdr:nvSpPr>
        <xdr:cNvPr id="802" name="テキスト ボックス 801"/>
        <xdr:cNvSpPr txBox="1"/>
      </xdr:nvSpPr>
      <xdr:spPr>
        <a:xfrm>
          <a:off x="19310428" y="949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101839</xdr:rowOff>
    </xdr:from>
    <xdr:to>
      <xdr:col>98</xdr:col>
      <xdr:colOff>38100</xdr:colOff>
      <xdr:row>57</xdr:row>
      <xdr:rowOff>31989</xdr:rowOff>
    </xdr:to>
    <xdr:sp macro="" textlink="">
      <xdr:nvSpPr>
        <xdr:cNvPr id="803" name="フローチャート: 判断 802"/>
        <xdr:cNvSpPr/>
      </xdr:nvSpPr>
      <xdr:spPr>
        <a:xfrm>
          <a:off x="18605500" y="9703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48516</xdr:rowOff>
    </xdr:from>
    <xdr:ext cx="469744" cy="259045"/>
    <xdr:sp macro="" textlink="">
      <xdr:nvSpPr>
        <xdr:cNvPr id="804" name="テキスト ボックス 803"/>
        <xdr:cNvSpPr txBox="1"/>
      </xdr:nvSpPr>
      <xdr:spPr>
        <a:xfrm>
          <a:off x="18421428" y="9478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125202</xdr:rowOff>
    </xdr:from>
    <xdr:to>
      <xdr:col>116</xdr:col>
      <xdr:colOff>114300</xdr:colOff>
      <xdr:row>58</xdr:row>
      <xdr:rowOff>55352</xdr:rowOff>
    </xdr:to>
    <xdr:sp macro="" textlink="">
      <xdr:nvSpPr>
        <xdr:cNvPr id="810" name="楕円 809"/>
        <xdr:cNvSpPr/>
      </xdr:nvSpPr>
      <xdr:spPr>
        <a:xfrm>
          <a:off x="22110700" y="989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103629</xdr:rowOff>
    </xdr:from>
    <xdr:ext cx="469744" cy="259045"/>
    <xdr:sp macro="" textlink="">
      <xdr:nvSpPr>
        <xdr:cNvPr id="811" name="貸付金該当値テキスト"/>
        <xdr:cNvSpPr txBox="1"/>
      </xdr:nvSpPr>
      <xdr:spPr>
        <a:xfrm>
          <a:off x="22212300" y="9876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130734</xdr:rowOff>
    </xdr:from>
    <xdr:to>
      <xdr:col>112</xdr:col>
      <xdr:colOff>38100</xdr:colOff>
      <xdr:row>58</xdr:row>
      <xdr:rowOff>60884</xdr:rowOff>
    </xdr:to>
    <xdr:sp macro="" textlink="">
      <xdr:nvSpPr>
        <xdr:cNvPr id="812" name="楕円 811"/>
        <xdr:cNvSpPr/>
      </xdr:nvSpPr>
      <xdr:spPr>
        <a:xfrm>
          <a:off x="21272500" y="990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52011</xdr:rowOff>
    </xdr:from>
    <xdr:ext cx="469744" cy="259045"/>
    <xdr:sp macro="" textlink="">
      <xdr:nvSpPr>
        <xdr:cNvPr id="813" name="テキスト ボックス 812"/>
        <xdr:cNvSpPr txBox="1"/>
      </xdr:nvSpPr>
      <xdr:spPr>
        <a:xfrm>
          <a:off x="21088428" y="999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131466</xdr:rowOff>
    </xdr:from>
    <xdr:to>
      <xdr:col>107</xdr:col>
      <xdr:colOff>101600</xdr:colOff>
      <xdr:row>58</xdr:row>
      <xdr:rowOff>61616</xdr:rowOff>
    </xdr:to>
    <xdr:sp macro="" textlink="">
      <xdr:nvSpPr>
        <xdr:cNvPr id="814" name="楕円 813"/>
        <xdr:cNvSpPr/>
      </xdr:nvSpPr>
      <xdr:spPr>
        <a:xfrm>
          <a:off x="20383500" y="990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52743</xdr:rowOff>
    </xdr:from>
    <xdr:ext cx="469744" cy="259045"/>
    <xdr:sp macro="" textlink="">
      <xdr:nvSpPr>
        <xdr:cNvPr id="815" name="テキスト ボックス 814"/>
        <xdr:cNvSpPr txBox="1"/>
      </xdr:nvSpPr>
      <xdr:spPr>
        <a:xfrm>
          <a:off x="20199428" y="9996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22378</xdr:rowOff>
    </xdr:from>
    <xdr:to>
      <xdr:col>102</xdr:col>
      <xdr:colOff>165100</xdr:colOff>
      <xdr:row>58</xdr:row>
      <xdr:rowOff>123978</xdr:rowOff>
    </xdr:to>
    <xdr:sp macro="" textlink="">
      <xdr:nvSpPr>
        <xdr:cNvPr id="816" name="楕円 815"/>
        <xdr:cNvSpPr/>
      </xdr:nvSpPr>
      <xdr:spPr>
        <a:xfrm>
          <a:off x="19494500" y="996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115105</xdr:rowOff>
    </xdr:from>
    <xdr:ext cx="469744" cy="259045"/>
    <xdr:sp macro="" textlink="">
      <xdr:nvSpPr>
        <xdr:cNvPr id="817" name="テキスト ボックス 816"/>
        <xdr:cNvSpPr txBox="1"/>
      </xdr:nvSpPr>
      <xdr:spPr>
        <a:xfrm>
          <a:off x="19310428" y="1005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166715</xdr:rowOff>
    </xdr:from>
    <xdr:to>
      <xdr:col>98</xdr:col>
      <xdr:colOff>38100</xdr:colOff>
      <xdr:row>58</xdr:row>
      <xdr:rowOff>96865</xdr:rowOff>
    </xdr:to>
    <xdr:sp macro="" textlink="">
      <xdr:nvSpPr>
        <xdr:cNvPr id="818" name="楕円 817"/>
        <xdr:cNvSpPr/>
      </xdr:nvSpPr>
      <xdr:spPr>
        <a:xfrm>
          <a:off x="18605500" y="993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87992</xdr:rowOff>
    </xdr:from>
    <xdr:ext cx="469744" cy="259045"/>
    <xdr:sp macro="" textlink="">
      <xdr:nvSpPr>
        <xdr:cNvPr id="819" name="テキスト ボックス 818"/>
        <xdr:cNvSpPr txBox="1"/>
      </xdr:nvSpPr>
      <xdr:spPr>
        <a:xfrm>
          <a:off x="18421428" y="10032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8" name="テキスト ボックス 83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133509</xdr:rowOff>
    </xdr:from>
    <xdr:to>
      <xdr:col>116</xdr:col>
      <xdr:colOff>62864</xdr:colOff>
      <xdr:row>79</xdr:row>
      <xdr:rowOff>11303</xdr:rowOff>
    </xdr:to>
    <xdr:cxnSp macro="">
      <xdr:nvCxnSpPr>
        <xdr:cNvPr id="844" name="直線コネクタ 843"/>
        <xdr:cNvCxnSpPr/>
      </xdr:nvCxnSpPr>
      <xdr:spPr>
        <a:xfrm flipV="1">
          <a:off x="22159595" y="12135009"/>
          <a:ext cx="1269" cy="142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15130</xdr:rowOff>
    </xdr:from>
    <xdr:ext cx="534377" cy="259045"/>
    <xdr:sp macro="" textlink="">
      <xdr:nvSpPr>
        <xdr:cNvPr id="845" name="繰出金最小値テキスト"/>
        <xdr:cNvSpPr txBox="1"/>
      </xdr:nvSpPr>
      <xdr:spPr>
        <a:xfrm>
          <a:off x="22212300" y="1355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11303</xdr:rowOff>
    </xdr:from>
    <xdr:to>
      <xdr:col>116</xdr:col>
      <xdr:colOff>152400</xdr:colOff>
      <xdr:row>79</xdr:row>
      <xdr:rowOff>11303</xdr:rowOff>
    </xdr:to>
    <xdr:cxnSp macro="">
      <xdr:nvCxnSpPr>
        <xdr:cNvPr id="846" name="直線コネクタ 845"/>
        <xdr:cNvCxnSpPr/>
      </xdr:nvCxnSpPr>
      <xdr:spPr>
        <a:xfrm>
          <a:off x="22072600" y="1355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80186</xdr:rowOff>
    </xdr:from>
    <xdr:ext cx="534377" cy="259045"/>
    <xdr:sp macro="" textlink="">
      <xdr:nvSpPr>
        <xdr:cNvPr id="847" name="繰出金最大値テキスト"/>
        <xdr:cNvSpPr txBox="1"/>
      </xdr:nvSpPr>
      <xdr:spPr>
        <a:xfrm>
          <a:off x="22212300" y="119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133509</xdr:rowOff>
    </xdr:from>
    <xdr:to>
      <xdr:col>116</xdr:col>
      <xdr:colOff>152400</xdr:colOff>
      <xdr:row>70</xdr:row>
      <xdr:rowOff>133509</xdr:rowOff>
    </xdr:to>
    <xdr:cxnSp macro="">
      <xdr:nvCxnSpPr>
        <xdr:cNvPr id="848" name="直線コネクタ 847"/>
        <xdr:cNvCxnSpPr/>
      </xdr:nvCxnSpPr>
      <xdr:spPr>
        <a:xfrm>
          <a:off x="22072600" y="1213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138652</xdr:rowOff>
    </xdr:from>
    <xdr:to>
      <xdr:col>116</xdr:col>
      <xdr:colOff>63500</xdr:colOff>
      <xdr:row>75</xdr:row>
      <xdr:rowOff>139471</xdr:rowOff>
    </xdr:to>
    <xdr:cxnSp macro="">
      <xdr:nvCxnSpPr>
        <xdr:cNvPr id="849" name="直線コネクタ 848"/>
        <xdr:cNvCxnSpPr/>
      </xdr:nvCxnSpPr>
      <xdr:spPr>
        <a:xfrm flipV="1">
          <a:off x="21323300" y="12997402"/>
          <a:ext cx="838200" cy="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89260</xdr:rowOff>
    </xdr:from>
    <xdr:ext cx="534377" cy="259045"/>
    <xdr:sp macro="" textlink="">
      <xdr:nvSpPr>
        <xdr:cNvPr id="850" name="繰出金平均値テキスト"/>
        <xdr:cNvSpPr txBox="1"/>
      </xdr:nvSpPr>
      <xdr:spPr>
        <a:xfrm>
          <a:off x="22212300" y="12776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66383</xdr:rowOff>
    </xdr:from>
    <xdr:to>
      <xdr:col>116</xdr:col>
      <xdr:colOff>114300</xdr:colOff>
      <xdr:row>75</xdr:row>
      <xdr:rowOff>167984</xdr:rowOff>
    </xdr:to>
    <xdr:sp macro="" textlink="">
      <xdr:nvSpPr>
        <xdr:cNvPr id="851" name="フローチャート: 判断 850"/>
        <xdr:cNvSpPr/>
      </xdr:nvSpPr>
      <xdr:spPr>
        <a:xfrm>
          <a:off x="221107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139471</xdr:rowOff>
    </xdr:from>
    <xdr:to>
      <xdr:col>111</xdr:col>
      <xdr:colOff>177800</xdr:colOff>
      <xdr:row>76</xdr:row>
      <xdr:rowOff>1378</xdr:rowOff>
    </xdr:to>
    <xdr:cxnSp macro="">
      <xdr:nvCxnSpPr>
        <xdr:cNvPr id="852" name="直線コネクタ 851"/>
        <xdr:cNvCxnSpPr/>
      </xdr:nvCxnSpPr>
      <xdr:spPr>
        <a:xfrm flipV="1">
          <a:off x="20434300" y="12998221"/>
          <a:ext cx="889000" cy="3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42742</xdr:rowOff>
    </xdr:from>
    <xdr:to>
      <xdr:col>112</xdr:col>
      <xdr:colOff>38100</xdr:colOff>
      <xdr:row>75</xdr:row>
      <xdr:rowOff>144342</xdr:rowOff>
    </xdr:to>
    <xdr:sp macro="" textlink="">
      <xdr:nvSpPr>
        <xdr:cNvPr id="853" name="フローチャート: 判断 852"/>
        <xdr:cNvSpPr/>
      </xdr:nvSpPr>
      <xdr:spPr>
        <a:xfrm>
          <a:off x="21272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160869</xdr:rowOff>
    </xdr:from>
    <xdr:ext cx="534377" cy="259045"/>
    <xdr:sp macro="" textlink="">
      <xdr:nvSpPr>
        <xdr:cNvPr id="854" name="テキスト ボックス 853"/>
        <xdr:cNvSpPr txBox="1"/>
      </xdr:nvSpPr>
      <xdr:spPr>
        <a:xfrm>
          <a:off x="21056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1378</xdr:rowOff>
    </xdr:from>
    <xdr:to>
      <xdr:col>107</xdr:col>
      <xdr:colOff>50800</xdr:colOff>
      <xdr:row>76</xdr:row>
      <xdr:rowOff>37725</xdr:rowOff>
    </xdr:to>
    <xdr:cxnSp macro="">
      <xdr:nvCxnSpPr>
        <xdr:cNvPr id="855" name="直線コネクタ 854"/>
        <xdr:cNvCxnSpPr/>
      </xdr:nvCxnSpPr>
      <xdr:spPr>
        <a:xfrm flipV="1">
          <a:off x="19545300" y="13031578"/>
          <a:ext cx="889000" cy="3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45104</xdr:rowOff>
    </xdr:from>
    <xdr:to>
      <xdr:col>107</xdr:col>
      <xdr:colOff>101600</xdr:colOff>
      <xdr:row>75</xdr:row>
      <xdr:rowOff>146704</xdr:rowOff>
    </xdr:to>
    <xdr:sp macro="" textlink="">
      <xdr:nvSpPr>
        <xdr:cNvPr id="856" name="フローチャート: 判断 855"/>
        <xdr:cNvSpPr/>
      </xdr:nvSpPr>
      <xdr:spPr>
        <a:xfrm>
          <a:off x="20383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163231</xdr:rowOff>
    </xdr:from>
    <xdr:ext cx="534377" cy="259045"/>
    <xdr:sp macro="" textlink="">
      <xdr:nvSpPr>
        <xdr:cNvPr id="857" name="テキスト ボックス 856"/>
        <xdr:cNvSpPr txBox="1"/>
      </xdr:nvSpPr>
      <xdr:spPr>
        <a:xfrm>
          <a:off x="20167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36278</xdr:rowOff>
    </xdr:from>
    <xdr:to>
      <xdr:col>102</xdr:col>
      <xdr:colOff>114300</xdr:colOff>
      <xdr:row>76</xdr:row>
      <xdr:rowOff>37725</xdr:rowOff>
    </xdr:to>
    <xdr:cxnSp macro="">
      <xdr:nvCxnSpPr>
        <xdr:cNvPr id="858" name="直線コネクタ 857"/>
        <xdr:cNvCxnSpPr/>
      </xdr:nvCxnSpPr>
      <xdr:spPr>
        <a:xfrm>
          <a:off x="18656300" y="12209228"/>
          <a:ext cx="889000" cy="85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112617</xdr:rowOff>
    </xdr:from>
    <xdr:to>
      <xdr:col>102</xdr:col>
      <xdr:colOff>165100</xdr:colOff>
      <xdr:row>75</xdr:row>
      <xdr:rowOff>42767</xdr:rowOff>
    </xdr:to>
    <xdr:sp macro="" textlink="">
      <xdr:nvSpPr>
        <xdr:cNvPr id="859" name="フローチャート: 判断 858"/>
        <xdr:cNvSpPr/>
      </xdr:nvSpPr>
      <xdr:spPr>
        <a:xfrm>
          <a:off x="19494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59294</xdr:rowOff>
    </xdr:from>
    <xdr:ext cx="534377" cy="259045"/>
    <xdr:sp macro="" textlink="">
      <xdr:nvSpPr>
        <xdr:cNvPr id="860" name="テキスト ボックス 859"/>
        <xdr:cNvSpPr txBox="1"/>
      </xdr:nvSpPr>
      <xdr:spPr>
        <a:xfrm>
          <a:off x="19278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127095</xdr:rowOff>
    </xdr:from>
    <xdr:to>
      <xdr:col>98</xdr:col>
      <xdr:colOff>38100</xdr:colOff>
      <xdr:row>75</xdr:row>
      <xdr:rowOff>57245</xdr:rowOff>
    </xdr:to>
    <xdr:sp macro="" textlink="">
      <xdr:nvSpPr>
        <xdr:cNvPr id="861" name="フローチャート: 判断 860"/>
        <xdr:cNvSpPr/>
      </xdr:nvSpPr>
      <xdr:spPr>
        <a:xfrm>
          <a:off x="18605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48372</xdr:rowOff>
    </xdr:from>
    <xdr:ext cx="534377" cy="259045"/>
    <xdr:sp macro="" textlink="">
      <xdr:nvSpPr>
        <xdr:cNvPr id="862" name="テキスト ボックス 861"/>
        <xdr:cNvSpPr txBox="1"/>
      </xdr:nvSpPr>
      <xdr:spPr>
        <a:xfrm>
          <a:off x="18389111" y="129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87852</xdr:rowOff>
    </xdr:from>
    <xdr:to>
      <xdr:col>116</xdr:col>
      <xdr:colOff>114300</xdr:colOff>
      <xdr:row>76</xdr:row>
      <xdr:rowOff>18002</xdr:rowOff>
    </xdr:to>
    <xdr:sp macro="" textlink="">
      <xdr:nvSpPr>
        <xdr:cNvPr id="868" name="楕円 867"/>
        <xdr:cNvSpPr/>
      </xdr:nvSpPr>
      <xdr:spPr>
        <a:xfrm>
          <a:off x="22110700" y="1294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66279</xdr:rowOff>
    </xdr:from>
    <xdr:ext cx="534377" cy="259045"/>
    <xdr:sp macro="" textlink="">
      <xdr:nvSpPr>
        <xdr:cNvPr id="869" name="繰出金該当値テキスト"/>
        <xdr:cNvSpPr txBox="1"/>
      </xdr:nvSpPr>
      <xdr:spPr>
        <a:xfrm>
          <a:off x="22212300" y="1292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88671</xdr:rowOff>
    </xdr:from>
    <xdr:to>
      <xdr:col>112</xdr:col>
      <xdr:colOff>38100</xdr:colOff>
      <xdr:row>76</xdr:row>
      <xdr:rowOff>18821</xdr:rowOff>
    </xdr:to>
    <xdr:sp macro="" textlink="">
      <xdr:nvSpPr>
        <xdr:cNvPr id="870" name="楕円 869"/>
        <xdr:cNvSpPr/>
      </xdr:nvSpPr>
      <xdr:spPr>
        <a:xfrm>
          <a:off x="21272500" y="1294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9949</xdr:rowOff>
    </xdr:from>
    <xdr:ext cx="534377" cy="259045"/>
    <xdr:sp macro="" textlink="">
      <xdr:nvSpPr>
        <xdr:cNvPr id="871" name="テキスト ボックス 870"/>
        <xdr:cNvSpPr txBox="1"/>
      </xdr:nvSpPr>
      <xdr:spPr>
        <a:xfrm>
          <a:off x="21056111" y="1304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122028</xdr:rowOff>
    </xdr:from>
    <xdr:to>
      <xdr:col>107</xdr:col>
      <xdr:colOff>101600</xdr:colOff>
      <xdr:row>76</xdr:row>
      <xdr:rowOff>52178</xdr:rowOff>
    </xdr:to>
    <xdr:sp macro="" textlink="">
      <xdr:nvSpPr>
        <xdr:cNvPr id="872" name="楕円 871"/>
        <xdr:cNvSpPr/>
      </xdr:nvSpPr>
      <xdr:spPr>
        <a:xfrm>
          <a:off x="20383500" y="1298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43305</xdr:rowOff>
    </xdr:from>
    <xdr:ext cx="534377" cy="259045"/>
    <xdr:sp macro="" textlink="">
      <xdr:nvSpPr>
        <xdr:cNvPr id="873" name="テキスト ボックス 872"/>
        <xdr:cNvSpPr txBox="1"/>
      </xdr:nvSpPr>
      <xdr:spPr>
        <a:xfrm>
          <a:off x="20167111" y="1307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158375</xdr:rowOff>
    </xdr:from>
    <xdr:to>
      <xdr:col>102</xdr:col>
      <xdr:colOff>165100</xdr:colOff>
      <xdr:row>76</xdr:row>
      <xdr:rowOff>88525</xdr:rowOff>
    </xdr:to>
    <xdr:sp macro="" textlink="">
      <xdr:nvSpPr>
        <xdr:cNvPr id="874" name="楕円 873"/>
        <xdr:cNvSpPr/>
      </xdr:nvSpPr>
      <xdr:spPr>
        <a:xfrm>
          <a:off x="19494500" y="130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79652</xdr:rowOff>
    </xdr:from>
    <xdr:ext cx="534377" cy="259045"/>
    <xdr:sp macro="" textlink="">
      <xdr:nvSpPr>
        <xdr:cNvPr id="875" name="テキスト ボックス 874"/>
        <xdr:cNvSpPr txBox="1"/>
      </xdr:nvSpPr>
      <xdr:spPr>
        <a:xfrm>
          <a:off x="19278111" y="1310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156928</xdr:rowOff>
    </xdr:from>
    <xdr:to>
      <xdr:col>98</xdr:col>
      <xdr:colOff>38100</xdr:colOff>
      <xdr:row>71</xdr:row>
      <xdr:rowOff>87078</xdr:rowOff>
    </xdr:to>
    <xdr:sp macro="" textlink="">
      <xdr:nvSpPr>
        <xdr:cNvPr id="876" name="楕円 875"/>
        <xdr:cNvSpPr/>
      </xdr:nvSpPr>
      <xdr:spPr>
        <a:xfrm>
          <a:off x="18605500" y="121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103605</xdr:rowOff>
    </xdr:from>
    <xdr:ext cx="534377" cy="259045"/>
    <xdr:sp macro="" textlink="">
      <xdr:nvSpPr>
        <xdr:cNvPr id="877" name="テキスト ボックス 876"/>
        <xdr:cNvSpPr txBox="1"/>
      </xdr:nvSpPr>
      <xdr:spPr>
        <a:xfrm>
          <a:off x="18389111" y="1193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8" name="直線コネクタ 887"/>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89" name="テキスト ボックス 888"/>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93</xdr:row>
      <xdr:rowOff>168927</xdr:rowOff>
    </xdr:from>
    <xdr:ext cx="377026" cy="259045"/>
    <xdr:sp macro="" textlink="">
      <xdr:nvSpPr>
        <xdr:cNvPr id="891" name="テキスト ボックス 890"/>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2" name="直線コネクタ 891"/>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90</xdr:row>
      <xdr:rowOff>111777</xdr:rowOff>
    </xdr:from>
    <xdr:ext cx="377026" cy="259045"/>
    <xdr:sp macro="" textlink="">
      <xdr:nvSpPr>
        <xdr:cNvPr id="893" name="テキスト ボックス 892"/>
        <xdr:cNvSpPr txBox="1"/>
      </xdr:nvSpPr>
      <xdr:spPr>
        <a:xfrm>
          <a:off x="17910974" y="15542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895" name="テキスト ボックス 894"/>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8255</xdr:rowOff>
    </xdr:from>
    <xdr:to>
      <xdr:col>116</xdr:col>
      <xdr:colOff>62864</xdr:colOff>
      <xdr:row>98</xdr:row>
      <xdr:rowOff>25400</xdr:rowOff>
    </xdr:to>
    <xdr:cxnSp macro="">
      <xdr:nvCxnSpPr>
        <xdr:cNvPr id="897" name="直線コネクタ 896"/>
        <xdr:cNvCxnSpPr/>
      </xdr:nvCxnSpPr>
      <xdr:spPr>
        <a:xfrm flipV="1">
          <a:off x="22159595" y="15610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68597</xdr:rowOff>
    </xdr:from>
    <xdr:ext cx="249299" cy="259045"/>
    <xdr:sp macro="" textlink="">
      <xdr:nvSpPr>
        <xdr:cNvPr id="898" name="前年度繰上充用金最小値テキスト"/>
        <xdr:cNvSpPr txBox="1"/>
      </xdr:nvSpPr>
      <xdr:spPr>
        <a:xfrm>
          <a:off x="22212300" y="16870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899" name="直線コネクタ 898"/>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126382</xdr:rowOff>
    </xdr:from>
    <xdr:ext cx="378565" cy="259045"/>
    <xdr:sp macro="" textlink="">
      <xdr:nvSpPr>
        <xdr:cNvPr id="900" name="前年度繰上充用金最大値テキスト"/>
        <xdr:cNvSpPr txBox="1"/>
      </xdr:nvSpPr>
      <xdr:spPr>
        <a:xfrm>
          <a:off x="22212300" y="15385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8255</xdr:rowOff>
    </xdr:from>
    <xdr:to>
      <xdr:col>116</xdr:col>
      <xdr:colOff>152400</xdr:colOff>
      <xdr:row>91</xdr:row>
      <xdr:rowOff>8255</xdr:rowOff>
    </xdr:to>
    <xdr:cxnSp macro="">
      <xdr:nvCxnSpPr>
        <xdr:cNvPr id="901" name="直線コネクタ 900"/>
        <xdr:cNvCxnSpPr/>
      </xdr:nvCxnSpPr>
      <xdr:spPr>
        <a:xfrm>
          <a:off x="22072600" y="1561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2" name="直線コネクタ 901"/>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157497</xdr:rowOff>
    </xdr:from>
    <xdr:ext cx="249299" cy="259045"/>
    <xdr:sp macro="" textlink="">
      <xdr:nvSpPr>
        <xdr:cNvPr id="903" name="前年度繰上充用金平均値テキスト"/>
        <xdr:cNvSpPr txBox="1"/>
      </xdr:nvSpPr>
      <xdr:spPr>
        <a:xfrm>
          <a:off x="22212300" y="16616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134620</xdr:rowOff>
    </xdr:from>
    <xdr:to>
      <xdr:col>116</xdr:col>
      <xdr:colOff>114300</xdr:colOff>
      <xdr:row>98</xdr:row>
      <xdr:rowOff>64770</xdr:rowOff>
    </xdr:to>
    <xdr:sp macro="" textlink="">
      <xdr:nvSpPr>
        <xdr:cNvPr id="904" name="フローチャート: 判断 903"/>
        <xdr:cNvSpPr/>
      </xdr:nvSpPr>
      <xdr:spPr>
        <a:xfrm>
          <a:off x="22110700" y="1676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5" name="直線コネクタ 904"/>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106045</xdr:rowOff>
    </xdr:from>
    <xdr:to>
      <xdr:col>112</xdr:col>
      <xdr:colOff>38100</xdr:colOff>
      <xdr:row>98</xdr:row>
      <xdr:rowOff>36195</xdr:rowOff>
    </xdr:to>
    <xdr:sp macro="" textlink="">
      <xdr:nvSpPr>
        <xdr:cNvPr id="906" name="フローチャート: 判断 905"/>
        <xdr:cNvSpPr/>
      </xdr:nvSpPr>
      <xdr:spPr>
        <a:xfrm>
          <a:off x="21272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52722</xdr:rowOff>
    </xdr:from>
    <xdr:ext cx="249299" cy="259045"/>
    <xdr:sp macro="" textlink="">
      <xdr:nvSpPr>
        <xdr:cNvPr id="907" name="テキスト ボックス 906"/>
        <xdr:cNvSpPr txBox="1"/>
      </xdr:nvSpPr>
      <xdr:spPr>
        <a:xfrm>
          <a:off x="21198650" y="16511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8" name="直線コネクタ 907"/>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09" name="フローチャート: 判断 908"/>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0" name="テキスト ボックス 909"/>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1" name="直線コネクタ 910"/>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128905</xdr:rowOff>
    </xdr:from>
    <xdr:to>
      <xdr:col>102</xdr:col>
      <xdr:colOff>165100</xdr:colOff>
      <xdr:row>97</xdr:row>
      <xdr:rowOff>59055</xdr:rowOff>
    </xdr:to>
    <xdr:sp macro="" textlink="">
      <xdr:nvSpPr>
        <xdr:cNvPr id="912" name="フローチャート: 判断 911"/>
        <xdr:cNvSpPr/>
      </xdr:nvSpPr>
      <xdr:spPr>
        <a:xfrm>
          <a:off x="19494500" y="165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95</xdr:row>
      <xdr:rowOff>75582</xdr:rowOff>
    </xdr:from>
    <xdr:ext cx="313932" cy="259045"/>
    <xdr:sp macro="" textlink="">
      <xdr:nvSpPr>
        <xdr:cNvPr id="913" name="テキスト ボックス 912"/>
        <xdr:cNvSpPr txBox="1"/>
      </xdr:nvSpPr>
      <xdr:spPr>
        <a:xfrm>
          <a:off x="19388333" y="16363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96</xdr:row>
      <xdr:rowOff>168911</xdr:rowOff>
    </xdr:from>
    <xdr:to>
      <xdr:col>98</xdr:col>
      <xdr:colOff>38100</xdr:colOff>
      <xdr:row>97</xdr:row>
      <xdr:rowOff>99061</xdr:rowOff>
    </xdr:to>
    <xdr:sp macro="" textlink="">
      <xdr:nvSpPr>
        <xdr:cNvPr id="914" name="フローチャート: 判断 913"/>
        <xdr:cNvSpPr/>
      </xdr:nvSpPr>
      <xdr:spPr>
        <a:xfrm>
          <a:off x="18605500" y="1662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95</xdr:row>
      <xdr:rowOff>115588</xdr:rowOff>
    </xdr:from>
    <xdr:ext cx="313932" cy="259045"/>
    <xdr:sp macro="" textlink="">
      <xdr:nvSpPr>
        <xdr:cNvPr id="915" name="テキスト ボックス 914"/>
        <xdr:cNvSpPr txBox="1"/>
      </xdr:nvSpPr>
      <xdr:spPr>
        <a:xfrm>
          <a:off x="18499333" y="16403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1" name="楕円 920"/>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113047</xdr:rowOff>
    </xdr:from>
    <xdr:ext cx="249299" cy="259045"/>
    <xdr:sp macro="" textlink="">
      <xdr:nvSpPr>
        <xdr:cNvPr id="922" name="前年度繰上充用金該当値テキスト"/>
        <xdr:cNvSpPr txBox="1"/>
      </xdr:nvSpPr>
      <xdr:spPr>
        <a:xfrm>
          <a:off x="22212300" y="16743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3" name="楕円 922"/>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24" name="テキスト ボックス 923"/>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5" name="楕円 924"/>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6" name="テキスト ボックス 925"/>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7" name="楕円 926"/>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8" name="テキスト ボックス 927"/>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9" name="楕円 928"/>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30" name="テキスト ボックス 929"/>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・歳出決算総額は、住民一人当たり約</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万円となっている。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・人件費は、住民一人当たりの額は前年度より微増しているが、これは分母である人口の減少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35,903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35,293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人、対前年度比△</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latin typeface="ＭＳ Ｐゴシック" panose="020B0600070205080204" pitchFamily="50" charset="-128"/>
              <a:ea typeface="ＭＳ Ｐゴシック" panose="020B0600070205080204" pitchFamily="50" charset="-128"/>
            </a:rPr>
            <a:t>によるもので、人件費総額としては前年度より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・物件費は、ふるさと納税寄附金に係る返礼品の見直しなどの影響に伴い、減少している。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・下水道事業会計繰出金の一部を出資金から補助費等へ振り替えたことにより、補助費等が増加し、投資及び出資金が減少している。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・積立金は、ふるさと納税寄附金に係る返礼品の見直しなどの影響により減少している。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・普通建設事業費（うち更新整備）は、前年度に実施した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小・中学校のエアコン、トイレ及びフューチャークラスルーム</a:t>
          </a:r>
          <a:r>
            <a:rPr kumimoji="1" lang="ja-JP" altLang="en-US" sz="1300">
              <a:latin typeface="ＭＳ Ｐゴシック" panose="020B0600070205080204" pitchFamily="50" charset="-128"/>
              <a:ea typeface="ＭＳ Ｐゴシック" panose="020B0600070205080204" pitchFamily="50" charset="-128"/>
            </a:rPr>
            <a:t>、吉永地区幼保一体型施設、防災行政無線親局等の整備完了により減少している。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岡山県備前市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35,293
34,698
258.14
21,191,049
20,497,861
590,293
11,974,773
18,547,064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22134</xdr:rowOff>
    </xdr:from>
    <xdr:to>
      <xdr:col>24</xdr:col>
      <xdr:colOff>62865</xdr:colOff>
      <xdr:row>39</xdr:row>
      <xdr:rowOff>67854</xdr:rowOff>
    </xdr:to>
    <xdr:cxnSp macro="">
      <xdr:nvCxnSpPr>
        <xdr:cNvPr id="58" name="直線コネクタ 57"/>
        <xdr:cNvCxnSpPr/>
      </xdr:nvCxnSpPr>
      <xdr:spPr>
        <a:xfrm flipV="1">
          <a:off x="4633595" y="5165634"/>
          <a:ext cx="127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71681</xdr:rowOff>
    </xdr:from>
    <xdr:ext cx="469744" cy="259045"/>
    <xdr:sp macro="" textlink="">
      <xdr:nvSpPr>
        <xdr:cNvPr id="59" name="議会費最小値テキスト"/>
        <xdr:cNvSpPr txBox="1"/>
      </xdr:nvSpPr>
      <xdr:spPr>
        <a:xfrm>
          <a:off x="4686300" y="675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67854</xdr:rowOff>
    </xdr:from>
    <xdr:to>
      <xdr:col>24</xdr:col>
      <xdr:colOff>152400</xdr:colOff>
      <xdr:row>39</xdr:row>
      <xdr:rowOff>67854</xdr:rowOff>
    </xdr:to>
    <xdr:cxnSp macro="">
      <xdr:nvCxnSpPr>
        <xdr:cNvPr id="60" name="直線コネクタ 59"/>
        <xdr:cNvCxnSpPr/>
      </xdr:nvCxnSpPr>
      <xdr:spPr>
        <a:xfrm>
          <a:off x="4546600" y="67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140261</xdr:rowOff>
    </xdr:from>
    <xdr:ext cx="469744" cy="259045"/>
    <xdr:sp macro="" textlink="">
      <xdr:nvSpPr>
        <xdr:cNvPr id="61" name="議会費最大値テキスト"/>
        <xdr:cNvSpPr txBox="1"/>
      </xdr:nvSpPr>
      <xdr:spPr>
        <a:xfrm>
          <a:off x="4686300" y="4940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22134</xdr:rowOff>
    </xdr:from>
    <xdr:to>
      <xdr:col>24</xdr:col>
      <xdr:colOff>152400</xdr:colOff>
      <xdr:row>30</xdr:row>
      <xdr:rowOff>22134</xdr:rowOff>
    </xdr:to>
    <xdr:cxnSp macro="">
      <xdr:nvCxnSpPr>
        <xdr:cNvPr id="62" name="直線コネクタ 61"/>
        <xdr:cNvCxnSpPr/>
      </xdr:nvCxnSpPr>
      <xdr:spPr>
        <a:xfrm>
          <a:off x="4546600" y="516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121739</xdr:rowOff>
    </xdr:from>
    <xdr:to>
      <xdr:col>24</xdr:col>
      <xdr:colOff>63500</xdr:colOff>
      <xdr:row>36</xdr:row>
      <xdr:rowOff>8092</xdr:rowOff>
    </xdr:to>
    <xdr:cxnSp macro="">
      <xdr:nvCxnSpPr>
        <xdr:cNvPr id="63" name="直線コネクタ 62"/>
        <xdr:cNvCxnSpPr/>
      </xdr:nvCxnSpPr>
      <xdr:spPr>
        <a:xfrm>
          <a:off x="3797300" y="6122489"/>
          <a:ext cx="838200" cy="5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157787</xdr:rowOff>
    </xdr:from>
    <xdr:ext cx="469744" cy="259045"/>
    <xdr:sp macro="" textlink="">
      <xdr:nvSpPr>
        <xdr:cNvPr id="64" name="議会費平均値テキスト"/>
        <xdr:cNvSpPr txBox="1"/>
      </xdr:nvSpPr>
      <xdr:spPr>
        <a:xfrm>
          <a:off x="4686300" y="6158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7910</xdr:rowOff>
    </xdr:from>
    <xdr:to>
      <xdr:col>24</xdr:col>
      <xdr:colOff>114300</xdr:colOff>
      <xdr:row>36</xdr:row>
      <xdr:rowOff>109510</xdr:rowOff>
    </xdr:to>
    <xdr:sp macro="" textlink="">
      <xdr:nvSpPr>
        <xdr:cNvPr id="65" name="フローチャート: 判断 64"/>
        <xdr:cNvSpPr/>
      </xdr:nvSpPr>
      <xdr:spPr>
        <a:xfrm>
          <a:off x="45847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60670</xdr:rowOff>
    </xdr:from>
    <xdr:to>
      <xdr:col>19</xdr:col>
      <xdr:colOff>177800</xdr:colOff>
      <xdr:row>35</xdr:row>
      <xdr:rowOff>121739</xdr:rowOff>
    </xdr:to>
    <xdr:cxnSp macro="">
      <xdr:nvCxnSpPr>
        <xdr:cNvPr id="66" name="直線コネクタ 65"/>
        <xdr:cNvCxnSpPr/>
      </xdr:nvCxnSpPr>
      <xdr:spPr>
        <a:xfrm>
          <a:off x="2908300" y="6061420"/>
          <a:ext cx="889000" cy="6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166951</xdr:rowOff>
    </xdr:from>
    <xdr:to>
      <xdr:col>20</xdr:col>
      <xdr:colOff>38100</xdr:colOff>
      <xdr:row>36</xdr:row>
      <xdr:rowOff>97101</xdr:rowOff>
    </xdr:to>
    <xdr:sp macro="" textlink="">
      <xdr:nvSpPr>
        <xdr:cNvPr id="67" name="フローチャート: 判断 66"/>
        <xdr:cNvSpPr/>
      </xdr:nvSpPr>
      <xdr:spPr>
        <a:xfrm>
          <a:off x="3746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88228</xdr:rowOff>
    </xdr:from>
    <xdr:ext cx="469744" cy="259045"/>
    <xdr:sp macro="" textlink="">
      <xdr:nvSpPr>
        <xdr:cNvPr id="68" name="テキスト ボックス 67"/>
        <xdr:cNvSpPr txBox="1"/>
      </xdr:nvSpPr>
      <xdr:spPr>
        <a:xfrm>
          <a:off x="3562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30952</xdr:rowOff>
    </xdr:from>
    <xdr:to>
      <xdr:col>15</xdr:col>
      <xdr:colOff>50800</xdr:colOff>
      <xdr:row>35</xdr:row>
      <xdr:rowOff>60670</xdr:rowOff>
    </xdr:to>
    <xdr:cxnSp macro="">
      <xdr:nvCxnSpPr>
        <xdr:cNvPr id="69" name="直線コネクタ 68"/>
        <xdr:cNvCxnSpPr/>
      </xdr:nvCxnSpPr>
      <xdr:spPr>
        <a:xfrm>
          <a:off x="2019300" y="603170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53957</xdr:rowOff>
    </xdr:from>
    <xdr:to>
      <xdr:col>15</xdr:col>
      <xdr:colOff>101600</xdr:colOff>
      <xdr:row>35</xdr:row>
      <xdr:rowOff>155557</xdr:rowOff>
    </xdr:to>
    <xdr:sp macro="" textlink="">
      <xdr:nvSpPr>
        <xdr:cNvPr id="70" name="フローチャート: 判断 69"/>
        <xdr:cNvSpPr/>
      </xdr:nvSpPr>
      <xdr:spPr>
        <a:xfrm>
          <a:off x="2857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146684</xdr:rowOff>
    </xdr:from>
    <xdr:ext cx="469744" cy="259045"/>
    <xdr:sp macro="" textlink="">
      <xdr:nvSpPr>
        <xdr:cNvPr id="71" name="テキスト ボックス 70"/>
        <xdr:cNvSpPr txBox="1"/>
      </xdr:nvSpPr>
      <xdr:spPr>
        <a:xfrm>
          <a:off x="2673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32584</xdr:rowOff>
    </xdr:from>
    <xdr:to>
      <xdr:col>10</xdr:col>
      <xdr:colOff>114300</xdr:colOff>
      <xdr:row>35</xdr:row>
      <xdr:rowOff>30952</xdr:rowOff>
    </xdr:to>
    <xdr:cxnSp macro="">
      <xdr:nvCxnSpPr>
        <xdr:cNvPr id="72" name="直線コネクタ 71"/>
        <xdr:cNvCxnSpPr/>
      </xdr:nvCxnSpPr>
      <xdr:spPr>
        <a:xfrm>
          <a:off x="1130300" y="5861884"/>
          <a:ext cx="889000" cy="16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156174</xdr:rowOff>
    </xdr:from>
    <xdr:to>
      <xdr:col>10</xdr:col>
      <xdr:colOff>165100</xdr:colOff>
      <xdr:row>35</xdr:row>
      <xdr:rowOff>86324</xdr:rowOff>
    </xdr:to>
    <xdr:sp macro="" textlink="">
      <xdr:nvSpPr>
        <xdr:cNvPr id="73" name="フローチャート: 判断 72"/>
        <xdr:cNvSpPr/>
      </xdr:nvSpPr>
      <xdr:spPr>
        <a:xfrm>
          <a:off x="1968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77451</xdr:rowOff>
    </xdr:from>
    <xdr:ext cx="469744" cy="259045"/>
    <xdr:sp macro="" textlink="">
      <xdr:nvSpPr>
        <xdr:cNvPr id="74" name="テキスト ボックス 73"/>
        <xdr:cNvSpPr txBox="1"/>
      </xdr:nvSpPr>
      <xdr:spPr>
        <a:xfrm>
          <a:off x="1784428" y="607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8237</xdr:rowOff>
    </xdr:from>
    <xdr:to>
      <xdr:col>6</xdr:col>
      <xdr:colOff>38100</xdr:colOff>
      <xdr:row>35</xdr:row>
      <xdr:rowOff>109837</xdr:rowOff>
    </xdr:to>
    <xdr:sp macro="" textlink="">
      <xdr:nvSpPr>
        <xdr:cNvPr id="75" name="フローチャート: 判断 74"/>
        <xdr:cNvSpPr/>
      </xdr:nvSpPr>
      <xdr:spPr>
        <a:xfrm>
          <a:off x="1079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100964</xdr:rowOff>
    </xdr:from>
    <xdr:ext cx="469744" cy="259045"/>
    <xdr:sp macro="" textlink="">
      <xdr:nvSpPr>
        <xdr:cNvPr id="76" name="テキスト ボックス 75"/>
        <xdr:cNvSpPr txBox="1"/>
      </xdr:nvSpPr>
      <xdr:spPr>
        <a:xfrm>
          <a:off x="895428" y="610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128742</xdr:rowOff>
    </xdr:from>
    <xdr:to>
      <xdr:col>24</xdr:col>
      <xdr:colOff>114300</xdr:colOff>
      <xdr:row>36</xdr:row>
      <xdr:rowOff>58892</xdr:rowOff>
    </xdr:to>
    <xdr:sp macro="" textlink="">
      <xdr:nvSpPr>
        <xdr:cNvPr id="82" name="楕円 81"/>
        <xdr:cNvSpPr/>
      </xdr:nvSpPr>
      <xdr:spPr>
        <a:xfrm>
          <a:off x="4584700" y="612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151619</xdr:rowOff>
    </xdr:from>
    <xdr:ext cx="469744" cy="259045"/>
    <xdr:sp macro="" textlink="">
      <xdr:nvSpPr>
        <xdr:cNvPr id="83" name="議会費該当値テキスト"/>
        <xdr:cNvSpPr txBox="1"/>
      </xdr:nvSpPr>
      <xdr:spPr>
        <a:xfrm>
          <a:off x="4686300" y="5980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70939</xdr:rowOff>
    </xdr:from>
    <xdr:to>
      <xdr:col>20</xdr:col>
      <xdr:colOff>38100</xdr:colOff>
      <xdr:row>36</xdr:row>
      <xdr:rowOff>1089</xdr:rowOff>
    </xdr:to>
    <xdr:sp macro="" textlink="">
      <xdr:nvSpPr>
        <xdr:cNvPr id="84" name="楕円 83"/>
        <xdr:cNvSpPr/>
      </xdr:nvSpPr>
      <xdr:spPr>
        <a:xfrm>
          <a:off x="3746500" y="607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17616</xdr:rowOff>
    </xdr:from>
    <xdr:ext cx="469744" cy="259045"/>
    <xdr:sp macro="" textlink="">
      <xdr:nvSpPr>
        <xdr:cNvPr id="85" name="テキスト ボックス 84"/>
        <xdr:cNvSpPr txBox="1"/>
      </xdr:nvSpPr>
      <xdr:spPr>
        <a:xfrm>
          <a:off x="3562428" y="5846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9870</xdr:rowOff>
    </xdr:from>
    <xdr:to>
      <xdr:col>15</xdr:col>
      <xdr:colOff>101600</xdr:colOff>
      <xdr:row>35</xdr:row>
      <xdr:rowOff>111470</xdr:rowOff>
    </xdr:to>
    <xdr:sp macro="" textlink="">
      <xdr:nvSpPr>
        <xdr:cNvPr id="86" name="楕円 85"/>
        <xdr:cNvSpPr/>
      </xdr:nvSpPr>
      <xdr:spPr>
        <a:xfrm>
          <a:off x="2857500" y="601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127997</xdr:rowOff>
    </xdr:from>
    <xdr:ext cx="469744" cy="259045"/>
    <xdr:sp macro="" textlink="">
      <xdr:nvSpPr>
        <xdr:cNvPr id="87" name="テキスト ボックス 86"/>
        <xdr:cNvSpPr txBox="1"/>
      </xdr:nvSpPr>
      <xdr:spPr>
        <a:xfrm>
          <a:off x="2673428" y="578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151602</xdr:rowOff>
    </xdr:from>
    <xdr:to>
      <xdr:col>10</xdr:col>
      <xdr:colOff>165100</xdr:colOff>
      <xdr:row>35</xdr:row>
      <xdr:rowOff>81752</xdr:rowOff>
    </xdr:to>
    <xdr:sp macro="" textlink="">
      <xdr:nvSpPr>
        <xdr:cNvPr id="88" name="楕円 87"/>
        <xdr:cNvSpPr/>
      </xdr:nvSpPr>
      <xdr:spPr>
        <a:xfrm>
          <a:off x="1968500" y="598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98279</xdr:rowOff>
    </xdr:from>
    <xdr:ext cx="469744" cy="259045"/>
    <xdr:sp macro="" textlink="">
      <xdr:nvSpPr>
        <xdr:cNvPr id="89" name="テキスト ボックス 88"/>
        <xdr:cNvSpPr txBox="1"/>
      </xdr:nvSpPr>
      <xdr:spPr>
        <a:xfrm>
          <a:off x="1784428" y="5756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153234</xdr:rowOff>
    </xdr:from>
    <xdr:to>
      <xdr:col>6</xdr:col>
      <xdr:colOff>38100</xdr:colOff>
      <xdr:row>34</xdr:row>
      <xdr:rowOff>83384</xdr:rowOff>
    </xdr:to>
    <xdr:sp macro="" textlink="">
      <xdr:nvSpPr>
        <xdr:cNvPr id="90" name="楕円 89"/>
        <xdr:cNvSpPr/>
      </xdr:nvSpPr>
      <xdr:spPr>
        <a:xfrm>
          <a:off x="1079500" y="581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99911</xdr:rowOff>
    </xdr:from>
    <xdr:ext cx="469744" cy="259045"/>
    <xdr:sp macro="" textlink="">
      <xdr:nvSpPr>
        <xdr:cNvPr id="91" name="テキスト ボックス 90"/>
        <xdr:cNvSpPr txBox="1"/>
      </xdr:nvSpPr>
      <xdr:spPr>
        <a:xfrm>
          <a:off x="895428" y="558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47876</xdr:rowOff>
    </xdr:from>
    <xdr:to>
      <xdr:col>24</xdr:col>
      <xdr:colOff>62865</xdr:colOff>
      <xdr:row>57</xdr:row>
      <xdr:rowOff>153946</xdr:rowOff>
    </xdr:to>
    <xdr:cxnSp macro="">
      <xdr:nvCxnSpPr>
        <xdr:cNvPr id="113" name="直線コネクタ 112"/>
        <xdr:cNvCxnSpPr/>
      </xdr:nvCxnSpPr>
      <xdr:spPr>
        <a:xfrm flipV="1">
          <a:off x="4633595" y="8620376"/>
          <a:ext cx="1270" cy="1306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157773</xdr:rowOff>
    </xdr:from>
    <xdr:ext cx="534377" cy="259045"/>
    <xdr:sp macro="" textlink="">
      <xdr:nvSpPr>
        <xdr:cNvPr id="114" name="総務費最小値テキスト"/>
        <xdr:cNvSpPr txBox="1"/>
      </xdr:nvSpPr>
      <xdr:spPr>
        <a:xfrm>
          <a:off x="4686300" y="993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153946</xdr:rowOff>
    </xdr:from>
    <xdr:to>
      <xdr:col>24</xdr:col>
      <xdr:colOff>152400</xdr:colOff>
      <xdr:row>57</xdr:row>
      <xdr:rowOff>153946</xdr:rowOff>
    </xdr:to>
    <xdr:cxnSp macro="">
      <xdr:nvCxnSpPr>
        <xdr:cNvPr id="115" name="直線コネクタ 114"/>
        <xdr:cNvCxnSpPr/>
      </xdr:nvCxnSpPr>
      <xdr:spPr>
        <a:xfrm>
          <a:off x="4546600" y="992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166003</xdr:rowOff>
    </xdr:from>
    <xdr:ext cx="599010" cy="259045"/>
    <xdr:sp macro="" textlink="">
      <xdr:nvSpPr>
        <xdr:cNvPr id="116" name="総務費最大値テキスト"/>
        <xdr:cNvSpPr txBox="1"/>
      </xdr:nvSpPr>
      <xdr:spPr>
        <a:xfrm>
          <a:off x="4686300" y="839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47876</xdr:rowOff>
    </xdr:from>
    <xdr:to>
      <xdr:col>24</xdr:col>
      <xdr:colOff>152400</xdr:colOff>
      <xdr:row>50</xdr:row>
      <xdr:rowOff>47876</xdr:rowOff>
    </xdr:to>
    <xdr:cxnSp macro="">
      <xdr:nvCxnSpPr>
        <xdr:cNvPr id="117" name="直線コネクタ 116"/>
        <xdr:cNvCxnSpPr/>
      </xdr:nvCxnSpPr>
      <xdr:spPr>
        <a:xfrm>
          <a:off x="4546600" y="8620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147925</xdr:rowOff>
    </xdr:from>
    <xdr:to>
      <xdr:col>24</xdr:col>
      <xdr:colOff>63500</xdr:colOff>
      <xdr:row>55</xdr:row>
      <xdr:rowOff>73927</xdr:rowOff>
    </xdr:to>
    <xdr:cxnSp macro="">
      <xdr:nvCxnSpPr>
        <xdr:cNvPr id="118" name="直線コネクタ 117"/>
        <xdr:cNvCxnSpPr/>
      </xdr:nvCxnSpPr>
      <xdr:spPr>
        <a:xfrm>
          <a:off x="3797300" y="9406225"/>
          <a:ext cx="838200" cy="9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117336</xdr:rowOff>
    </xdr:from>
    <xdr:ext cx="534377" cy="259045"/>
    <xdr:sp macro="" textlink="">
      <xdr:nvSpPr>
        <xdr:cNvPr id="119" name="総務費平均値テキスト"/>
        <xdr:cNvSpPr txBox="1"/>
      </xdr:nvSpPr>
      <xdr:spPr>
        <a:xfrm>
          <a:off x="4686300" y="9718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138909</xdr:rowOff>
    </xdr:from>
    <xdr:to>
      <xdr:col>24</xdr:col>
      <xdr:colOff>114300</xdr:colOff>
      <xdr:row>57</xdr:row>
      <xdr:rowOff>69059</xdr:rowOff>
    </xdr:to>
    <xdr:sp macro="" textlink="">
      <xdr:nvSpPr>
        <xdr:cNvPr id="120" name="フローチャート: 判断 119"/>
        <xdr:cNvSpPr/>
      </xdr:nvSpPr>
      <xdr:spPr>
        <a:xfrm>
          <a:off x="4584700" y="974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147925</xdr:rowOff>
    </xdr:from>
    <xdr:to>
      <xdr:col>19</xdr:col>
      <xdr:colOff>177800</xdr:colOff>
      <xdr:row>55</xdr:row>
      <xdr:rowOff>50413</xdr:rowOff>
    </xdr:to>
    <xdr:cxnSp macro="">
      <xdr:nvCxnSpPr>
        <xdr:cNvPr id="121" name="直線コネクタ 120"/>
        <xdr:cNvCxnSpPr/>
      </xdr:nvCxnSpPr>
      <xdr:spPr>
        <a:xfrm flipV="1">
          <a:off x="2908300" y="9406225"/>
          <a:ext cx="889000" cy="7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130441</xdr:rowOff>
    </xdr:from>
    <xdr:to>
      <xdr:col>20</xdr:col>
      <xdr:colOff>38100</xdr:colOff>
      <xdr:row>57</xdr:row>
      <xdr:rowOff>60591</xdr:rowOff>
    </xdr:to>
    <xdr:sp macro="" textlink="">
      <xdr:nvSpPr>
        <xdr:cNvPr id="122" name="フローチャート: 判断 121"/>
        <xdr:cNvSpPr/>
      </xdr:nvSpPr>
      <xdr:spPr>
        <a:xfrm>
          <a:off x="3746500" y="973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51718</xdr:rowOff>
    </xdr:from>
    <xdr:ext cx="534377" cy="259045"/>
    <xdr:sp macro="" textlink="">
      <xdr:nvSpPr>
        <xdr:cNvPr id="123" name="テキスト ボックス 122"/>
        <xdr:cNvSpPr txBox="1"/>
      </xdr:nvSpPr>
      <xdr:spPr>
        <a:xfrm>
          <a:off x="3530111" y="982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50413</xdr:rowOff>
    </xdr:from>
    <xdr:to>
      <xdr:col>15</xdr:col>
      <xdr:colOff>50800</xdr:colOff>
      <xdr:row>57</xdr:row>
      <xdr:rowOff>64820</xdr:rowOff>
    </xdr:to>
    <xdr:cxnSp macro="">
      <xdr:nvCxnSpPr>
        <xdr:cNvPr id="124" name="直線コネクタ 123"/>
        <xdr:cNvCxnSpPr/>
      </xdr:nvCxnSpPr>
      <xdr:spPr>
        <a:xfrm flipV="1">
          <a:off x="2019300" y="9480163"/>
          <a:ext cx="889000" cy="35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126020</xdr:rowOff>
    </xdr:from>
    <xdr:to>
      <xdr:col>15</xdr:col>
      <xdr:colOff>101600</xdr:colOff>
      <xdr:row>57</xdr:row>
      <xdr:rowOff>56170</xdr:rowOff>
    </xdr:to>
    <xdr:sp macro="" textlink="">
      <xdr:nvSpPr>
        <xdr:cNvPr id="125" name="フローチャート: 判断 124"/>
        <xdr:cNvSpPr/>
      </xdr:nvSpPr>
      <xdr:spPr>
        <a:xfrm>
          <a:off x="2857500" y="972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47297</xdr:rowOff>
    </xdr:from>
    <xdr:ext cx="534377" cy="259045"/>
    <xdr:sp macro="" textlink="">
      <xdr:nvSpPr>
        <xdr:cNvPr id="126" name="テキスト ボックス 125"/>
        <xdr:cNvSpPr txBox="1"/>
      </xdr:nvSpPr>
      <xdr:spPr>
        <a:xfrm>
          <a:off x="2641111" y="981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34229</xdr:rowOff>
    </xdr:from>
    <xdr:to>
      <xdr:col>10</xdr:col>
      <xdr:colOff>114300</xdr:colOff>
      <xdr:row>57</xdr:row>
      <xdr:rowOff>64820</xdr:rowOff>
    </xdr:to>
    <xdr:cxnSp macro="">
      <xdr:nvCxnSpPr>
        <xdr:cNvPr id="127" name="直線コネクタ 126"/>
        <xdr:cNvCxnSpPr/>
      </xdr:nvCxnSpPr>
      <xdr:spPr>
        <a:xfrm>
          <a:off x="1130300" y="9806879"/>
          <a:ext cx="889000" cy="3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8" name="フローチャート: 判断 127"/>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139773</xdr:rowOff>
    </xdr:from>
    <xdr:ext cx="534377" cy="259045"/>
    <xdr:sp macro="" textlink="">
      <xdr:nvSpPr>
        <xdr:cNvPr id="129" name="テキスト ボックス 128"/>
        <xdr:cNvSpPr txBox="1"/>
      </xdr:nvSpPr>
      <xdr:spPr>
        <a:xfrm>
          <a:off x="1752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30" name="フローチャート: 判断 129"/>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169706</xdr:rowOff>
    </xdr:from>
    <xdr:ext cx="534377" cy="259045"/>
    <xdr:sp macro="" textlink="">
      <xdr:nvSpPr>
        <xdr:cNvPr id="131" name="テキスト ボックス 130"/>
        <xdr:cNvSpPr txBox="1"/>
      </xdr:nvSpPr>
      <xdr:spPr>
        <a:xfrm>
          <a:off x="863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23127</xdr:rowOff>
    </xdr:from>
    <xdr:to>
      <xdr:col>24</xdr:col>
      <xdr:colOff>114300</xdr:colOff>
      <xdr:row>55</xdr:row>
      <xdr:rowOff>124727</xdr:rowOff>
    </xdr:to>
    <xdr:sp macro="" textlink="">
      <xdr:nvSpPr>
        <xdr:cNvPr id="137" name="楕円 136"/>
        <xdr:cNvSpPr/>
      </xdr:nvSpPr>
      <xdr:spPr>
        <a:xfrm>
          <a:off x="4584700" y="945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46004</xdr:rowOff>
    </xdr:from>
    <xdr:ext cx="599010" cy="259045"/>
    <xdr:sp macro="" textlink="">
      <xdr:nvSpPr>
        <xdr:cNvPr id="138" name="総務費該当値テキスト"/>
        <xdr:cNvSpPr txBox="1"/>
      </xdr:nvSpPr>
      <xdr:spPr>
        <a:xfrm>
          <a:off x="4686300" y="930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97125</xdr:rowOff>
    </xdr:from>
    <xdr:to>
      <xdr:col>20</xdr:col>
      <xdr:colOff>38100</xdr:colOff>
      <xdr:row>55</xdr:row>
      <xdr:rowOff>27275</xdr:rowOff>
    </xdr:to>
    <xdr:sp macro="" textlink="">
      <xdr:nvSpPr>
        <xdr:cNvPr id="139" name="楕円 138"/>
        <xdr:cNvSpPr/>
      </xdr:nvSpPr>
      <xdr:spPr>
        <a:xfrm>
          <a:off x="3746500" y="935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43802</xdr:rowOff>
    </xdr:from>
    <xdr:ext cx="599010" cy="259045"/>
    <xdr:sp macro="" textlink="">
      <xdr:nvSpPr>
        <xdr:cNvPr id="140" name="テキスト ボックス 139"/>
        <xdr:cNvSpPr txBox="1"/>
      </xdr:nvSpPr>
      <xdr:spPr>
        <a:xfrm>
          <a:off x="3497795" y="913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171063</xdr:rowOff>
    </xdr:from>
    <xdr:to>
      <xdr:col>15</xdr:col>
      <xdr:colOff>101600</xdr:colOff>
      <xdr:row>55</xdr:row>
      <xdr:rowOff>101213</xdr:rowOff>
    </xdr:to>
    <xdr:sp macro="" textlink="">
      <xdr:nvSpPr>
        <xdr:cNvPr id="141" name="楕円 140"/>
        <xdr:cNvSpPr/>
      </xdr:nvSpPr>
      <xdr:spPr>
        <a:xfrm>
          <a:off x="2857500" y="942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117740</xdr:rowOff>
    </xdr:from>
    <xdr:ext cx="599010" cy="259045"/>
    <xdr:sp macro="" textlink="">
      <xdr:nvSpPr>
        <xdr:cNvPr id="142" name="テキスト ボックス 141"/>
        <xdr:cNvSpPr txBox="1"/>
      </xdr:nvSpPr>
      <xdr:spPr>
        <a:xfrm>
          <a:off x="2608795" y="9204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14020</xdr:rowOff>
    </xdr:from>
    <xdr:to>
      <xdr:col>10</xdr:col>
      <xdr:colOff>165100</xdr:colOff>
      <xdr:row>57</xdr:row>
      <xdr:rowOff>115620</xdr:rowOff>
    </xdr:to>
    <xdr:sp macro="" textlink="">
      <xdr:nvSpPr>
        <xdr:cNvPr id="143" name="楕円 142"/>
        <xdr:cNvSpPr/>
      </xdr:nvSpPr>
      <xdr:spPr>
        <a:xfrm>
          <a:off x="1968500" y="97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106747</xdr:rowOff>
    </xdr:from>
    <xdr:ext cx="534377" cy="259045"/>
    <xdr:sp macro="" textlink="">
      <xdr:nvSpPr>
        <xdr:cNvPr id="144" name="テキスト ボックス 143"/>
        <xdr:cNvSpPr txBox="1"/>
      </xdr:nvSpPr>
      <xdr:spPr>
        <a:xfrm>
          <a:off x="1752111" y="987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154879</xdr:rowOff>
    </xdr:from>
    <xdr:to>
      <xdr:col>6</xdr:col>
      <xdr:colOff>38100</xdr:colOff>
      <xdr:row>57</xdr:row>
      <xdr:rowOff>85029</xdr:rowOff>
    </xdr:to>
    <xdr:sp macro="" textlink="">
      <xdr:nvSpPr>
        <xdr:cNvPr id="145" name="楕円 144"/>
        <xdr:cNvSpPr/>
      </xdr:nvSpPr>
      <xdr:spPr>
        <a:xfrm>
          <a:off x="1079500" y="975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76156</xdr:rowOff>
    </xdr:from>
    <xdr:ext cx="534377" cy="259045"/>
    <xdr:sp macro="" textlink="">
      <xdr:nvSpPr>
        <xdr:cNvPr id="146" name="テキスト ボックス 145"/>
        <xdr:cNvSpPr txBox="1"/>
      </xdr:nvSpPr>
      <xdr:spPr>
        <a:xfrm>
          <a:off x="863111" y="984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102877</xdr:rowOff>
    </xdr:from>
    <xdr:to>
      <xdr:col>24</xdr:col>
      <xdr:colOff>62865</xdr:colOff>
      <xdr:row>78</xdr:row>
      <xdr:rowOff>143861</xdr:rowOff>
    </xdr:to>
    <xdr:cxnSp macro="">
      <xdr:nvCxnSpPr>
        <xdr:cNvPr id="171" name="直線コネクタ 170"/>
        <xdr:cNvCxnSpPr/>
      </xdr:nvCxnSpPr>
      <xdr:spPr>
        <a:xfrm flipV="1">
          <a:off x="4633595" y="12104377"/>
          <a:ext cx="1270" cy="1412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147688</xdr:rowOff>
    </xdr:from>
    <xdr:ext cx="599010" cy="259045"/>
    <xdr:sp macro="" textlink="">
      <xdr:nvSpPr>
        <xdr:cNvPr id="172" name="民生費最小値テキスト"/>
        <xdr:cNvSpPr txBox="1"/>
      </xdr:nvSpPr>
      <xdr:spPr>
        <a:xfrm>
          <a:off x="4686300" y="135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143861</xdr:rowOff>
    </xdr:from>
    <xdr:to>
      <xdr:col>24</xdr:col>
      <xdr:colOff>152400</xdr:colOff>
      <xdr:row>78</xdr:row>
      <xdr:rowOff>143861</xdr:rowOff>
    </xdr:to>
    <xdr:cxnSp macro="">
      <xdr:nvCxnSpPr>
        <xdr:cNvPr id="173" name="直線コネクタ 172"/>
        <xdr:cNvCxnSpPr/>
      </xdr:nvCxnSpPr>
      <xdr:spPr>
        <a:xfrm>
          <a:off x="4546600" y="1351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49554</xdr:rowOff>
    </xdr:from>
    <xdr:ext cx="599010" cy="259045"/>
    <xdr:sp macro="" textlink="">
      <xdr:nvSpPr>
        <xdr:cNvPr id="174" name="民生費最大値テキスト"/>
        <xdr:cNvSpPr txBox="1"/>
      </xdr:nvSpPr>
      <xdr:spPr>
        <a:xfrm>
          <a:off x="4686300" y="11879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489,665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102877</xdr:rowOff>
    </xdr:from>
    <xdr:to>
      <xdr:col>24</xdr:col>
      <xdr:colOff>152400</xdr:colOff>
      <xdr:row>70</xdr:row>
      <xdr:rowOff>102877</xdr:rowOff>
    </xdr:to>
    <xdr:cxnSp macro="">
      <xdr:nvCxnSpPr>
        <xdr:cNvPr id="175" name="直線コネクタ 174"/>
        <xdr:cNvCxnSpPr/>
      </xdr:nvCxnSpPr>
      <xdr:spPr>
        <a:xfrm>
          <a:off x="4546600" y="1210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23549</xdr:rowOff>
    </xdr:from>
    <xdr:to>
      <xdr:col>24</xdr:col>
      <xdr:colOff>63500</xdr:colOff>
      <xdr:row>78</xdr:row>
      <xdr:rowOff>30090</xdr:rowOff>
    </xdr:to>
    <xdr:cxnSp macro="">
      <xdr:nvCxnSpPr>
        <xdr:cNvPr id="176" name="直線コネクタ 175"/>
        <xdr:cNvCxnSpPr/>
      </xdr:nvCxnSpPr>
      <xdr:spPr>
        <a:xfrm flipV="1">
          <a:off x="3797300" y="13396649"/>
          <a:ext cx="838200" cy="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128027</xdr:rowOff>
    </xdr:from>
    <xdr:ext cx="599010" cy="259045"/>
    <xdr:sp macro="" textlink="">
      <xdr:nvSpPr>
        <xdr:cNvPr id="177" name="民生費平均値テキスト"/>
        <xdr:cNvSpPr txBox="1"/>
      </xdr:nvSpPr>
      <xdr:spPr>
        <a:xfrm>
          <a:off x="4686300" y="13329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149600</xdr:rowOff>
    </xdr:from>
    <xdr:to>
      <xdr:col>24</xdr:col>
      <xdr:colOff>114300</xdr:colOff>
      <xdr:row>78</xdr:row>
      <xdr:rowOff>79750</xdr:rowOff>
    </xdr:to>
    <xdr:sp macro="" textlink="">
      <xdr:nvSpPr>
        <xdr:cNvPr id="178" name="フローチャート: 判断 177"/>
        <xdr:cNvSpPr/>
      </xdr:nvSpPr>
      <xdr:spPr>
        <a:xfrm>
          <a:off x="4584700" y="1335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30090</xdr:rowOff>
    </xdr:from>
    <xdr:to>
      <xdr:col>19</xdr:col>
      <xdr:colOff>177800</xdr:colOff>
      <xdr:row>78</xdr:row>
      <xdr:rowOff>81648</xdr:rowOff>
    </xdr:to>
    <xdr:cxnSp macro="">
      <xdr:nvCxnSpPr>
        <xdr:cNvPr id="179" name="直線コネクタ 178"/>
        <xdr:cNvCxnSpPr/>
      </xdr:nvCxnSpPr>
      <xdr:spPr>
        <a:xfrm flipV="1">
          <a:off x="2908300" y="13403190"/>
          <a:ext cx="889000" cy="5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150363</xdr:rowOff>
    </xdr:from>
    <xdr:to>
      <xdr:col>20</xdr:col>
      <xdr:colOff>38100</xdr:colOff>
      <xdr:row>78</xdr:row>
      <xdr:rowOff>80513</xdr:rowOff>
    </xdr:to>
    <xdr:sp macro="" textlink="">
      <xdr:nvSpPr>
        <xdr:cNvPr id="180" name="フローチャート: 判断 179"/>
        <xdr:cNvSpPr/>
      </xdr:nvSpPr>
      <xdr:spPr>
        <a:xfrm>
          <a:off x="37465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97040</xdr:rowOff>
    </xdr:from>
    <xdr:ext cx="599010" cy="259045"/>
    <xdr:sp macro="" textlink="">
      <xdr:nvSpPr>
        <xdr:cNvPr id="181" name="テキスト ボックス 180"/>
        <xdr:cNvSpPr txBox="1"/>
      </xdr:nvSpPr>
      <xdr:spPr>
        <a:xfrm>
          <a:off x="3497795" y="13127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81648</xdr:rowOff>
    </xdr:from>
    <xdr:to>
      <xdr:col>15</xdr:col>
      <xdr:colOff>50800</xdr:colOff>
      <xdr:row>78</xdr:row>
      <xdr:rowOff>114219</xdr:rowOff>
    </xdr:to>
    <xdr:cxnSp macro="">
      <xdr:nvCxnSpPr>
        <xdr:cNvPr id="182" name="直線コネクタ 181"/>
        <xdr:cNvCxnSpPr/>
      </xdr:nvCxnSpPr>
      <xdr:spPr>
        <a:xfrm flipV="1">
          <a:off x="2019300" y="13454748"/>
          <a:ext cx="889000" cy="3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165515</xdr:rowOff>
    </xdr:from>
    <xdr:to>
      <xdr:col>15</xdr:col>
      <xdr:colOff>101600</xdr:colOff>
      <xdr:row>78</xdr:row>
      <xdr:rowOff>95665</xdr:rowOff>
    </xdr:to>
    <xdr:sp macro="" textlink="">
      <xdr:nvSpPr>
        <xdr:cNvPr id="183" name="フローチャート: 判断 182"/>
        <xdr:cNvSpPr/>
      </xdr:nvSpPr>
      <xdr:spPr>
        <a:xfrm>
          <a:off x="2857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112192</xdr:rowOff>
    </xdr:from>
    <xdr:ext cx="599010" cy="259045"/>
    <xdr:sp macro="" textlink="">
      <xdr:nvSpPr>
        <xdr:cNvPr id="184" name="テキスト ボックス 183"/>
        <xdr:cNvSpPr txBox="1"/>
      </xdr:nvSpPr>
      <xdr:spPr>
        <a:xfrm>
          <a:off x="2608795" y="1314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114219</xdr:rowOff>
    </xdr:from>
    <xdr:to>
      <xdr:col>10</xdr:col>
      <xdr:colOff>114300</xdr:colOff>
      <xdr:row>78</xdr:row>
      <xdr:rowOff>155671</xdr:rowOff>
    </xdr:to>
    <xdr:cxnSp macro="">
      <xdr:nvCxnSpPr>
        <xdr:cNvPr id="185" name="直線コネクタ 184"/>
        <xdr:cNvCxnSpPr/>
      </xdr:nvCxnSpPr>
      <xdr:spPr>
        <a:xfrm flipV="1">
          <a:off x="1130300" y="13487319"/>
          <a:ext cx="889000" cy="4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104270</xdr:rowOff>
    </xdr:from>
    <xdr:to>
      <xdr:col>10</xdr:col>
      <xdr:colOff>165100</xdr:colOff>
      <xdr:row>78</xdr:row>
      <xdr:rowOff>34420</xdr:rowOff>
    </xdr:to>
    <xdr:sp macro="" textlink="">
      <xdr:nvSpPr>
        <xdr:cNvPr id="186" name="フローチャート: 判断 185"/>
        <xdr:cNvSpPr/>
      </xdr:nvSpPr>
      <xdr:spPr>
        <a:xfrm>
          <a:off x="1968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50947</xdr:rowOff>
    </xdr:from>
    <xdr:ext cx="599010" cy="259045"/>
    <xdr:sp macro="" textlink="">
      <xdr:nvSpPr>
        <xdr:cNvPr id="187" name="テキスト ボックス 186"/>
        <xdr:cNvSpPr txBox="1"/>
      </xdr:nvSpPr>
      <xdr:spPr>
        <a:xfrm>
          <a:off x="1719795" y="130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117822</xdr:rowOff>
    </xdr:from>
    <xdr:to>
      <xdr:col>6</xdr:col>
      <xdr:colOff>38100</xdr:colOff>
      <xdr:row>78</xdr:row>
      <xdr:rowOff>47972</xdr:rowOff>
    </xdr:to>
    <xdr:sp macro="" textlink="">
      <xdr:nvSpPr>
        <xdr:cNvPr id="188" name="フローチャート: 判断 187"/>
        <xdr:cNvSpPr/>
      </xdr:nvSpPr>
      <xdr:spPr>
        <a:xfrm>
          <a:off x="1079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64499</xdr:rowOff>
    </xdr:from>
    <xdr:ext cx="599010" cy="259045"/>
    <xdr:sp macro="" textlink="">
      <xdr:nvSpPr>
        <xdr:cNvPr id="189" name="テキスト ボックス 188"/>
        <xdr:cNvSpPr txBox="1"/>
      </xdr:nvSpPr>
      <xdr:spPr>
        <a:xfrm>
          <a:off x="830795"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144199</xdr:rowOff>
    </xdr:from>
    <xdr:to>
      <xdr:col>24</xdr:col>
      <xdr:colOff>114300</xdr:colOff>
      <xdr:row>78</xdr:row>
      <xdr:rowOff>74349</xdr:rowOff>
    </xdr:to>
    <xdr:sp macro="" textlink="">
      <xdr:nvSpPr>
        <xdr:cNvPr id="195" name="楕円 194"/>
        <xdr:cNvSpPr/>
      </xdr:nvSpPr>
      <xdr:spPr>
        <a:xfrm>
          <a:off x="4584700" y="1334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103576</xdr:rowOff>
    </xdr:from>
    <xdr:ext cx="599010" cy="259045"/>
    <xdr:sp macro="" textlink="">
      <xdr:nvSpPr>
        <xdr:cNvPr id="196" name="民生費該当値テキスト"/>
        <xdr:cNvSpPr txBox="1"/>
      </xdr:nvSpPr>
      <xdr:spPr>
        <a:xfrm>
          <a:off x="4686300" y="13133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150740</xdr:rowOff>
    </xdr:from>
    <xdr:to>
      <xdr:col>20</xdr:col>
      <xdr:colOff>38100</xdr:colOff>
      <xdr:row>78</xdr:row>
      <xdr:rowOff>80890</xdr:rowOff>
    </xdr:to>
    <xdr:sp macro="" textlink="">
      <xdr:nvSpPr>
        <xdr:cNvPr id="197" name="楕円 196"/>
        <xdr:cNvSpPr/>
      </xdr:nvSpPr>
      <xdr:spPr>
        <a:xfrm>
          <a:off x="3746500" y="1335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72017</xdr:rowOff>
    </xdr:from>
    <xdr:ext cx="599010" cy="259045"/>
    <xdr:sp macro="" textlink="">
      <xdr:nvSpPr>
        <xdr:cNvPr id="198" name="テキスト ボックス 197"/>
        <xdr:cNvSpPr txBox="1"/>
      </xdr:nvSpPr>
      <xdr:spPr>
        <a:xfrm>
          <a:off x="3497795" y="1344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30848</xdr:rowOff>
    </xdr:from>
    <xdr:to>
      <xdr:col>15</xdr:col>
      <xdr:colOff>101600</xdr:colOff>
      <xdr:row>78</xdr:row>
      <xdr:rowOff>132448</xdr:rowOff>
    </xdr:to>
    <xdr:sp macro="" textlink="">
      <xdr:nvSpPr>
        <xdr:cNvPr id="199" name="楕円 198"/>
        <xdr:cNvSpPr/>
      </xdr:nvSpPr>
      <xdr:spPr>
        <a:xfrm>
          <a:off x="2857500" y="1340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123575</xdr:rowOff>
    </xdr:from>
    <xdr:ext cx="599010" cy="259045"/>
    <xdr:sp macro="" textlink="">
      <xdr:nvSpPr>
        <xdr:cNvPr id="200" name="テキスト ボックス 199"/>
        <xdr:cNvSpPr txBox="1"/>
      </xdr:nvSpPr>
      <xdr:spPr>
        <a:xfrm>
          <a:off x="2608795" y="1349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63419</xdr:rowOff>
    </xdr:from>
    <xdr:to>
      <xdr:col>10</xdr:col>
      <xdr:colOff>165100</xdr:colOff>
      <xdr:row>78</xdr:row>
      <xdr:rowOff>165019</xdr:rowOff>
    </xdr:to>
    <xdr:sp macro="" textlink="">
      <xdr:nvSpPr>
        <xdr:cNvPr id="201" name="楕円 200"/>
        <xdr:cNvSpPr/>
      </xdr:nvSpPr>
      <xdr:spPr>
        <a:xfrm>
          <a:off x="1968500" y="1343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156146</xdr:rowOff>
    </xdr:from>
    <xdr:ext cx="599010" cy="259045"/>
    <xdr:sp macro="" textlink="">
      <xdr:nvSpPr>
        <xdr:cNvPr id="202" name="テキスト ボックス 201"/>
        <xdr:cNvSpPr txBox="1"/>
      </xdr:nvSpPr>
      <xdr:spPr>
        <a:xfrm>
          <a:off x="1719795" y="1352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104871</xdr:rowOff>
    </xdr:from>
    <xdr:to>
      <xdr:col>6</xdr:col>
      <xdr:colOff>38100</xdr:colOff>
      <xdr:row>79</xdr:row>
      <xdr:rowOff>35021</xdr:rowOff>
    </xdr:to>
    <xdr:sp macro="" textlink="">
      <xdr:nvSpPr>
        <xdr:cNvPr id="203" name="楕円 202"/>
        <xdr:cNvSpPr/>
      </xdr:nvSpPr>
      <xdr:spPr>
        <a:xfrm>
          <a:off x="1079500" y="1347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26148</xdr:rowOff>
    </xdr:from>
    <xdr:ext cx="599010" cy="259045"/>
    <xdr:sp macro="" textlink="">
      <xdr:nvSpPr>
        <xdr:cNvPr id="204" name="テキスト ボックス 203"/>
        <xdr:cNvSpPr txBox="1"/>
      </xdr:nvSpPr>
      <xdr:spPr>
        <a:xfrm>
          <a:off x="830795" y="13570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19619</xdr:rowOff>
    </xdr:from>
    <xdr:to>
      <xdr:col>24</xdr:col>
      <xdr:colOff>62865</xdr:colOff>
      <xdr:row>99</xdr:row>
      <xdr:rowOff>79268</xdr:rowOff>
    </xdr:to>
    <xdr:cxnSp macro="">
      <xdr:nvCxnSpPr>
        <xdr:cNvPr id="231" name="直線コネクタ 230"/>
        <xdr:cNvCxnSpPr/>
      </xdr:nvCxnSpPr>
      <xdr:spPr>
        <a:xfrm flipV="1">
          <a:off x="4633595" y="15450119"/>
          <a:ext cx="1270" cy="160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83095</xdr:rowOff>
    </xdr:from>
    <xdr:ext cx="534377" cy="259045"/>
    <xdr:sp macro="" textlink="">
      <xdr:nvSpPr>
        <xdr:cNvPr id="232" name="衛生費最小値テキスト"/>
        <xdr:cNvSpPr txBox="1"/>
      </xdr:nvSpPr>
      <xdr:spPr>
        <a:xfrm>
          <a:off x="4686300" y="1705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79268</xdr:rowOff>
    </xdr:from>
    <xdr:to>
      <xdr:col>24</xdr:col>
      <xdr:colOff>152400</xdr:colOff>
      <xdr:row>99</xdr:row>
      <xdr:rowOff>79268</xdr:rowOff>
    </xdr:to>
    <xdr:cxnSp macro="">
      <xdr:nvCxnSpPr>
        <xdr:cNvPr id="233" name="直線コネクタ 232"/>
        <xdr:cNvCxnSpPr/>
      </xdr:nvCxnSpPr>
      <xdr:spPr>
        <a:xfrm>
          <a:off x="4546600" y="1705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137746</xdr:rowOff>
    </xdr:from>
    <xdr:ext cx="599010" cy="259045"/>
    <xdr:sp macro="" textlink="">
      <xdr:nvSpPr>
        <xdr:cNvPr id="234" name="衛生費最大値テキスト"/>
        <xdr:cNvSpPr txBox="1"/>
      </xdr:nvSpPr>
      <xdr:spPr>
        <a:xfrm>
          <a:off x="4686300" y="1522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19619</xdr:rowOff>
    </xdr:from>
    <xdr:to>
      <xdr:col>24</xdr:col>
      <xdr:colOff>152400</xdr:colOff>
      <xdr:row>90</xdr:row>
      <xdr:rowOff>19619</xdr:rowOff>
    </xdr:to>
    <xdr:cxnSp macro="">
      <xdr:nvCxnSpPr>
        <xdr:cNvPr id="235" name="直線コネクタ 234"/>
        <xdr:cNvCxnSpPr/>
      </xdr:nvCxnSpPr>
      <xdr:spPr>
        <a:xfrm>
          <a:off x="4546600" y="1545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90094</xdr:rowOff>
    </xdr:from>
    <xdr:to>
      <xdr:col>24</xdr:col>
      <xdr:colOff>63500</xdr:colOff>
      <xdr:row>97</xdr:row>
      <xdr:rowOff>17366</xdr:rowOff>
    </xdr:to>
    <xdr:cxnSp macro="">
      <xdr:nvCxnSpPr>
        <xdr:cNvPr id="236" name="直線コネクタ 235"/>
        <xdr:cNvCxnSpPr/>
      </xdr:nvCxnSpPr>
      <xdr:spPr>
        <a:xfrm flipV="1">
          <a:off x="3797300" y="16377844"/>
          <a:ext cx="838200" cy="27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40091</xdr:rowOff>
    </xdr:from>
    <xdr:ext cx="534377" cy="259045"/>
    <xdr:sp macro="" textlink="">
      <xdr:nvSpPr>
        <xdr:cNvPr id="237" name="衛生費平均値テキスト"/>
        <xdr:cNvSpPr txBox="1"/>
      </xdr:nvSpPr>
      <xdr:spPr>
        <a:xfrm>
          <a:off x="4686300" y="16670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61664</xdr:rowOff>
    </xdr:from>
    <xdr:to>
      <xdr:col>24</xdr:col>
      <xdr:colOff>114300</xdr:colOff>
      <xdr:row>97</xdr:row>
      <xdr:rowOff>163264</xdr:rowOff>
    </xdr:to>
    <xdr:sp macro="" textlink="">
      <xdr:nvSpPr>
        <xdr:cNvPr id="238" name="フローチャート: 判断 237"/>
        <xdr:cNvSpPr/>
      </xdr:nvSpPr>
      <xdr:spPr>
        <a:xfrm>
          <a:off x="4584700" y="166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26592</xdr:rowOff>
    </xdr:from>
    <xdr:to>
      <xdr:col>19</xdr:col>
      <xdr:colOff>177800</xdr:colOff>
      <xdr:row>97</xdr:row>
      <xdr:rowOff>17366</xdr:rowOff>
    </xdr:to>
    <xdr:cxnSp macro="">
      <xdr:nvCxnSpPr>
        <xdr:cNvPr id="239" name="直線コネクタ 238"/>
        <xdr:cNvCxnSpPr/>
      </xdr:nvCxnSpPr>
      <xdr:spPr>
        <a:xfrm>
          <a:off x="2908300" y="16314342"/>
          <a:ext cx="889000" cy="33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48454</xdr:rowOff>
    </xdr:from>
    <xdr:to>
      <xdr:col>20</xdr:col>
      <xdr:colOff>38100</xdr:colOff>
      <xdr:row>97</xdr:row>
      <xdr:rowOff>150054</xdr:rowOff>
    </xdr:to>
    <xdr:sp macro="" textlink="">
      <xdr:nvSpPr>
        <xdr:cNvPr id="240" name="フローチャート: 判断 239"/>
        <xdr:cNvSpPr/>
      </xdr:nvSpPr>
      <xdr:spPr>
        <a:xfrm>
          <a:off x="3746500" y="1667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141181</xdr:rowOff>
    </xdr:from>
    <xdr:ext cx="534377" cy="259045"/>
    <xdr:sp macro="" textlink="">
      <xdr:nvSpPr>
        <xdr:cNvPr id="241" name="テキスト ボックス 240"/>
        <xdr:cNvSpPr txBox="1"/>
      </xdr:nvSpPr>
      <xdr:spPr>
        <a:xfrm>
          <a:off x="3530111" y="1677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26592</xdr:rowOff>
    </xdr:from>
    <xdr:to>
      <xdr:col>15</xdr:col>
      <xdr:colOff>50800</xdr:colOff>
      <xdr:row>96</xdr:row>
      <xdr:rowOff>161074</xdr:rowOff>
    </xdr:to>
    <xdr:cxnSp macro="">
      <xdr:nvCxnSpPr>
        <xdr:cNvPr id="242" name="直線コネクタ 241"/>
        <xdr:cNvCxnSpPr/>
      </xdr:nvCxnSpPr>
      <xdr:spPr>
        <a:xfrm flipV="1">
          <a:off x="2019300" y="16314342"/>
          <a:ext cx="889000" cy="30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165024</xdr:rowOff>
    </xdr:from>
    <xdr:to>
      <xdr:col>15</xdr:col>
      <xdr:colOff>101600</xdr:colOff>
      <xdr:row>97</xdr:row>
      <xdr:rowOff>95174</xdr:rowOff>
    </xdr:to>
    <xdr:sp macro="" textlink="">
      <xdr:nvSpPr>
        <xdr:cNvPr id="243" name="フローチャート: 判断 242"/>
        <xdr:cNvSpPr/>
      </xdr:nvSpPr>
      <xdr:spPr>
        <a:xfrm>
          <a:off x="28575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86301</xdr:rowOff>
    </xdr:from>
    <xdr:ext cx="534377" cy="259045"/>
    <xdr:sp macro="" textlink="">
      <xdr:nvSpPr>
        <xdr:cNvPr id="244" name="テキスト ボックス 243"/>
        <xdr:cNvSpPr txBox="1"/>
      </xdr:nvSpPr>
      <xdr:spPr>
        <a:xfrm>
          <a:off x="2641111" y="167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161074</xdr:rowOff>
    </xdr:from>
    <xdr:to>
      <xdr:col>10</xdr:col>
      <xdr:colOff>114300</xdr:colOff>
      <xdr:row>97</xdr:row>
      <xdr:rowOff>46594</xdr:rowOff>
    </xdr:to>
    <xdr:cxnSp macro="">
      <xdr:nvCxnSpPr>
        <xdr:cNvPr id="245" name="直線コネクタ 244"/>
        <xdr:cNvCxnSpPr/>
      </xdr:nvCxnSpPr>
      <xdr:spPr>
        <a:xfrm flipV="1">
          <a:off x="1130300" y="16620274"/>
          <a:ext cx="889000" cy="56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70203</xdr:rowOff>
    </xdr:from>
    <xdr:to>
      <xdr:col>10</xdr:col>
      <xdr:colOff>165100</xdr:colOff>
      <xdr:row>97</xdr:row>
      <xdr:rowOff>353</xdr:rowOff>
    </xdr:to>
    <xdr:sp macro="" textlink="">
      <xdr:nvSpPr>
        <xdr:cNvPr id="246" name="フローチャート: 判断 245"/>
        <xdr:cNvSpPr/>
      </xdr:nvSpPr>
      <xdr:spPr>
        <a:xfrm>
          <a:off x="1968500" y="1652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16880</xdr:rowOff>
    </xdr:from>
    <xdr:ext cx="534377" cy="259045"/>
    <xdr:sp macro="" textlink="">
      <xdr:nvSpPr>
        <xdr:cNvPr id="247" name="テキスト ボックス 246"/>
        <xdr:cNvSpPr txBox="1"/>
      </xdr:nvSpPr>
      <xdr:spPr>
        <a:xfrm>
          <a:off x="1752111" y="1630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125509</xdr:rowOff>
    </xdr:from>
    <xdr:to>
      <xdr:col>6</xdr:col>
      <xdr:colOff>38100</xdr:colOff>
      <xdr:row>97</xdr:row>
      <xdr:rowOff>55659</xdr:rowOff>
    </xdr:to>
    <xdr:sp macro="" textlink="">
      <xdr:nvSpPr>
        <xdr:cNvPr id="248" name="フローチャート: 判断 247"/>
        <xdr:cNvSpPr/>
      </xdr:nvSpPr>
      <xdr:spPr>
        <a:xfrm>
          <a:off x="1079500" y="165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72186</xdr:rowOff>
    </xdr:from>
    <xdr:ext cx="534377" cy="259045"/>
    <xdr:sp macro="" textlink="">
      <xdr:nvSpPr>
        <xdr:cNvPr id="249" name="テキスト ボックス 248"/>
        <xdr:cNvSpPr txBox="1"/>
      </xdr:nvSpPr>
      <xdr:spPr>
        <a:xfrm>
          <a:off x="863111" y="1635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39294</xdr:rowOff>
    </xdr:from>
    <xdr:to>
      <xdr:col>24</xdr:col>
      <xdr:colOff>114300</xdr:colOff>
      <xdr:row>95</xdr:row>
      <xdr:rowOff>140894</xdr:rowOff>
    </xdr:to>
    <xdr:sp macro="" textlink="">
      <xdr:nvSpPr>
        <xdr:cNvPr id="255" name="楕円 254"/>
        <xdr:cNvSpPr/>
      </xdr:nvSpPr>
      <xdr:spPr>
        <a:xfrm>
          <a:off x="4584700" y="1632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62171</xdr:rowOff>
    </xdr:from>
    <xdr:ext cx="534377" cy="259045"/>
    <xdr:sp macro="" textlink="">
      <xdr:nvSpPr>
        <xdr:cNvPr id="256" name="衛生費該当値テキスト"/>
        <xdr:cNvSpPr txBox="1"/>
      </xdr:nvSpPr>
      <xdr:spPr>
        <a:xfrm>
          <a:off x="4686300" y="1617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138016</xdr:rowOff>
    </xdr:from>
    <xdr:to>
      <xdr:col>20</xdr:col>
      <xdr:colOff>38100</xdr:colOff>
      <xdr:row>97</xdr:row>
      <xdr:rowOff>68166</xdr:rowOff>
    </xdr:to>
    <xdr:sp macro="" textlink="">
      <xdr:nvSpPr>
        <xdr:cNvPr id="257" name="楕円 256"/>
        <xdr:cNvSpPr/>
      </xdr:nvSpPr>
      <xdr:spPr>
        <a:xfrm>
          <a:off x="3746500" y="1659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84693</xdr:rowOff>
    </xdr:from>
    <xdr:ext cx="534377" cy="259045"/>
    <xdr:sp macro="" textlink="">
      <xdr:nvSpPr>
        <xdr:cNvPr id="258" name="テキスト ボックス 257"/>
        <xdr:cNvSpPr txBox="1"/>
      </xdr:nvSpPr>
      <xdr:spPr>
        <a:xfrm>
          <a:off x="3530111" y="1637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147242</xdr:rowOff>
    </xdr:from>
    <xdr:to>
      <xdr:col>15</xdr:col>
      <xdr:colOff>101600</xdr:colOff>
      <xdr:row>95</xdr:row>
      <xdr:rowOff>77392</xdr:rowOff>
    </xdr:to>
    <xdr:sp macro="" textlink="">
      <xdr:nvSpPr>
        <xdr:cNvPr id="259" name="楕円 258"/>
        <xdr:cNvSpPr/>
      </xdr:nvSpPr>
      <xdr:spPr>
        <a:xfrm>
          <a:off x="2857500" y="1626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93919</xdr:rowOff>
    </xdr:from>
    <xdr:ext cx="534377" cy="259045"/>
    <xdr:sp macro="" textlink="">
      <xdr:nvSpPr>
        <xdr:cNvPr id="260" name="テキスト ボックス 259"/>
        <xdr:cNvSpPr txBox="1"/>
      </xdr:nvSpPr>
      <xdr:spPr>
        <a:xfrm>
          <a:off x="2641111" y="1603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110274</xdr:rowOff>
    </xdr:from>
    <xdr:to>
      <xdr:col>10</xdr:col>
      <xdr:colOff>165100</xdr:colOff>
      <xdr:row>97</xdr:row>
      <xdr:rowOff>40424</xdr:rowOff>
    </xdr:to>
    <xdr:sp macro="" textlink="">
      <xdr:nvSpPr>
        <xdr:cNvPr id="261" name="楕円 260"/>
        <xdr:cNvSpPr/>
      </xdr:nvSpPr>
      <xdr:spPr>
        <a:xfrm>
          <a:off x="1968500" y="1656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31551</xdr:rowOff>
    </xdr:from>
    <xdr:ext cx="534377" cy="259045"/>
    <xdr:sp macro="" textlink="">
      <xdr:nvSpPr>
        <xdr:cNvPr id="262" name="テキスト ボックス 261"/>
        <xdr:cNvSpPr txBox="1"/>
      </xdr:nvSpPr>
      <xdr:spPr>
        <a:xfrm>
          <a:off x="1752111" y="1666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167244</xdr:rowOff>
    </xdr:from>
    <xdr:to>
      <xdr:col>6</xdr:col>
      <xdr:colOff>38100</xdr:colOff>
      <xdr:row>97</xdr:row>
      <xdr:rowOff>97394</xdr:rowOff>
    </xdr:to>
    <xdr:sp macro="" textlink="">
      <xdr:nvSpPr>
        <xdr:cNvPr id="263" name="楕円 262"/>
        <xdr:cNvSpPr/>
      </xdr:nvSpPr>
      <xdr:spPr>
        <a:xfrm>
          <a:off x="1079500" y="1662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88521</xdr:rowOff>
    </xdr:from>
    <xdr:ext cx="534377" cy="259045"/>
    <xdr:sp macro="" textlink="">
      <xdr:nvSpPr>
        <xdr:cNvPr id="264" name="テキスト ボックス 263"/>
        <xdr:cNvSpPr txBox="1"/>
      </xdr:nvSpPr>
      <xdr:spPr>
        <a:xfrm>
          <a:off x="863111" y="1671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93523</xdr:rowOff>
    </xdr:from>
    <xdr:to>
      <xdr:col>54</xdr:col>
      <xdr:colOff>189865</xdr:colOff>
      <xdr:row>38</xdr:row>
      <xdr:rowOff>139700</xdr:rowOff>
    </xdr:to>
    <xdr:cxnSp macro="">
      <xdr:nvCxnSpPr>
        <xdr:cNvPr id="286" name="直線コネクタ 285"/>
        <xdr:cNvCxnSpPr/>
      </xdr:nvCxnSpPr>
      <xdr:spPr>
        <a:xfrm flipV="1">
          <a:off x="10475595" y="5237023"/>
          <a:ext cx="1270" cy="141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40200</xdr:rowOff>
    </xdr:from>
    <xdr:ext cx="469744" cy="259045"/>
    <xdr:sp macro="" textlink="">
      <xdr:nvSpPr>
        <xdr:cNvPr id="289" name="労働費最大値テキスト"/>
        <xdr:cNvSpPr txBox="1"/>
      </xdr:nvSpPr>
      <xdr:spPr>
        <a:xfrm>
          <a:off x="10528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93523</xdr:rowOff>
    </xdr:from>
    <xdr:to>
      <xdr:col>55</xdr:col>
      <xdr:colOff>88900</xdr:colOff>
      <xdr:row>30</xdr:row>
      <xdr:rowOff>93523</xdr:rowOff>
    </xdr:to>
    <xdr:cxnSp macro="">
      <xdr:nvCxnSpPr>
        <xdr:cNvPr id="290" name="直線コネクタ 289"/>
        <xdr:cNvCxnSpPr/>
      </xdr:nvCxnSpPr>
      <xdr:spPr>
        <a:xfrm>
          <a:off x="10388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25857</xdr:rowOff>
    </xdr:from>
    <xdr:to>
      <xdr:col>55</xdr:col>
      <xdr:colOff>0</xdr:colOff>
      <xdr:row>34</xdr:row>
      <xdr:rowOff>30886</xdr:rowOff>
    </xdr:to>
    <xdr:cxnSp macro="">
      <xdr:nvCxnSpPr>
        <xdr:cNvPr id="291" name="直線コネクタ 290"/>
        <xdr:cNvCxnSpPr/>
      </xdr:nvCxnSpPr>
      <xdr:spPr>
        <a:xfrm flipV="1">
          <a:off x="9639300" y="5855157"/>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136136</xdr:rowOff>
    </xdr:from>
    <xdr:ext cx="469744" cy="259045"/>
    <xdr:sp macro="" textlink="">
      <xdr:nvSpPr>
        <xdr:cNvPr id="292" name="労働費平均値テキスト"/>
        <xdr:cNvSpPr txBox="1"/>
      </xdr:nvSpPr>
      <xdr:spPr>
        <a:xfrm>
          <a:off x="10528300" y="63083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157709</xdr:rowOff>
    </xdr:from>
    <xdr:to>
      <xdr:col>55</xdr:col>
      <xdr:colOff>50800</xdr:colOff>
      <xdr:row>37</xdr:row>
      <xdr:rowOff>87859</xdr:rowOff>
    </xdr:to>
    <xdr:sp macro="" textlink="">
      <xdr:nvSpPr>
        <xdr:cNvPr id="293" name="フローチャート: 判断 292"/>
        <xdr:cNvSpPr/>
      </xdr:nvSpPr>
      <xdr:spPr>
        <a:xfrm>
          <a:off x="104267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30886</xdr:rowOff>
    </xdr:from>
    <xdr:to>
      <xdr:col>50</xdr:col>
      <xdr:colOff>114300</xdr:colOff>
      <xdr:row>34</xdr:row>
      <xdr:rowOff>49860</xdr:rowOff>
    </xdr:to>
    <xdr:cxnSp macro="">
      <xdr:nvCxnSpPr>
        <xdr:cNvPr id="294" name="直線コネクタ 293"/>
        <xdr:cNvCxnSpPr/>
      </xdr:nvCxnSpPr>
      <xdr:spPr>
        <a:xfrm flipV="1">
          <a:off x="8750300" y="5860186"/>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156794</xdr:rowOff>
    </xdr:from>
    <xdr:to>
      <xdr:col>50</xdr:col>
      <xdr:colOff>165100</xdr:colOff>
      <xdr:row>37</xdr:row>
      <xdr:rowOff>86944</xdr:rowOff>
    </xdr:to>
    <xdr:sp macro="" textlink="">
      <xdr:nvSpPr>
        <xdr:cNvPr id="295" name="フローチャート: 判断 294"/>
        <xdr:cNvSpPr/>
      </xdr:nvSpPr>
      <xdr:spPr>
        <a:xfrm>
          <a:off x="9588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78071</xdr:rowOff>
    </xdr:from>
    <xdr:ext cx="469744" cy="259045"/>
    <xdr:sp macro="" textlink="">
      <xdr:nvSpPr>
        <xdr:cNvPr id="296" name="テキスト ボックス 295"/>
        <xdr:cNvSpPr txBox="1"/>
      </xdr:nvSpPr>
      <xdr:spPr>
        <a:xfrm>
          <a:off x="9404428" y="642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49860</xdr:rowOff>
    </xdr:from>
    <xdr:to>
      <xdr:col>45</xdr:col>
      <xdr:colOff>177800</xdr:colOff>
      <xdr:row>35</xdr:row>
      <xdr:rowOff>157302</xdr:rowOff>
    </xdr:to>
    <xdr:cxnSp macro="">
      <xdr:nvCxnSpPr>
        <xdr:cNvPr id="297" name="直線コネクタ 296"/>
        <xdr:cNvCxnSpPr/>
      </xdr:nvCxnSpPr>
      <xdr:spPr>
        <a:xfrm flipV="1">
          <a:off x="7861300" y="5879160"/>
          <a:ext cx="8890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114046</xdr:rowOff>
    </xdr:from>
    <xdr:to>
      <xdr:col>46</xdr:col>
      <xdr:colOff>38100</xdr:colOff>
      <xdr:row>37</xdr:row>
      <xdr:rowOff>44196</xdr:rowOff>
    </xdr:to>
    <xdr:sp macro="" textlink="">
      <xdr:nvSpPr>
        <xdr:cNvPr id="298" name="フローチャート: 判断 297"/>
        <xdr:cNvSpPr/>
      </xdr:nvSpPr>
      <xdr:spPr>
        <a:xfrm>
          <a:off x="8699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35323</xdr:rowOff>
    </xdr:from>
    <xdr:ext cx="469744" cy="259045"/>
    <xdr:sp macro="" textlink="">
      <xdr:nvSpPr>
        <xdr:cNvPr id="299" name="テキスト ボックス 298"/>
        <xdr:cNvSpPr txBox="1"/>
      </xdr:nvSpPr>
      <xdr:spPr>
        <a:xfrm>
          <a:off x="8515428" y="637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40716</xdr:rowOff>
    </xdr:from>
    <xdr:to>
      <xdr:col>41</xdr:col>
      <xdr:colOff>50800</xdr:colOff>
      <xdr:row>35</xdr:row>
      <xdr:rowOff>157302</xdr:rowOff>
    </xdr:to>
    <xdr:cxnSp macro="">
      <xdr:nvCxnSpPr>
        <xdr:cNvPr id="300" name="直線コネクタ 299"/>
        <xdr:cNvCxnSpPr/>
      </xdr:nvCxnSpPr>
      <xdr:spPr>
        <a:xfrm>
          <a:off x="6972300" y="6041466"/>
          <a:ext cx="8890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37236</xdr:rowOff>
    </xdr:from>
    <xdr:to>
      <xdr:col>41</xdr:col>
      <xdr:colOff>101600</xdr:colOff>
      <xdr:row>36</xdr:row>
      <xdr:rowOff>138836</xdr:rowOff>
    </xdr:to>
    <xdr:sp macro="" textlink="">
      <xdr:nvSpPr>
        <xdr:cNvPr id="301" name="フローチャート: 判断 300"/>
        <xdr:cNvSpPr/>
      </xdr:nvSpPr>
      <xdr:spPr>
        <a:xfrm>
          <a:off x="7810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129963</xdr:rowOff>
    </xdr:from>
    <xdr:ext cx="469744" cy="259045"/>
    <xdr:sp macro="" textlink="">
      <xdr:nvSpPr>
        <xdr:cNvPr id="302" name="テキスト ボックス 301"/>
        <xdr:cNvSpPr txBox="1"/>
      </xdr:nvSpPr>
      <xdr:spPr>
        <a:xfrm>
          <a:off x="7626428" y="630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60096</xdr:rowOff>
    </xdr:from>
    <xdr:to>
      <xdr:col>36</xdr:col>
      <xdr:colOff>165100</xdr:colOff>
      <xdr:row>35</xdr:row>
      <xdr:rowOff>161696</xdr:rowOff>
    </xdr:to>
    <xdr:sp macro="" textlink="">
      <xdr:nvSpPr>
        <xdr:cNvPr id="303" name="フローチャート: 判断 302"/>
        <xdr:cNvSpPr/>
      </xdr:nvSpPr>
      <xdr:spPr>
        <a:xfrm>
          <a:off x="6921500" y="606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152823</xdr:rowOff>
    </xdr:from>
    <xdr:ext cx="469744" cy="259045"/>
    <xdr:sp macro="" textlink="">
      <xdr:nvSpPr>
        <xdr:cNvPr id="304" name="テキスト ボックス 303"/>
        <xdr:cNvSpPr txBox="1"/>
      </xdr:nvSpPr>
      <xdr:spPr>
        <a:xfrm>
          <a:off x="6737428" y="6153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146507</xdr:rowOff>
    </xdr:from>
    <xdr:to>
      <xdr:col>55</xdr:col>
      <xdr:colOff>50800</xdr:colOff>
      <xdr:row>34</xdr:row>
      <xdr:rowOff>76657</xdr:rowOff>
    </xdr:to>
    <xdr:sp macro="" textlink="">
      <xdr:nvSpPr>
        <xdr:cNvPr id="310" name="楕円 309"/>
        <xdr:cNvSpPr/>
      </xdr:nvSpPr>
      <xdr:spPr>
        <a:xfrm>
          <a:off x="10426700" y="580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169384</xdr:rowOff>
    </xdr:from>
    <xdr:ext cx="469744" cy="259045"/>
    <xdr:sp macro="" textlink="">
      <xdr:nvSpPr>
        <xdr:cNvPr id="311" name="労働費該当値テキスト"/>
        <xdr:cNvSpPr txBox="1"/>
      </xdr:nvSpPr>
      <xdr:spPr>
        <a:xfrm>
          <a:off x="10528300" y="5655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151536</xdr:rowOff>
    </xdr:from>
    <xdr:to>
      <xdr:col>50</xdr:col>
      <xdr:colOff>165100</xdr:colOff>
      <xdr:row>34</xdr:row>
      <xdr:rowOff>81686</xdr:rowOff>
    </xdr:to>
    <xdr:sp macro="" textlink="">
      <xdr:nvSpPr>
        <xdr:cNvPr id="312" name="楕円 311"/>
        <xdr:cNvSpPr/>
      </xdr:nvSpPr>
      <xdr:spPr>
        <a:xfrm>
          <a:off x="9588500" y="580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98213</xdr:rowOff>
    </xdr:from>
    <xdr:ext cx="469744" cy="259045"/>
    <xdr:sp macro="" textlink="">
      <xdr:nvSpPr>
        <xdr:cNvPr id="313" name="テキスト ボックス 312"/>
        <xdr:cNvSpPr txBox="1"/>
      </xdr:nvSpPr>
      <xdr:spPr>
        <a:xfrm>
          <a:off x="9404428" y="558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170510</xdr:rowOff>
    </xdr:from>
    <xdr:to>
      <xdr:col>46</xdr:col>
      <xdr:colOff>38100</xdr:colOff>
      <xdr:row>34</xdr:row>
      <xdr:rowOff>100660</xdr:rowOff>
    </xdr:to>
    <xdr:sp macro="" textlink="">
      <xdr:nvSpPr>
        <xdr:cNvPr id="314" name="楕円 313"/>
        <xdr:cNvSpPr/>
      </xdr:nvSpPr>
      <xdr:spPr>
        <a:xfrm>
          <a:off x="8699500" y="58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117187</xdr:rowOff>
    </xdr:from>
    <xdr:ext cx="469744" cy="259045"/>
    <xdr:sp macro="" textlink="">
      <xdr:nvSpPr>
        <xdr:cNvPr id="315" name="テキスト ボックス 314"/>
        <xdr:cNvSpPr txBox="1"/>
      </xdr:nvSpPr>
      <xdr:spPr>
        <a:xfrm>
          <a:off x="8515428" y="560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106502</xdr:rowOff>
    </xdr:from>
    <xdr:to>
      <xdr:col>41</xdr:col>
      <xdr:colOff>101600</xdr:colOff>
      <xdr:row>36</xdr:row>
      <xdr:rowOff>36652</xdr:rowOff>
    </xdr:to>
    <xdr:sp macro="" textlink="">
      <xdr:nvSpPr>
        <xdr:cNvPr id="316" name="楕円 315"/>
        <xdr:cNvSpPr/>
      </xdr:nvSpPr>
      <xdr:spPr>
        <a:xfrm>
          <a:off x="7810500" y="61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53179</xdr:rowOff>
    </xdr:from>
    <xdr:ext cx="469744" cy="259045"/>
    <xdr:sp macro="" textlink="">
      <xdr:nvSpPr>
        <xdr:cNvPr id="317" name="テキスト ボックス 316"/>
        <xdr:cNvSpPr txBox="1"/>
      </xdr:nvSpPr>
      <xdr:spPr>
        <a:xfrm>
          <a:off x="7626428" y="588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161366</xdr:rowOff>
    </xdr:from>
    <xdr:to>
      <xdr:col>36</xdr:col>
      <xdr:colOff>165100</xdr:colOff>
      <xdr:row>35</xdr:row>
      <xdr:rowOff>91516</xdr:rowOff>
    </xdr:to>
    <xdr:sp macro="" textlink="">
      <xdr:nvSpPr>
        <xdr:cNvPr id="318" name="楕円 317"/>
        <xdr:cNvSpPr/>
      </xdr:nvSpPr>
      <xdr:spPr>
        <a:xfrm>
          <a:off x="6921500" y="599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108043</xdr:rowOff>
    </xdr:from>
    <xdr:ext cx="469744" cy="259045"/>
    <xdr:sp macro="" textlink="">
      <xdr:nvSpPr>
        <xdr:cNvPr id="319" name="テキスト ボックス 318"/>
        <xdr:cNvSpPr txBox="1"/>
      </xdr:nvSpPr>
      <xdr:spPr>
        <a:xfrm>
          <a:off x="6737428" y="5765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49899</xdr:rowOff>
    </xdr:from>
    <xdr:to>
      <xdr:col>54</xdr:col>
      <xdr:colOff>189865</xdr:colOff>
      <xdr:row>59</xdr:row>
      <xdr:rowOff>16790</xdr:rowOff>
    </xdr:to>
    <xdr:cxnSp macro="">
      <xdr:nvCxnSpPr>
        <xdr:cNvPr id="343" name="直線コネクタ 342"/>
        <xdr:cNvCxnSpPr/>
      </xdr:nvCxnSpPr>
      <xdr:spPr>
        <a:xfrm flipV="1">
          <a:off x="10475595" y="8622399"/>
          <a:ext cx="1270" cy="1509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20617</xdr:rowOff>
    </xdr:from>
    <xdr:ext cx="469744" cy="259045"/>
    <xdr:sp macro="" textlink="">
      <xdr:nvSpPr>
        <xdr:cNvPr id="344" name="農林水産業費最小値テキスト"/>
        <xdr:cNvSpPr txBox="1"/>
      </xdr:nvSpPr>
      <xdr:spPr>
        <a:xfrm>
          <a:off x="10528300" y="101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16790</xdr:rowOff>
    </xdr:from>
    <xdr:to>
      <xdr:col>55</xdr:col>
      <xdr:colOff>88900</xdr:colOff>
      <xdr:row>59</xdr:row>
      <xdr:rowOff>16790</xdr:rowOff>
    </xdr:to>
    <xdr:cxnSp macro="">
      <xdr:nvCxnSpPr>
        <xdr:cNvPr id="345" name="直線コネクタ 344"/>
        <xdr:cNvCxnSpPr/>
      </xdr:nvCxnSpPr>
      <xdr:spPr>
        <a:xfrm>
          <a:off x="10388600" y="1013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168026</xdr:rowOff>
    </xdr:from>
    <xdr:ext cx="534377" cy="259045"/>
    <xdr:sp macro="" textlink="">
      <xdr:nvSpPr>
        <xdr:cNvPr id="346" name="農林水産業費最大値テキスト"/>
        <xdr:cNvSpPr txBox="1"/>
      </xdr:nvSpPr>
      <xdr:spPr>
        <a:xfrm>
          <a:off x="10528300" y="839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49899</xdr:rowOff>
    </xdr:from>
    <xdr:to>
      <xdr:col>55</xdr:col>
      <xdr:colOff>88900</xdr:colOff>
      <xdr:row>50</xdr:row>
      <xdr:rowOff>49899</xdr:rowOff>
    </xdr:to>
    <xdr:cxnSp macro="">
      <xdr:nvCxnSpPr>
        <xdr:cNvPr id="347" name="直線コネクタ 346"/>
        <xdr:cNvCxnSpPr/>
      </xdr:nvCxnSpPr>
      <xdr:spPr>
        <a:xfrm>
          <a:off x="10388600" y="8622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125508</xdr:rowOff>
    </xdr:from>
    <xdr:to>
      <xdr:col>55</xdr:col>
      <xdr:colOff>0</xdr:colOff>
      <xdr:row>58</xdr:row>
      <xdr:rowOff>23057</xdr:rowOff>
    </xdr:to>
    <xdr:cxnSp macro="">
      <xdr:nvCxnSpPr>
        <xdr:cNvPr id="348" name="直線コネクタ 347"/>
        <xdr:cNvCxnSpPr/>
      </xdr:nvCxnSpPr>
      <xdr:spPr>
        <a:xfrm flipV="1">
          <a:off x="9639300" y="9898158"/>
          <a:ext cx="838200" cy="6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148220</xdr:rowOff>
    </xdr:from>
    <xdr:ext cx="534377" cy="259045"/>
    <xdr:sp macro="" textlink="">
      <xdr:nvSpPr>
        <xdr:cNvPr id="349" name="農林水産業費平均値テキスト"/>
        <xdr:cNvSpPr txBox="1"/>
      </xdr:nvSpPr>
      <xdr:spPr>
        <a:xfrm>
          <a:off x="10528300" y="9577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125343</xdr:rowOff>
    </xdr:from>
    <xdr:to>
      <xdr:col>55</xdr:col>
      <xdr:colOff>50800</xdr:colOff>
      <xdr:row>57</xdr:row>
      <xdr:rowOff>55493</xdr:rowOff>
    </xdr:to>
    <xdr:sp macro="" textlink="">
      <xdr:nvSpPr>
        <xdr:cNvPr id="350" name="フローチャート: 判断 349"/>
        <xdr:cNvSpPr/>
      </xdr:nvSpPr>
      <xdr:spPr>
        <a:xfrm>
          <a:off x="104267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20333</xdr:rowOff>
    </xdr:from>
    <xdr:to>
      <xdr:col>50</xdr:col>
      <xdr:colOff>114300</xdr:colOff>
      <xdr:row>58</xdr:row>
      <xdr:rowOff>23057</xdr:rowOff>
    </xdr:to>
    <xdr:cxnSp macro="">
      <xdr:nvCxnSpPr>
        <xdr:cNvPr id="351" name="直線コネクタ 350"/>
        <xdr:cNvCxnSpPr/>
      </xdr:nvCxnSpPr>
      <xdr:spPr>
        <a:xfrm>
          <a:off x="8750300" y="9964433"/>
          <a:ext cx="889000" cy="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131153</xdr:rowOff>
    </xdr:from>
    <xdr:to>
      <xdr:col>50</xdr:col>
      <xdr:colOff>165100</xdr:colOff>
      <xdr:row>57</xdr:row>
      <xdr:rowOff>61303</xdr:rowOff>
    </xdr:to>
    <xdr:sp macro="" textlink="">
      <xdr:nvSpPr>
        <xdr:cNvPr id="352" name="フローチャート: 判断 351"/>
        <xdr:cNvSpPr/>
      </xdr:nvSpPr>
      <xdr:spPr>
        <a:xfrm>
          <a:off x="9588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77830</xdr:rowOff>
    </xdr:from>
    <xdr:ext cx="534377" cy="259045"/>
    <xdr:sp macro="" textlink="">
      <xdr:nvSpPr>
        <xdr:cNvPr id="353" name="テキスト ボックス 352"/>
        <xdr:cNvSpPr txBox="1"/>
      </xdr:nvSpPr>
      <xdr:spPr>
        <a:xfrm>
          <a:off x="9372111" y="950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133909</xdr:rowOff>
    </xdr:from>
    <xdr:to>
      <xdr:col>45</xdr:col>
      <xdr:colOff>177800</xdr:colOff>
      <xdr:row>58</xdr:row>
      <xdr:rowOff>20333</xdr:rowOff>
    </xdr:to>
    <xdr:cxnSp macro="">
      <xdr:nvCxnSpPr>
        <xdr:cNvPr id="354" name="直線コネクタ 353"/>
        <xdr:cNvCxnSpPr/>
      </xdr:nvCxnSpPr>
      <xdr:spPr>
        <a:xfrm>
          <a:off x="7861300" y="9735109"/>
          <a:ext cx="889000" cy="22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115532</xdr:rowOff>
    </xdr:from>
    <xdr:to>
      <xdr:col>46</xdr:col>
      <xdr:colOff>38100</xdr:colOff>
      <xdr:row>57</xdr:row>
      <xdr:rowOff>45682</xdr:rowOff>
    </xdr:to>
    <xdr:sp macro="" textlink="">
      <xdr:nvSpPr>
        <xdr:cNvPr id="355" name="フローチャート: 判断 354"/>
        <xdr:cNvSpPr/>
      </xdr:nvSpPr>
      <xdr:spPr>
        <a:xfrm>
          <a:off x="8699500" y="971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62209</xdr:rowOff>
    </xdr:from>
    <xdr:ext cx="534377" cy="259045"/>
    <xdr:sp macro="" textlink="">
      <xdr:nvSpPr>
        <xdr:cNvPr id="356" name="テキスト ボックス 355"/>
        <xdr:cNvSpPr txBox="1"/>
      </xdr:nvSpPr>
      <xdr:spPr>
        <a:xfrm>
          <a:off x="8483111" y="949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133909</xdr:rowOff>
    </xdr:from>
    <xdr:to>
      <xdr:col>41</xdr:col>
      <xdr:colOff>50800</xdr:colOff>
      <xdr:row>57</xdr:row>
      <xdr:rowOff>133718</xdr:rowOff>
    </xdr:to>
    <xdr:cxnSp macro="">
      <xdr:nvCxnSpPr>
        <xdr:cNvPr id="357" name="直線コネクタ 356"/>
        <xdr:cNvCxnSpPr/>
      </xdr:nvCxnSpPr>
      <xdr:spPr>
        <a:xfrm flipV="1">
          <a:off x="6972300" y="9735109"/>
          <a:ext cx="889000" cy="17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124066</xdr:rowOff>
    </xdr:from>
    <xdr:to>
      <xdr:col>41</xdr:col>
      <xdr:colOff>101600</xdr:colOff>
      <xdr:row>56</xdr:row>
      <xdr:rowOff>54216</xdr:rowOff>
    </xdr:to>
    <xdr:sp macro="" textlink="">
      <xdr:nvSpPr>
        <xdr:cNvPr id="358" name="フローチャート: 判断 357"/>
        <xdr:cNvSpPr/>
      </xdr:nvSpPr>
      <xdr:spPr>
        <a:xfrm>
          <a:off x="7810500" y="955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70743</xdr:rowOff>
    </xdr:from>
    <xdr:ext cx="534377" cy="259045"/>
    <xdr:sp macro="" textlink="">
      <xdr:nvSpPr>
        <xdr:cNvPr id="359" name="テキスト ボックス 358"/>
        <xdr:cNvSpPr txBox="1"/>
      </xdr:nvSpPr>
      <xdr:spPr>
        <a:xfrm>
          <a:off x="7594111" y="932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127838</xdr:rowOff>
    </xdr:from>
    <xdr:to>
      <xdr:col>36</xdr:col>
      <xdr:colOff>165100</xdr:colOff>
      <xdr:row>56</xdr:row>
      <xdr:rowOff>57988</xdr:rowOff>
    </xdr:to>
    <xdr:sp macro="" textlink="">
      <xdr:nvSpPr>
        <xdr:cNvPr id="360" name="フローチャート: 判断 359"/>
        <xdr:cNvSpPr/>
      </xdr:nvSpPr>
      <xdr:spPr>
        <a:xfrm>
          <a:off x="6921500" y="955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74515</xdr:rowOff>
    </xdr:from>
    <xdr:ext cx="534377" cy="259045"/>
    <xdr:sp macro="" textlink="">
      <xdr:nvSpPr>
        <xdr:cNvPr id="361" name="テキスト ボックス 360"/>
        <xdr:cNvSpPr txBox="1"/>
      </xdr:nvSpPr>
      <xdr:spPr>
        <a:xfrm>
          <a:off x="6705111" y="933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74708</xdr:rowOff>
    </xdr:from>
    <xdr:to>
      <xdr:col>55</xdr:col>
      <xdr:colOff>50800</xdr:colOff>
      <xdr:row>58</xdr:row>
      <xdr:rowOff>4858</xdr:rowOff>
    </xdr:to>
    <xdr:sp macro="" textlink="">
      <xdr:nvSpPr>
        <xdr:cNvPr id="367" name="楕円 366"/>
        <xdr:cNvSpPr/>
      </xdr:nvSpPr>
      <xdr:spPr>
        <a:xfrm>
          <a:off x="10426700" y="984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53135</xdr:rowOff>
    </xdr:from>
    <xdr:ext cx="534377" cy="259045"/>
    <xdr:sp macro="" textlink="">
      <xdr:nvSpPr>
        <xdr:cNvPr id="368" name="農林水産業費該当値テキスト"/>
        <xdr:cNvSpPr txBox="1"/>
      </xdr:nvSpPr>
      <xdr:spPr>
        <a:xfrm>
          <a:off x="10528300" y="982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143707</xdr:rowOff>
    </xdr:from>
    <xdr:to>
      <xdr:col>50</xdr:col>
      <xdr:colOff>165100</xdr:colOff>
      <xdr:row>58</xdr:row>
      <xdr:rowOff>73857</xdr:rowOff>
    </xdr:to>
    <xdr:sp macro="" textlink="">
      <xdr:nvSpPr>
        <xdr:cNvPr id="369" name="楕円 368"/>
        <xdr:cNvSpPr/>
      </xdr:nvSpPr>
      <xdr:spPr>
        <a:xfrm>
          <a:off x="9588500" y="991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64984</xdr:rowOff>
    </xdr:from>
    <xdr:ext cx="534377" cy="259045"/>
    <xdr:sp macro="" textlink="">
      <xdr:nvSpPr>
        <xdr:cNvPr id="370" name="テキスト ボックス 369"/>
        <xdr:cNvSpPr txBox="1"/>
      </xdr:nvSpPr>
      <xdr:spPr>
        <a:xfrm>
          <a:off x="9372111" y="1000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140983</xdr:rowOff>
    </xdr:from>
    <xdr:to>
      <xdr:col>46</xdr:col>
      <xdr:colOff>38100</xdr:colOff>
      <xdr:row>58</xdr:row>
      <xdr:rowOff>71133</xdr:rowOff>
    </xdr:to>
    <xdr:sp macro="" textlink="">
      <xdr:nvSpPr>
        <xdr:cNvPr id="371" name="楕円 370"/>
        <xdr:cNvSpPr/>
      </xdr:nvSpPr>
      <xdr:spPr>
        <a:xfrm>
          <a:off x="8699500" y="991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62260</xdr:rowOff>
    </xdr:from>
    <xdr:ext cx="534377" cy="259045"/>
    <xdr:sp macro="" textlink="">
      <xdr:nvSpPr>
        <xdr:cNvPr id="372" name="テキスト ボックス 371"/>
        <xdr:cNvSpPr txBox="1"/>
      </xdr:nvSpPr>
      <xdr:spPr>
        <a:xfrm>
          <a:off x="8483111" y="1000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83109</xdr:rowOff>
    </xdr:from>
    <xdr:to>
      <xdr:col>41</xdr:col>
      <xdr:colOff>101600</xdr:colOff>
      <xdr:row>57</xdr:row>
      <xdr:rowOff>13259</xdr:rowOff>
    </xdr:to>
    <xdr:sp macro="" textlink="">
      <xdr:nvSpPr>
        <xdr:cNvPr id="373" name="楕円 372"/>
        <xdr:cNvSpPr/>
      </xdr:nvSpPr>
      <xdr:spPr>
        <a:xfrm>
          <a:off x="7810500" y="968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4386</xdr:rowOff>
    </xdr:from>
    <xdr:ext cx="534377" cy="259045"/>
    <xdr:sp macro="" textlink="">
      <xdr:nvSpPr>
        <xdr:cNvPr id="374" name="テキスト ボックス 373"/>
        <xdr:cNvSpPr txBox="1"/>
      </xdr:nvSpPr>
      <xdr:spPr>
        <a:xfrm>
          <a:off x="7594111" y="977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82918</xdr:rowOff>
    </xdr:from>
    <xdr:to>
      <xdr:col>36</xdr:col>
      <xdr:colOff>165100</xdr:colOff>
      <xdr:row>58</xdr:row>
      <xdr:rowOff>13068</xdr:rowOff>
    </xdr:to>
    <xdr:sp macro="" textlink="">
      <xdr:nvSpPr>
        <xdr:cNvPr id="375" name="楕円 374"/>
        <xdr:cNvSpPr/>
      </xdr:nvSpPr>
      <xdr:spPr>
        <a:xfrm>
          <a:off x="6921500" y="985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4195</xdr:rowOff>
    </xdr:from>
    <xdr:ext cx="534377" cy="259045"/>
    <xdr:sp macro="" textlink="">
      <xdr:nvSpPr>
        <xdr:cNvPr id="376" name="テキスト ボックス 375"/>
        <xdr:cNvSpPr txBox="1"/>
      </xdr:nvSpPr>
      <xdr:spPr>
        <a:xfrm>
          <a:off x="6705111" y="994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21089</xdr:rowOff>
    </xdr:from>
    <xdr:to>
      <xdr:col>54</xdr:col>
      <xdr:colOff>189865</xdr:colOff>
      <xdr:row>79</xdr:row>
      <xdr:rowOff>72132</xdr:rowOff>
    </xdr:to>
    <xdr:cxnSp macro="">
      <xdr:nvCxnSpPr>
        <xdr:cNvPr id="402" name="直線コネクタ 401"/>
        <xdr:cNvCxnSpPr/>
      </xdr:nvCxnSpPr>
      <xdr:spPr>
        <a:xfrm flipV="1">
          <a:off x="10475595" y="12194039"/>
          <a:ext cx="1270" cy="142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75959</xdr:rowOff>
    </xdr:from>
    <xdr:ext cx="469744" cy="259045"/>
    <xdr:sp macro="" textlink="">
      <xdr:nvSpPr>
        <xdr:cNvPr id="403" name="商工費最小値テキスト"/>
        <xdr:cNvSpPr txBox="1"/>
      </xdr:nvSpPr>
      <xdr:spPr>
        <a:xfrm>
          <a:off x="10528300" y="1362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72132</xdr:rowOff>
    </xdr:from>
    <xdr:to>
      <xdr:col>55</xdr:col>
      <xdr:colOff>88900</xdr:colOff>
      <xdr:row>79</xdr:row>
      <xdr:rowOff>72132</xdr:rowOff>
    </xdr:to>
    <xdr:cxnSp macro="">
      <xdr:nvCxnSpPr>
        <xdr:cNvPr id="404" name="直線コネクタ 403"/>
        <xdr:cNvCxnSpPr/>
      </xdr:nvCxnSpPr>
      <xdr:spPr>
        <a:xfrm>
          <a:off x="10388600" y="13616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139216</xdr:rowOff>
    </xdr:from>
    <xdr:ext cx="534377" cy="259045"/>
    <xdr:sp macro="" textlink="">
      <xdr:nvSpPr>
        <xdr:cNvPr id="405" name="商工費最大値テキスト"/>
        <xdr:cNvSpPr txBox="1"/>
      </xdr:nvSpPr>
      <xdr:spPr>
        <a:xfrm>
          <a:off x="10528300" y="1196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88,764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21089</xdr:rowOff>
    </xdr:from>
    <xdr:to>
      <xdr:col>55</xdr:col>
      <xdr:colOff>88900</xdr:colOff>
      <xdr:row>71</xdr:row>
      <xdr:rowOff>21089</xdr:rowOff>
    </xdr:to>
    <xdr:cxnSp macro="">
      <xdr:nvCxnSpPr>
        <xdr:cNvPr id="406" name="直線コネクタ 405"/>
        <xdr:cNvCxnSpPr/>
      </xdr:nvCxnSpPr>
      <xdr:spPr>
        <a:xfrm>
          <a:off x="10388600" y="1219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53925</xdr:rowOff>
    </xdr:from>
    <xdr:to>
      <xdr:col>55</xdr:col>
      <xdr:colOff>0</xdr:colOff>
      <xdr:row>78</xdr:row>
      <xdr:rowOff>81766</xdr:rowOff>
    </xdr:to>
    <xdr:cxnSp macro="">
      <xdr:nvCxnSpPr>
        <xdr:cNvPr id="407" name="直線コネクタ 406"/>
        <xdr:cNvCxnSpPr/>
      </xdr:nvCxnSpPr>
      <xdr:spPr>
        <a:xfrm>
          <a:off x="9639300" y="13427025"/>
          <a:ext cx="838200" cy="2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158084</xdr:rowOff>
    </xdr:from>
    <xdr:ext cx="534377" cy="259045"/>
    <xdr:sp macro="" textlink="">
      <xdr:nvSpPr>
        <xdr:cNvPr id="408" name="商工費平均値テキスト"/>
        <xdr:cNvSpPr txBox="1"/>
      </xdr:nvSpPr>
      <xdr:spPr>
        <a:xfrm>
          <a:off x="10528300" y="13188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135207</xdr:rowOff>
    </xdr:from>
    <xdr:to>
      <xdr:col>55</xdr:col>
      <xdr:colOff>50800</xdr:colOff>
      <xdr:row>78</xdr:row>
      <xdr:rowOff>65357</xdr:rowOff>
    </xdr:to>
    <xdr:sp macro="" textlink="">
      <xdr:nvSpPr>
        <xdr:cNvPr id="409" name="フローチャート: 判断 408"/>
        <xdr:cNvSpPr/>
      </xdr:nvSpPr>
      <xdr:spPr>
        <a:xfrm>
          <a:off x="10426700" y="133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23147</xdr:rowOff>
    </xdr:from>
    <xdr:to>
      <xdr:col>50</xdr:col>
      <xdr:colOff>114300</xdr:colOff>
      <xdr:row>78</xdr:row>
      <xdr:rowOff>53925</xdr:rowOff>
    </xdr:to>
    <xdr:cxnSp macro="">
      <xdr:nvCxnSpPr>
        <xdr:cNvPr id="410" name="直線コネクタ 409"/>
        <xdr:cNvCxnSpPr/>
      </xdr:nvCxnSpPr>
      <xdr:spPr>
        <a:xfrm>
          <a:off x="8750300" y="13224797"/>
          <a:ext cx="889000" cy="20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143993</xdr:rowOff>
    </xdr:from>
    <xdr:to>
      <xdr:col>50</xdr:col>
      <xdr:colOff>165100</xdr:colOff>
      <xdr:row>78</xdr:row>
      <xdr:rowOff>74143</xdr:rowOff>
    </xdr:to>
    <xdr:sp macro="" textlink="">
      <xdr:nvSpPr>
        <xdr:cNvPr id="411" name="フローチャート: 判断 410"/>
        <xdr:cNvSpPr/>
      </xdr:nvSpPr>
      <xdr:spPr>
        <a:xfrm>
          <a:off x="9588500" y="1334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90670</xdr:rowOff>
    </xdr:from>
    <xdr:ext cx="534377" cy="259045"/>
    <xdr:sp macro="" textlink="">
      <xdr:nvSpPr>
        <xdr:cNvPr id="412" name="テキスト ボックス 411"/>
        <xdr:cNvSpPr txBox="1"/>
      </xdr:nvSpPr>
      <xdr:spPr>
        <a:xfrm>
          <a:off x="9372111" y="1312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23147</xdr:rowOff>
    </xdr:from>
    <xdr:to>
      <xdr:col>45</xdr:col>
      <xdr:colOff>177800</xdr:colOff>
      <xdr:row>78</xdr:row>
      <xdr:rowOff>100250</xdr:rowOff>
    </xdr:to>
    <xdr:cxnSp macro="">
      <xdr:nvCxnSpPr>
        <xdr:cNvPr id="413" name="直線コネクタ 412"/>
        <xdr:cNvCxnSpPr/>
      </xdr:nvCxnSpPr>
      <xdr:spPr>
        <a:xfrm flipV="1">
          <a:off x="7861300" y="13224797"/>
          <a:ext cx="889000" cy="24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4" name="フローチャート: 判断 413"/>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50460</xdr:rowOff>
    </xdr:from>
    <xdr:ext cx="534377" cy="259045"/>
    <xdr:sp macro="" textlink="">
      <xdr:nvSpPr>
        <xdr:cNvPr id="415" name="テキスト ボックス 414"/>
        <xdr:cNvSpPr txBox="1"/>
      </xdr:nvSpPr>
      <xdr:spPr>
        <a:xfrm>
          <a:off x="8483111" y="1342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100250</xdr:rowOff>
    </xdr:from>
    <xdr:to>
      <xdr:col>41</xdr:col>
      <xdr:colOff>50800</xdr:colOff>
      <xdr:row>78</xdr:row>
      <xdr:rowOff>166805</xdr:rowOff>
    </xdr:to>
    <xdr:cxnSp macro="">
      <xdr:nvCxnSpPr>
        <xdr:cNvPr id="416" name="直線コネクタ 415"/>
        <xdr:cNvCxnSpPr/>
      </xdr:nvCxnSpPr>
      <xdr:spPr>
        <a:xfrm flipV="1">
          <a:off x="6972300" y="13473350"/>
          <a:ext cx="889000" cy="6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135747</xdr:rowOff>
    </xdr:from>
    <xdr:to>
      <xdr:col>41</xdr:col>
      <xdr:colOff>101600</xdr:colOff>
      <xdr:row>78</xdr:row>
      <xdr:rowOff>65897</xdr:rowOff>
    </xdr:to>
    <xdr:sp macro="" textlink="">
      <xdr:nvSpPr>
        <xdr:cNvPr id="417" name="フローチャート: 判断 416"/>
        <xdr:cNvSpPr/>
      </xdr:nvSpPr>
      <xdr:spPr>
        <a:xfrm>
          <a:off x="7810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82424</xdr:rowOff>
    </xdr:from>
    <xdr:ext cx="534377" cy="259045"/>
    <xdr:sp macro="" textlink="">
      <xdr:nvSpPr>
        <xdr:cNvPr id="418" name="テキスト ボックス 417"/>
        <xdr:cNvSpPr txBox="1"/>
      </xdr:nvSpPr>
      <xdr:spPr>
        <a:xfrm>
          <a:off x="7594111" y="1311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154786</xdr:rowOff>
    </xdr:from>
    <xdr:to>
      <xdr:col>36</xdr:col>
      <xdr:colOff>165100</xdr:colOff>
      <xdr:row>78</xdr:row>
      <xdr:rowOff>84936</xdr:rowOff>
    </xdr:to>
    <xdr:sp macro="" textlink="">
      <xdr:nvSpPr>
        <xdr:cNvPr id="419" name="フローチャート: 判断 418"/>
        <xdr:cNvSpPr/>
      </xdr:nvSpPr>
      <xdr:spPr>
        <a:xfrm>
          <a:off x="6921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101463</xdr:rowOff>
    </xdr:from>
    <xdr:ext cx="534377" cy="259045"/>
    <xdr:sp macro="" textlink="">
      <xdr:nvSpPr>
        <xdr:cNvPr id="420" name="テキスト ボックス 419"/>
        <xdr:cNvSpPr txBox="1"/>
      </xdr:nvSpPr>
      <xdr:spPr>
        <a:xfrm>
          <a:off x="6705111" y="1313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30966</xdr:rowOff>
    </xdr:from>
    <xdr:to>
      <xdr:col>55</xdr:col>
      <xdr:colOff>50800</xdr:colOff>
      <xdr:row>78</xdr:row>
      <xdr:rowOff>132566</xdr:rowOff>
    </xdr:to>
    <xdr:sp macro="" textlink="">
      <xdr:nvSpPr>
        <xdr:cNvPr id="426" name="楕円 425"/>
        <xdr:cNvSpPr/>
      </xdr:nvSpPr>
      <xdr:spPr>
        <a:xfrm>
          <a:off x="10426700" y="1340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9393</xdr:rowOff>
    </xdr:from>
    <xdr:ext cx="534377" cy="259045"/>
    <xdr:sp macro="" textlink="">
      <xdr:nvSpPr>
        <xdr:cNvPr id="427" name="商工費該当値テキスト"/>
        <xdr:cNvSpPr txBox="1"/>
      </xdr:nvSpPr>
      <xdr:spPr>
        <a:xfrm>
          <a:off x="10528300" y="1338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3125</xdr:rowOff>
    </xdr:from>
    <xdr:to>
      <xdr:col>50</xdr:col>
      <xdr:colOff>165100</xdr:colOff>
      <xdr:row>78</xdr:row>
      <xdr:rowOff>104725</xdr:rowOff>
    </xdr:to>
    <xdr:sp macro="" textlink="">
      <xdr:nvSpPr>
        <xdr:cNvPr id="428" name="楕円 427"/>
        <xdr:cNvSpPr/>
      </xdr:nvSpPr>
      <xdr:spPr>
        <a:xfrm>
          <a:off x="9588500" y="1337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95852</xdr:rowOff>
    </xdr:from>
    <xdr:ext cx="534377" cy="259045"/>
    <xdr:sp macro="" textlink="">
      <xdr:nvSpPr>
        <xdr:cNvPr id="429" name="テキスト ボックス 428"/>
        <xdr:cNvSpPr txBox="1"/>
      </xdr:nvSpPr>
      <xdr:spPr>
        <a:xfrm>
          <a:off x="9372111" y="1346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143797</xdr:rowOff>
    </xdr:from>
    <xdr:to>
      <xdr:col>46</xdr:col>
      <xdr:colOff>38100</xdr:colOff>
      <xdr:row>77</xdr:row>
      <xdr:rowOff>73947</xdr:rowOff>
    </xdr:to>
    <xdr:sp macro="" textlink="">
      <xdr:nvSpPr>
        <xdr:cNvPr id="430" name="楕円 429"/>
        <xdr:cNvSpPr/>
      </xdr:nvSpPr>
      <xdr:spPr>
        <a:xfrm>
          <a:off x="8699500" y="1317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90474</xdr:rowOff>
    </xdr:from>
    <xdr:ext cx="534377" cy="259045"/>
    <xdr:sp macro="" textlink="">
      <xdr:nvSpPr>
        <xdr:cNvPr id="431" name="テキスト ボックス 430"/>
        <xdr:cNvSpPr txBox="1"/>
      </xdr:nvSpPr>
      <xdr:spPr>
        <a:xfrm>
          <a:off x="8483111" y="1294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49450</xdr:rowOff>
    </xdr:from>
    <xdr:to>
      <xdr:col>41</xdr:col>
      <xdr:colOff>101600</xdr:colOff>
      <xdr:row>78</xdr:row>
      <xdr:rowOff>151050</xdr:rowOff>
    </xdr:to>
    <xdr:sp macro="" textlink="">
      <xdr:nvSpPr>
        <xdr:cNvPr id="432" name="楕円 431"/>
        <xdr:cNvSpPr/>
      </xdr:nvSpPr>
      <xdr:spPr>
        <a:xfrm>
          <a:off x="7810500" y="1342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142177</xdr:rowOff>
    </xdr:from>
    <xdr:ext cx="534377" cy="259045"/>
    <xdr:sp macro="" textlink="">
      <xdr:nvSpPr>
        <xdr:cNvPr id="433" name="テキスト ボックス 432"/>
        <xdr:cNvSpPr txBox="1"/>
      </xdr:nvSpPr>
      <xdr:spPr>
        <a:xfrm>
          <a:off x="7594111" y="1351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116005</xdr:rowOff>
    </xdr:from>
    <xdr:to>
      <xdr:col>36</xdr:col>
      <xdr:colOff>165100</xdr:colOff>
      <xdr:row>79</xdr:row>
      <xdr:rowOff>46155</xdr:rowOff>
    </xdr:to>
    <xdr:sp macro="" textlink="">
      <xdr:nvSpPr>
        <xdr:cNvPr id="434" name="楕円 433"/>
        <xdr:cNvSpPr/>
      </xdr:nvSpPr>
      <xdr:spPr>
        <a:xfrm>
          <a:off x="6921500" y="1348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37282</xdr:rowOff>
    </xdr:from>
    <xdr:ext cx="469744" cy="259045"/>
    <xdr:sp macro="" textlink="">
      <xdr:nvSpPr>
        <xdr:cNvPr id="435" name="テキスト ボックス 434"/>
        <xdr:cNvSpPr txBox="1"/>
      </xdr:nvSpPr>
      <xdr:spPr>
        <a:xfrm>
          <a:off x="6737428" y="1358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156877</xdr:rowOff>
    </xdr:from>
    <xdr:to>
      <xdr:col>54</xdr:col>
      <xdr:colOff>189865</xdr:colOff>
      <xdr:row>99</xdr:row>
      <xdr:rowOff>6023</xdr:rowOff>
    </xdr:to>
    <xdr:cxnSp macro="">
      <xdr:nvCxnSpPr>
        <xdr:cNvPr id="459" name="直線コネクタ 458"/>
        <xdr:cNvCxnSpPr/>
      </xdr:nvCxnSpPr>
      <xdr:spPr>
        <a:xfrm flipV="1">
          <a:off x="10475595" y="15415927"/>
          <a:ext cx="1270" cy="1563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9850</xdr:rowOff>
    </xdr:from>
    <xdr:ext cx="534377" cy="259045"/>
    <xdr:sp macro="" textlink="">
      <xdr:nvSpPr>
        <xdr:cNvPr id="460" name="土木費最小値テキスト"/>
        <xdr:cNvSpPr txBox="1"/>
      </xdr:nvSpPr>
      <xdr:spPr>
        <a:xfrm>
          <a:off x="10528300" y="1698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6023</xdr:rowOff>
    </xdr:from>
    <xdr:to>
      <xdr:col>55</xdr:col>
      <xdr:colOff>88900</xdr:colOff>
      <xdr:row>99</xdr:row>
      <xdr:rowOff>6023</xdr:rowOff>
    </xdr:to>
    <xdr:cxnSp macro="">
      <xdr:nvCxnSpPr>
        <xdr:cNvPr id="461" name="直線コネクタ 460"/>
        <xdr:cNvCxnSpPr/>
      </xdr:nvCxnSpPr>
      <xdr:spPr>
        <a:xfrm>
          <a:off x="10388600" y="1697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103554</xdr:rowOff>
    </xdr:from>
    <xdr:ext cx="599010" cy="259045"/>
    <xdr:sp macro="" textlink="">
      <xdr:nvSpPr>
        <xdr:cNvPr id="462" name="土木費最大値テキスト"/>
        <xdr:cNvSpPr txBox="1"/>
      </xdr:nvSpPr>
      <xdr:spPr>
        <a:xfrm>
          <a:off x="10528300" y="1519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840,983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156877</xdr:rowOff>
    </xdr:from>
    <xdr:to>
      <xdr:col>55</xdr:col>
      <xdr:colOff>88900</xdr:colOff>
      <xdr:row>89</xdr:row>
      <xdr:rowOff>156877</xdr:rowOff>
    </xdr:to>
    <xdr:cxnSp macro="">
      <xdr:nvCxnSpPr>
        <xdr:cNvPr id="463" name="直線コネクタ 462"/>
        <xdr:cNvCxnSpPr/>
      </xdr:nvCxnSpPr>
      <xdr:spPr>
        <a:xfrm>
          <a:off x="10388600" y="1541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79834</xdr:rowOff>
    </xdr:from>
    <xdr:to>
      <xdr:col>55</xdr:col>
      <xdr:colOff>0</xdr:colOff>
      <xdr:row>98</xdr:row>
      <xdr:rowOff>95636</xdr:rowOff>
    </xdr:to>
    <xdr:cxnSp macro="">
      <xdr:nvCxnSpPr>
        <xdr:cNvPr id="464" name="直線コネクタ 463"/>
        <xdr:cNvCxnSpPr/>
      </xdr:nvCxnSpPr>
      <xdr:spPr>
        <a:xfrm>
          <a:off x="9639300" y="16881934"/>
          <a:ext cx="838200" cy="1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34120</xdr:rowOff>
    </xdr:from>
    <xdr:ext cx="534377" cy="259045"/>
    <xdr:sp macro="" textlink="">
      <xdr:nvSpPr>
        <xdr:cNvPr id="465" name="土木費平均値テキスト"/>
        <xdr:cNvSpPr txBox="1"/>
      </xdr:nvSpPr>
      <xdr:spPr>
        <a:xfrm>
          <a:off x="10528300" y="16836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55693</xdr:rowOff>
    </xdr:from>
    <xdr:to>
      <xdr:col>55</xdr:col>
      <xdr:colOff>50800</xdr:colOff>
      <xdr:row>98</xdr:row>
      <xdr:rowOff>157293</xdr:rowOff>
    </xdr:to>
    <xdr:sp macro="" textlink="">
      <xdr:nvSpPr>
        <xdr:cNvPr id="466" name="フローチャート: 判断 465"/>
        <xdr:cNvSpPr/>
      </xdr:nvSpPr>
      <xdr:spPr>
        <a:xfrm>
          <a:off x="10426700" y="168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79834</xdr:rowOff>
    </xdr:from>
    <xdr:to>
      <xdr:col>50</xdr:col>
      <xdr:colOff>114300</xdr:colOff>
      <xdr:row>98</xdr:row>
      <xdr:rowOff>84922</xdr:rowOff>
    </xdr:to>
    <xdr:cxnSp macro="">
      <xdr:nvCxnSpPr>
        <xdr:cNvPr id="467" name="直線コネクタ 466"/>
        <xdr:cNvCxnSpPr/>
      </xdr:nvCxnSpPr>
      <xdr:spPr>
        <a:xfrm flipV="1">
          <a:off x="8750300" y="16881934"/>
          <a:ext cx="889000" cy="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67495</xdr:rowOff>
    </xdr:from>
    <xdr:to>
      <xdr:col>50</xdr:col>
      <xdr:colOff>165100</xdr:colOff>
      <xdr:row>98</xdr:row>
      <xdr:rowOff>169095</xdr:rowOff>
    </xdr:to>
    <xdr:sp macro="" textlink="">
      <xdr:nvSpPr>
        <xdr:cNvPr id="468" name="フローチャート: 判断 467"/>
        <xdr:cNvSpPr/>
      </xdr:nvSpPr>
      <xdr:spPr>
        <a:xfrm>
          <a:off x="9588500" y="1686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160222</xdr:rowOff>
    </xdr:from>
    <xdr:ext cx="534377" cy="259045"/>
    <xdr:sp macro="" textlink="">
      <xdr:nvSpPr>
        <xdr:cNvPr id="469" name="テキスト ボックス 468"/>
        <xdr:cNvSpPr txBox="1"/>
      </xdr:nvSpPr>
      <xdr:spPr>
        <a:xfrm>
          <a:off x="9372111" y="1696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13863</xdr:rowOff>
    </xdr:from>
    <xdr:to>
      <xdr:col>45</xdr:col>
      <xdr:colOff>177800</xdr:colOff>
      <xdr:row>98</xdr:row>
      <xdr:rowOff>84922</xdr:rowOff>
    </xdr:to>
    <xdr:cxnSp macro="">
      <xdr:nvCxnSpPr>
        <xdr:cNvPr id="470" name="直線コネクタ 469"/>
        <xdr:cNvCxnSpPr/>
      </xdr:nvCxnSpPr>
      <xdr:spPr>
        <a:xfrm>
          <a:off x="7861300" y="16815963"/>
          <a:ext cx="889000" cy="7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51502</xdr:rowOff>
    </xdr:from>
    <xdr:to>
      <xdr:col>46</xdr:col>
      <xdr:colOff>38100</xdr:colOff>
      <xdr:row>98</xdr:row>
      <xdr:rowOff>153102</xdr:rowOff>
    </xdr:to>
    <xdr:sp macro="" textlink="">
      <xdr:nvSpPr>
        <xdr:cNvPr id="471" name="フローチャート: 判断 470"/>
        <xdr:cNvSpPr/>
      </xdr:nvSpPr>
      <xdr:spPr>
        <a:xfrm>
          <a:off x="8699500" y="1685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144229</xdr:rowOff>
    </xdr:from>
    <xdr:ext cx="534377" cy="259045"/>
    <xdr:sp macro="" textlink="">
      <xdr:nvSpPr>
        <xdr:cNvPr id="472" name="テキスト ボックス 471"/>
        <xdr:cNvSpPr txBox="1"/>
      </xdr:nvSpPr>
      <xdr:spPr>
        <a:xfrm>
          <a:off x="8483111" y="1694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13863</xdr:rowOff>
    </xdr:from>
    <xdr:to>
      <xdr:col>41</xdr:col>
      <xdr:colOff>50800</xdr:colOff>
      <xdr:row>98</xdr:row>
      <xdr:rowOff>15470</xdr:rowOff>
    </xdr:to>
    <xdr:cxnSp macro="">
      <xdr:nvCxnSpPr>
        <xdr:cNvPr id="473" name="直線コネクタ 472"/>
        <xdr:cNvCxnSpPr/>
      </xdr:nvCxnSpPr>
      <xdr:spPr>
        <a:xfrm flipV="1">
          <a:off x="6972300" y="16815963"/>
          <a:ext cx="889000" cy="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29580</xdr:rowOff>
    </xdr:from>
    <xdr:to>
      <xdr:col>41</xdr:col>
      <xdr:colOff>101600</xdr:colOff>
      <xdr:row>98</xdr:row>
      <xdr:rowOff>131180</xdr:rowOff>
    </xdr:to>
    <xdr:sp macro="" textlink="">
      <xdr:nvSpPr>
        <xdr:cNvPr id="474" name="フローチャート: 判断 473"/>
        <xdr:cNvSpPr/>
      </xdr:nvSpPr>
      <xdr:spPr>
        <a:xfrm>
          <a:off x="7810500" y="168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122307</xdr:rowOff>
    </xdr:from>
    <xdr:ext cx="534377" cy="259045"/>
    <xdr:sp macro="" textlink="">
      <xdr:nvSpPr>
        <xdr:cNvPr id="475" name="テキスト ボックス 474"/>
        <xdr:cNvSpPr txBox="1"/>
      </xdr:nvSpPr>
      <xdr:spPr>
        <a:xfrm>
          <a:off x="7594111" y="1692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49735</xdr:rowOff>
    </xdr:from>
    <xdr:to>
      <xdr:col>36</xdr:col>
      <xdr:colOff>165100</xdr:colOff>
      <xdr:row>98</xdr:row>
      <xdr:rowOff>151335</xdr:rowOff>
    </xdr:to>
    <xdr:sp macro="" textlink="">
      <xdr:nvSpPr>
        <xdr:cNvPr id="476" name="フローチャート: 判断 475"/>
        <xdr:cNvSpPr/>
      </xdr:nvSpPr>
      <xdr:spPr>
        <a:xfrm>
          <a:off x="6921500" y="1685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142462</xdr:rowOff>
    </xdr:from>
    <xdr:ext cx="534377" cy="259045"/>
    <xdr:sp macro="" textlink="">
      <xdr:nvSpPr>
        <xdr:cNvPr id="477" name="テキスト ボックス 476"/>
        <xdr:cNvSpPr txBox="1"/>
      </xdr:nvSpPr>
      <xdr:spPr>
        <a:xfrm>
          <a:off x="6705111" y="1694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44836</xdr:rowOff>
    </xdr:from>
    <xdr:to>
      <xdr:col>55</xdr:col>
      <xdr:colOff>50800</xdr:colOff>
      <xdr:row>98</xdr:row>
      <xdr:rowOff>146436</xdr:rowOff>
    </xdr:to>
    <xdr:sp macro="" textlink="">
      <xdr:nvSpPr>
        <xdr:cNvPr id="483" name="楕円 482"/>
        <xdr:cNvSpPr/>
      </xdr:nvSpPr>
      <xdr:spPr>
        <a:xfrm>
          <a:off x="10426700" y="1684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4213</xdr:rowOff>
    </xdr:from>
    <xdr:ext cx="534377" cy="259045"/>
    <xdr:sp macro="" textlink="">
      <xdr:nvSpPr>
        <xdr:cNvPr id="484" name="土木費該当値テキスト"/>
        <xdr:cNvSpPr txBox="1"/>
      </xdr:nvSpPr>
      <xdr:spPr>
        <a:xfrm>
          <a:off x="10528300" y="1663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29034</xdr:rowOff>
    </xdr:from>
    <xdr:to>
      <xdr:col>50</xdr:col>
      <xdr:colOff>165100</xdr:colOff>
      <xdr:row>98</xdr:row>
      <xdr:rowOff>130634</xdr:rowOff>
    </xdr:to>
    <xdr:sp macro="" textlink="">
      <xdr:nvSpPr>
        <xdr:cNvPr id="485" name="楕円 484"/>
        <xdr:cNvSpPr/>
      </xdr:nvSpPr>
      <xdr:spPr>
        <a:xfrm>
          <a:off x="9588500" y="1683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147161</xdr:rowOff>
    </xdr:from>
    <xdr:ext cx="534377" cy="259045"/>
    <xdr:sp macro="" textlink="">
      <xdr:nvSpPr>
        <xdr:cNvPr id="486" name="テキスト ボックス 485"/>
        <xdr:cNvSpPr txBox="1"/>
      </xdr:nvSpPr>
      <xdr:spPr>
        <a:xfrm>
          <a:off x="9372111" y="1660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34122</xdr:rowOff>
    </xdr:from>
    <xdr:to>
      <xdr:col>46</xdr:col>
      <xdr:colOff>38100</xdr:colOff>
      <xdr:row>98</xdr:row>
      <xdr:rowOff>135722</xdr:rowOff>
    </xdr:to>
    <xdr:sp macro="" textlink="">
      <xdr:nvSpPr>
        <xdr:cNvPr id="487" name="楕円 486"/>
        <xdr:cNvSpPr/>
      </xdr:nvSpPr>
      <xdr:spPr>
        <a:xfrm>
          <a:off x="8699500" y="1683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152249</xdr:rowOff>
    </xdr:from>
    <xdr:ext cx="534377" cy="259045"/>
    <xdr:sp macro="" textlink="">
      <xdr:nvSpPr>
        <xdr:cNvPr id="488" name="テキスト ボックス 487"/>
        <xdr:cNvSpPr txBox="1"/>
      </xdr:nvSpPr>
      <xdr:spPr>
        <a:xfrm>
          <a:off x="8483111" y="1661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134513</xdr:rowOff>
    </xdr:from>
    <xdr:to>
      <xdr:col>41</xdr:col>
      <xdr:colOff>101600</xdr:colOff>
      <xdr:row>98</xdr:row>
      <xdr:rowOff>64663</xdr:rowOff>
    </xdr:to>
    <xdr:sp macro="" textlink="">
      <xdr:nvSpPr>
        <xdr:cNvPr id="489" name="楕円 488"/>
        <xdr:cNvSpPr/>
      </xdr:nvSpPr>
      <xdr:spPr>
        <a:xfrm>
          <a:off x="7810500" y="1676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81190</xdr:rowOff>
    </xdr:from>
    <xdr:ext cx="599010" cy="259045"/>
    <xdr:sp macro="" textlink="">
      <xdr:nvSpPr>
        <xdr:cNvPr id="490" name="テキスト ボックス 489"/>
        <xdr:cNvSpPr txBox="1"/>
      </xdr:nvSpPr>
      <xdr:spPr>
        <a:xfrm>
          <a:off x="7561795" y="1654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136120</xdr:rowOff>
    </xdr:from>
    <xdr:to>
      <xdr:col>36</xdr:col>
      <xdr:colOff>165100</xdr:colOff>
      <xdr:row>98</xdr:row>
      <xdr:rowOff>66270</xdr:rowOff>
    </xdr:to>
    <xdr:sp macro="" textlink="">
      <xdr:nvSpPr>
        <xdr:cNvPr id="491" name="楕円 490"/>
        <xdr:cNvSpPr/>
      </xdr:nvSpPr>
      <xdr:spPr>
        <a:xfrm>
          <a:off x="6921500" y="1676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82797</xdr:rowOff>
    </xdr:from>
    <xdr:ext cx="599010" cy="259045"/>
    <xdr:sp macro="" textlink="">
      <xdr:nvSpPr>
        <xdr:cNvPr id="492" name="テキスト ボックス 491"/>
        <xdr:cNvSpPr txBox="1"/>
      </xdr:nvSpPr>
      <xdr:spPr>
        <a:xfrm>
          <a:off x="6672795" y="16541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76607</xdr:rowOff>
    </xdr:from>
    <xdr:to>
      <xdr:col>85</xdr:col>
      <xdr:colOff>126364</xdr:colOff>
      <xdr:row>39</xdr:row>
      <xdr:rowOff>54928</xdr:rowOff>
    </xdr:to>
    <xdr:cxnSp macro="">
      <xdr:nvCxnSpPr>
        <xdr:cNvPr id="517" name="直線コネクタ 516"/>
        <xdr:cNvCxnSpPr/>
      </xdr:nvCxnSpPr>
      <xdr:spPr>
        <a:xfrm flipV="1">
          <a:off x="16317595" y="5220107"/>
          <a:ext cx="1269" cy="1521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58755</xdr:rowOff>
    </xdr:from>
    <xdr:ext cx="469744" cy="259045"/>
    <xdr:sp macro="" textlink="">
      <xdr:nvSpPr>
        <xdr:cNvPr id="518" name="消防費最小値テキスト"/>
        <xdr:cNvSpPr txBox="1"/>
      </xdr:nvSpPr>
      <xdr:spPr>
        <a:xfrm>
          <a:off x="16370300" y="674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54928</xdr:rowOff>
    </xdr:from>
    <xdr:to>
      <xdr:col>86</xdr:col>
      <xdr:colOff>25400</xdr:colOff>
      <xdr:row>39</xdr:row>
      <xdr:rowOff>54928</xdr:rowOff>
    </xdr:to>
    <xdr:cxnSp macro="">
      <xdr:nvCxnSpPr>
        <xdr:cNvPr id="519" name="直線コネクタ 518"/>
        <xdr:cNvCxnSpPr/>
      </xdr:nvCxnSpPr>
      <xdr:spPr>
        <a:xfrm>
          <a:off x="16230600" y="674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23284</xdr:rowOff>
    </xdr:from>
    <xdr:ext cx="534377" cy="259045"/>
    <xdr:sp macro="" textlink="">
      <xdr:nvSpPr>
        <xdr:cNvPr id="520" name="消防費最大値テキスト"/>
        <xdr:cNvSpPr txBox="1"/>
      </xdr:nvSpPr>
      <xdr:spPr>
        <a:xfrm>
          <a:off x="16370300" y="499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76607</xdr:rowOff>
    </xdr:from>
    <xdr:to>
      <xdr:col>86</xdr:col>
      <xdr:colOff>25400</xdr:colOff>
      <xdr:row>30</xdr:row>
      <xdr:rowOff>76607</xdr:rowOff>
    </xdr:to>
    <xdr:cxnSp macro="">
      <xdr:nvCxnSpPr>
        <xdr:cNvPr id="521" name="直線コネクタ 520"/>
        <xdr:cNvCxnSpPr/>
      </xdr:nvCxnSpPr>
      <xdr:spPr>
        <a:xfrm>
          <a:off x="16230600" y="522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18047</xdr:rowOff>
    </xdr:from>
    <xdr:to>
      <xdr:col>85</xdr:col>
      <xdr:colOff>127000</xdr:colOff>
      <xdr:row>36</xdr:row>
      <xdr:rowOff>116802</xdr:rowOff>
    </xdr:to>
    <xdr:cxnSp macro="">
      <xdr:nvCxnSpPr>
        <xdr:cNvPr id="522" name="直線コネクタ 521"/>
        <xdr:cNvCxnSpPr/>
      </xdr:nvCxnSpPr>
      <xdr:spPr>
        <a:xfrm>
          <a:off x="15481300" y="5847347"/>
          <a:ext cx="838200" cy="44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119334</xdr:rowOff>
    </xdr:from>
    <xdr:ext cx="534377" cy="259045"/>
    <xdr:sp macro="" textlink="">
      <xdr:nvSpPr>
        <xdr:cNvPr id="523" name="消防費平均値テキスト"/>
        <xdr:cNvSpPr txBox="1"/>
      </xdr:nvSpPr>
      <xdr:spPr>
        <a:xfrm>
          <a:off x="16370300" y="6291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140907</xdr:rowOff>
    </xdr:from>
    <xdr:to>
      <xdr:col>85</xdr:col>
      <xdr:colOff>177800</xdr:colOff>
      <xdr:row>37</xdr:row>
      <xdr:rowOff>71057</xdr:rowOff>
    </xdr:to>
    <xdr:sp macro="" textlink="">
      <xdr:nvSpPr>
        <xdr:cNvPr id="524" name="フローチャート: 判断 523"/>
        <xdr:cNvSpPr/>
      </xdr:nvSpPr>
      <xdr:spPr>
        <a:xfrm>
          <a:off x="162687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18047</xdr:rowOff>
    </xdr:from>
    <xdr:to>
      <xdr:col>81</xdr:col>
      <xdr:colOff>50800</xdr:colOff>
      <xdr:row>35</xdr:row>
      <xdr:rowOff>44259</xdr:rowOff>
    </xdr:to>
    <xdr:cxnSp macro="">
      <xdr:nvCxnSpPr>
        <xdr:cNvPr id="525" name="直線コネクタ 524"/>
        <xdr:cNvCxnSpPr/>
      </xdr:nvCxnSpPr>
      <xdr:spPr>
        <a:xfrm flipV="1">
          <a:off x="14592300" y="5847347"/>
          <a:ext cx="889000" cy="19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142507</xdr:rowOff>
    </xdr:from>
    <xdr:to>
      <xdr:col>81</xdr:col>
      <xdr:colOff>101600</xdr:colOff>
      <xdr:row>37</xdr:row>
      <xdr:rowOff>72657</xdr:rowOff>
    </xdr:to>
    <xdr:sp macro="" textlink="">
      <xdr:nvSpPr>
        <xdr:cNvPr id="526" name="フローチャート: 判断 525"/>
        <xdr:cNvSpPr/>
      </xdr:nvSpPr>
      <xdr:spPr>
        <a:xfrm>
          <a:off x="15430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63784</xdr:rowOff>
    </xdr:from>
    <xdr:ext cx="534377" cy="259045"/>
    <xdr:sp macro="" textlink="">
      <xdr:nvSpPr>
        <xdr:cNvPr id="527" name="テキスト ボックス 526"/>
        <xdr:cNvSpPr txBox="1"/>
      </xdr:nvSpPr>
      <xdr:spPr>
        <a:xfrm>
          <a:off x="15214111" y="64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44259</xdr:rowOff>
    </xdr:from>
    <xdr:to>
      <xdr:col>76</xdr:col>
      <xdr:colOff>114300</xdr:colOff>
      <xdr:row>35</xdr:row>
      <xdr:rowOff>111392</xdr:rowOff>
    </xdr:to>
    <xdr:cxnSp macro="">
      <xdr:nvCxnSpPr>
        <xdr:cNvPr id="528" name="直線コネクタ 527"/>
        <xdr:cNvCxnSpPr/>
      </xdr:nvCxnSpPr>
      <xdr:spPr>
        <a:xfrm flipV="1">
          <a:off x="13703300" y="6045009"/>
          <a:ext cx="889000" cy="6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74003</xdr:rowOff>
    </xdr:from>
    <xdr:to>
      <xdr:col>76</xdr:col>
      <xdr:colOff>165100</xdr:colOff>
      <xdr:row>37</xdr:row>
      <xdr:rowOff>4153</xdr:rowOff>
    </xdr:to>
    <xdr:sp macro="" textlink="">
      <xdr:nvSpPr>
        <xdr:cNvPr id="529" name="フローチャート: 判断 528"/>
        <xdr:cNvSpPr/>
      </xdr:nvSpPr>
      <xdr:spPr>
        <a:xfrm>
          <a:off x="145415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166730</xdr:rowOff>
    </xdr:from>
    <xdr:ext cx="534377" cy="259045"/>
    <xdr:sp macro="" textlink="">
      <xdr:nvSpPr>
        <xdr:cNvPr id="530" name="テキスト ボックス 529"/>
        <xdr:cNvSpPr txBox="1"/>
      </xdr:nvSpPr>
      <xdr:spPr>
        <a:xfrm>
          <a:off x="14325111" y="633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111392</xdr:rowOff>
    </xdr:from>
    <xdr:to>
      <xdr:col>71</xdr:col>
      <xdr:colOff>177800</xdr:colOff>
      <xdr:row>37</xdr:row>
      <xdr:rowOff>12522</xdr:rowOff>
    </xdr:to>
    <xdr:cxnSp macro="">
      <xdr:nvCxnSpPr>
        <xdr:cNvPr id="531" name="直線コネクタ 530"/>
        <xdr:cNvCxnSpPr/>
      </xdr:nvCxnSpPr>
      <xdr:spPr>
        <a:xfrm flipV="1">
          <a:off x="12814300" y="6112142"/>
          <a:ext cx="889000" cy="24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110808</xdr:rowOff>
    </xdr:from>
    <xdr:to>
      <xdr:col>72</xdr:col>
      <xdr:colOff>38100</xdr:colOff>
      <xdr:row>36</xdr:row>
      <xdr:rowOff>40958</xdr:rowOff>
    </xdr:to>
    <xdr:sp macro="" textlink="">
      <xdr:nvSpPr>
        <xdr:cNvPr id="532" name="フローチャート: 判断 531"/>
        <xdr:cNvSpPr/>
      </xdr:nvSpPr>
      <xdr:spPr>
        <a:xfrm>
          <a:off x="13652500" y="611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32085</xdr:rowOff>
    </xdr:from>
    <xdr:ext cx="534377" cy="259045"/>
    <xdr:sp macro="" textlink="">
      <xdr:nvSpPr>
        <xdr:cNvPr id="533" name="テキスト ボックス 532"/>
        <xdr:cNvSpPr txBox="1"/>
      </xdr:nvSpPr>
      <xdr:spPr>
        <a:xfrm>
          <a:off x="13436111" y="620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144297</xdr:rowOff>
    </xdr:from>
    <xdr:to>
      <xdr:col>67</xdr:col>
      <xdr:colOff>101600</xdr:colOff>
      <xdr:row>36</xdr:row>
      <xdr:rowOff>74447</xdr:rowOff>
    </xdr:to>
    <xdr:sp macro="" textlink="">
      <xdr:nvSpPr>
        <xdr:cNvPr id="534" name="フローチャート: 判断 533"/>
        <xdr:cNvSpPr/>
      </xdr:nvSpPr>
      <xdr:spPr>
        <a:xfrm>
          <a:off x="12763500" y="614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90974</xdr:rowOff>
    </xdr:from>
    <xdr:ext cx="534377" cy="259045"/>
    <xdr:sp macro="" textlink="">
      <xdr:nvSpPr>
        <xdr:cNvPr id="535" name="テキスト ボックス 534"/>
        <xdr:cNvSpPr txBox="1"/>
      </xdr:nvSpPr>
      <xdr:spPr>
        <a:xfrm>
          <a:off x="12547111" y="592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66002</xdr:rowOff>
    </xdr:from>
    <xdr:to>
      <xdr:col>85</xdr:col>
      <xdr:colOff>177800</xdr:colOff>
      <xdr:row>36</xdr:row>
      <xdr:rowOff>167602</xdr:rowOff>
    </xdr:to>
    <xdr:sp macro="" textlink="">
      <xdr:nvSpPr>
        <xdr:cNvPr id="541" name="楕円 540"/>
        <xdr:cNvSpPr/>
      </xdr:nvSpPr>
      <xdr:spPr>
        <a:xfrm>
          <a:off x="16268700" y="623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88879</xdr:rowOff>
    </xdr:from>
    <xdr:ext cx="534377" cy="259045"/>
    <xdr:sp macro="" textlink="">
      <xdr:nvSpPr>
        <xdr:cNvPr id="542" name="消防費該当値テキスト"/>
        <xdr:cNvSpPr txBox="1"/>
      </xdr:nvSpPr>
      <xdr:spPr>
        <a:xfrm>
          <a:off x="16370300" y="608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138697</xdr:rowOff>
    </xdr:from>
    <xdr:to>
      <xdr:col>81</xdr:col>
      <xdr:colOff>101600</xdr:colOff>
      <xdr:row>34</xdr:row>
      <xdr:rowOff>68847</xdr:rowOff>
    </xdr:to>
    <xdr:sp macro="" textlink="">
      <xdr:nvSpPr>
        <xdr:cNvPr id="543" name="楕円 542"/>
        <xdr:cNvSpPr/>
      </xdr:nvSpPr>
      <xdr:spPr>
        <a:xfrm>
          <a:off x="15430500" y="579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85374</xdr:rowOff>
    </xdr:from>
    <xdr:ext cx="534377" cy="259045"/>
    <xdr:sp macro="" textlink="">
      <xdr:nvSpPr>
        <xdr:cNvPr id="544" name="テキスト ボックス 543"/>
        <xdr:cNvSpPr txBox="1"/>
      </xdr:nvSpPr>
      <xdr:spPr>
        <a:xfrm>
          <a:off x="15214111" y="557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164909</xdr:rowOff>
    </xdr:from>
    <xdr:to>
      <xdr:col>76</xdr:col>
      <xdr:colOff>165100</xdr:colOff>
      <xdr:row>35</xdr:row>
      <xdr:rowOff>95059</xdr:rowOff>
    </xdr:to>
    <xdr:sp macro="" textlink="">
      <xdr:nvSpPr>
        <xdr:cNvPr id="545" name="楕円 544"/>
        <xdr:cNvSpPr/>
      </xdr:nvSpPr>
      <xdr:spPr>
        <a:xfrm>
          <a:off x="14541500" y="599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111586</xdr:rowOff>
    </xdr:from>
    <xdr:ext cx="534377" cy="259045"/>
    <xdr:sp macro="" textlink="">
      <xdr:nvSpPr>
        <xdr:cNvPr id="546" name="テキスト ボックス 545"/>
        <xdr:cNvSpPr txBox="1"/>
      </xdr:nvSpPr>
      <xdr:spPr>
        <a:xfrm>
          <a:off x="14325111" y="5769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60592</xdr:rowOff>
    </xdr:from>
    <xdr:to>
      <xdr:col>72</xdr:col>
      <xdr:colOff>38100</xdr:colOff>
      <xdr:row>35</xdr:row>
      <xdr:rowOff>162192</xdr:rowOff>
    </xdr:to>
    <xdr:sp macro="" textlink="">
      <xdr:nvSpPr>
        <xdr:cNvPr id="547" name="楕円 546"/>
        <xdr:cNvSpPr/>
      </xdr:nvSpPr>
      <xdr:spPr>
        <a:xfrm>
          <a:off x="13652500" y="606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7269</xdr:rowOff>
    </xdr:from>
    <xdr:ext cx="534377" cy="259045"/>
    <xdr:sp macro="" textlink="">
      <xdr:nvSpPr>
        <xdr:cNvPr id="548" name="テキスト ボックス 547"/>
        <xdr:cNvSpPr txBox="1"/>
      </xdr:nvSpPr>
      <xdr:spPr>
        <a:xfrm>
          <a:off x="13436111" y="583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133172</xdr:rowOff>
    </xdr:from>
    <xdr:to>
      <xdr:col>67</xdr:col>
      <xdr:colOff>101600</xdr:colOff>
      <xdr:row>37</xdr:row>
      <xdr:rowOff>63322</xdr:rowOff>
    </xdr:to>
    <xdr:sp macro="" textlink="">
      <xdr:nvSpPr>
        <xdr:cNvPr id="549" name="楕円 548"/>
        <xdr:cNvSpPr/>
      </xdr:nvSpPr>
      <xdr:spPr>
        <a:xfrm>
          <a:off x="12763500" y="630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54449</xdr:rowOff>
    </xdr:from>
    <xdr:ext cx="534377" cy="259045"/>
    <xdr:sp macro="" textlink="">
      <xdr:nvSpPr>
        <xdr:cNvPr id="550" name="テキスト ボックス 549"/>
        <xdr:cNvSpPr txBox="1"/>
      </xdr:nvSpPr>
      <xdr:spPr>
        <a:xfrm>
          <a:off x="12547111" y="639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20665</xdr:rowOff>
    </xdr:from>
    <xdr:to>
      <xdr:col>85</xdr:col>
      <xdr:colOff>126364</xdr:colOff>
      <xdr:row>58</xdr:row>
      <xdr:rowOff>168879</xdr:rowOff>
    </xdr:to>
    <xdr:cxnSp macro="">
      <xdr:nvCxnSpPr>
        <xdr:cNvPr id="577" name="直線コネクタ 576"/>
        <xdr:cNvCxnSpPr/>
      </xdr:nvCxnSpPr>
      <xdr:spPr>
        <a:xfrm flipV="1">
          <a:off x="16317595" y="8764615"/>
          <a:ext cx="1269" cy="134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1256</xdr:rowOff>
    </xdr:from>
    <xdr:ext cx="534377" cy="259045"/>
    <xdr:sp macro="" textlink="">
      <xdr:nvSpPr>
        <xdr:cNvPr id="578" name="教育費最小値テキスト"/>
        <xdr:cNvSpPr txBox="1"/>
      </xdr:nvSpPr>
      <xdr:spPr>
        <a:xfrm>
          <a:off x="16370300" y="1011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168879</xdr:rowOff>
    </xdr:from>
    <xdr:to>
      <xdr:col>86</xdr:col>
      <xdr:colOff>25400</xdr:colOff>
      <xdr:row>58</xdr:row>
      <xdr:rowOff>168879</xdr:rowOff>
    </xdr:to>
    <xdr:cxnSp macro="">
      <xdr:nvCxnSpPr>
        <xdr:cNvPr id="579" name="直線コネクタ 578"/>
        <xdr:cNvCxnSpPr/>
      </xdr:nvCxnSpPr>
      <xdr:spPr>
        <a:xfrm>
          <a:off x="16230600" y="10112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138792</xdr:rowOff>
    </xdr:from>
    <xdr:ext cx="599010" cy="259045"/>
    <xdr:sp macro="" textlink="">
      <xdr:nvSpPr>
        <xdr:cNvPr id="580" name="教育費最大値テキスト"/>
        <xdr:cNvSpPr txBox="1"/>
      </xdr:nvSpPr>
      <xdr:spPr>
        <a:xfrm>
          <a:off x="16370300" y="853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108,790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20665</xdr:rowOff>
    </xdr:from>
    <xdr:to>
      <xdr:col>86</xdr:col>
      <xdr:colOff>25400</xdr:colOff>
      <xdr:row>51</xdr:row>
      <xdr:rowOff>20665</xdr:rowOff>
    </xdr:to>
    <xdr:cxnSp macro="">
      <xdr:nvCxnSpPr>
        <xdr:cNvPr id="581" name="直線コネクタ 580"/>
        <xdr:cNvCxnSpPr/>
      </xdr:nvCxnSpPr>
      <xdr:spPr>
        <a:xfrm>
          <a:off x="16230600" y="87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107059</xdr:rowOff>
    </xdr:from>
    <xdr:to>
      <xdr:col>85</xdr:col>
      <xdr:colOff>127000</xdr:colOff>
      <xdr:row>54</xdr:row>
      <xdr:rowOff>139145</xdr:rowOff>
    </xdr:to>
    <xdr:cxnSp macro="">
      <xdr:nvCxnSpPr>
        <xdr:cNvPr id="582" name="直線コネクタ 581"/>
        <xdr:cNvCxnSpPr/>
      </xdr:nvCxnSpPr>
      <xdr:spPr>
        <a:xfrm>
          <a:off x="15481300" y="9193909"/>
          <a:ext cx="838200" cy="20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149672</xdr:rowOff>
    </xdr:from>
    <xdr:ext cx="534377" cy="259045"/>
    <xdr:sp macro="" textlink="">
      <xdr:nvSpPr>
        <xdr:cNvPr id="583" name="教育費平均値テキスト"/>
        <xdr:cNvSpPr txBox="1"/>
      </xdr:nvSpPr>
      <xdr:spPr>
        <a:xfrm>
          <a:off x="16370300" y="9579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171245</xdr:rowOff>
    </xdr:from>
    <xdr:to>
      <xdr:col>85</xdr:col>
      <xdr:colOff>177800</xdr:colOff>
      <xdr:row>56</xdr:row>
      <xdr:rowOff>101395</xdr:rowOff>
    </xdr:to>
    <xdr:sp macro="" textlink="">
      <xdr:nvSpPr>
        <xdr:cNvPr id="584" name="フローチャート: 判断 583"/>
        <xdr:cNvSpPr/>
      </xdr:nvSpPr>
      <xdr:spPr>
        <a:xfrm>
          <a:off x="162687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107059</xdr:rowOff>
    </xdr:from>
    <xdr:to>
      <xdr:col>81</xdr:col>
      <xdr:colOff>50800</xdr:colOff>
      <xdr:row>55</xdr:row>
      <xdr:rowOff>55690</xdr:rowOff>
    </xdr:to>
    <xdr:cxnSp macro="">
      <xdr:nvCxnSpPr>
        <xdr:cNvPr id="585" name="直線コネクタ 584"/>
        <xdr:cNvCxnSpPr/>
      </xdr:nvCxnSpPr>
      <xdr:spPr>
        <a:xfrm flipV="1">
          <a:off x="14592300" y="9193909"/>
          <a:ext cx="889000" cy="29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32910</xdr:rowOff>
    </xdr:from>
    <xdr:to>
      <xdr:col>81</xdr:col>
      <xdr:colOff>101600</xdr:colOff>
      <xdr:row>56</xdr:row>
      <xdr:rowOff>134510</xdr:rowOff>
    </xdr:to>
    <xdr:sp macro="" textlink="">
      <xdr:nvSpPr>
        <xdr:cNvPr id="586" name="フローチャート: 判断 585"/>
        <xdr:cNvSpPr/>
      </xdr:nvSpPr>
      <xdr:spPr>
        <a:xfrm>
          <a:off x="15430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125637</xdr:rowOff>
    </xdr:from>
    <xdr:ext cx="534377" cy="259045"/>
    <xdr:sp macro="" textlink="">
      <xdr:nvSpPr>
        <xdr:cNvPr id="587" name="テキスト ボックス 586"/>
        <xdr:cNvSpPr txBox="1"/>
      </xdr:nvSpPr>
      <xdr:spPr>
        <a:xfrm>
          <a:off x="15214111" y="972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77766</xdr:rowOff>
    </xdr:from>
    <xdr:to>
      <xdr:col>76</xdr:col>
      <xdr:colOff>114300</xdr:colOff>
      <xdr:row>55</xdr:row>
      <xdr:rowOff>55690</xdr:rowOff>
    </xdr:to>
    <xdr:cxnSp macro="">
      <xdr:nvCxnSpPr>
        <xdr:cNvPr id="588" name="直線コネクタ 587"/>
        <xdr:cNvCxnSpPr/>
      </xdr:nvCxnSpPr>
      <xdr:spPr>
        <a:xfrm>
          <a:off x="13703300" y="9164616"/>
          <a:ext cx="889000" cy="320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135583</xdr:rowOff>
    </xdr:from>
    <xdr:to>
      <xdr:col>76</xdr:col>
      <xdr:colOff>165100</xdr:colOff>
      <xdr:row>56</xdr:row>
      <xdr:rowOff>65733</xdr:rowOff>
    </xdr:to>
    <xdr:sp macro="" textlink="">
      <xdr:nvSpPr>
        <xdr:cNvPr id="589" name="フローチャート: 判断 588"/>
        <xdr:cNvSpPr/>
      </xdr:nvSpPr>
      <xdr:spPr>
        <a:xfrm>
          <a:off x="14541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56860</xdr:rowOff>
    </xdr:from>
    <xdr:ext cx="534377" cy="259045"/>
    <xdr:sp macro="" textlink="">
      <xdr:nvSpPr>
        <xdr:cNvPr id="590" name="テキスト ボックス 589"/>
        <xdr:cNvSpPr txBox="1"/>
      </xdr:nvSpPr>
      <xdr:spPr>
        <a:xfrm>
          <a:off x="14325111" y="965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77766</xdr:rowOff>
    </xdr:from>
    <xdr:to>
      <xdr:col>71</xdr:col>
      <xdr:colOff>177800</xdr:colOff>
      <xdr:row>56</xdr:row>
      <xdr:rowOff>34952</xdr:rowOff>
    </xdr:to>
    <xdr:cxnSp macro="">
      <xdr:nvCxnSpPr>
        <xdr:cNvPr id="591" name="直線コネクタ 590"/>
        <xdr:cNvCxnSpPr/>
      </xdr:nvCxnSpPr>
      <xdr:spPr>
        <a:xfrm flipV="1">
          <a:off x="12814300" y="9164616"/>
          <a:ext cx="889000" cy="47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68914</xdr:rowOff>
    </xdr:from>
    <xdr:to>
      <xdr:col>72</xdr:col>
      <xdr:colOff>38100</xdr:colOff>
      <xdr:row>55</xdr:row>
      <xdr:rowOff>170514</xdr:rowOff>
    </xdr:to>
    <xdr:sp macro="" textlink="">
      <xdr:nvSpPr>
        <xdr:cNvPr id="592" name="フローチャート: 判断 591"/>
        <xdr:cNvSpPr/>
      </xdr:nvSpPr>
      <xdr:spPr>
        <a:xfrm>
          <a:off x="13652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161641</xdr:rowOff>
    </xdr:from>
    <xdr:ext cx="534377" cy="259045"/>
    <xdr:sp macro="" textlink="">
      <xdr:nvSpPr>
        <xdr:cNvPr id="593" name="テキスト ボックス 592"/>
        <xdr:cNvSpPr txBox="1"/>
      </xdr:nvSpPr>
      <xdr:spPr>
        <a:xfrm>
          <a:off x="13436111" y="959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155700</xdr:rowOff>
    </xdr:from>
    <xdr:to>
      <xdr:col>67</xdr:col>
      <xdr:colOff>101600</xdr:colOff>
      <xdr:row>56</xdr:row>
      <xdr:rowOff>85850</xdr:rowOff>
    </xdr:to>
    <xdr:sp macro="" textlink="">
      <xdr:nvSpPr>
        <xdr:cNvPr id="594" name="フローチャート: 判断 593"/>
        <xdr:cNvSpPr/>
      </xdr:nvSpPr>
      <xdr:spPr>
        <a:xfrm>
          <a:off x="12763500" y="9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76977</xdr:rowOff>
    </xdr:from>
    <xdr:ext cx="534377" cy="259045"/>
    <xdr:sp macro="" textlink="">
      <xdr:nvSpPr>
        <xdr:cNvPr id="595" name="テキスト ボックス 594"/>
        <xdr:cNvSpPr txBox="1"/>
      </xdr:nvSpPr>
      <xdr:spPr>
        <a:xfrm>
          <a:off x="12547111" y="967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88345</xdr:rowOff>
    </xdr:from>
    <xdr:to>
      <xdr:col>85</xdr:col>
      <xdr:colOff>177800</xdr:colOff>
      <xdr:row>55</xdr:row>
      <xdr:rowOff>18495</xdr:rowOff>
    </xdr:to>
    <xdr:sp macro="" textlink="">
      <xdr:nvSpPr>
        <xdr:cNvPr id="601" name="楕円 600"/>
        <xdr:cNvSpPr/>
      </xdr:nvSpPr>
      <xdr:spPr>
        <a:xfrm>
          <a:off x="16268700" y="934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111222</xdr:rowOff>
    </xdr:from>
    <xdr:ext cx="534377" cy="259045"/>
    <xdr:sp macro="" textlink="">
      <xdr:nvSpPr>
        <xdr:cNvPr id="602" name="教育費該当値テキスト"/>
        <xdr:cNvSpPr txBox="1"/>
      </xdr:nvSpPr>
      <xdr:spPr>
        <a:xfrm>
          <a:off x="16370300" y="919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56259</xdr:rowOff>
    </xdr:from>
    <xdr:to>
      <xdr:col>81</xdr:col>
      <xdr:colOff>101600</xdr:colOff>
      <xdr:row>53</xdr:row>
      <xdr:rowOff>157859</xdr:rowOff>
    </xdr:to>
    <xdr:sp macro="" textlink="">
      <xdr:nvSpPr>
        <xdr:cNvPr id="603" name="楕円 602"/>
        <xdr:cNvSpPr/>
      </xdr:nvSpPr>
      <xdr:spPr>
        <a:xfrm>
          <a:off x="15430500" y="914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2936</xdr:rowOff>
    </xdr:from>
    <xdr:ext cx="534377" cy="259045"/>
    <xdr:sp macro="" textlink="">
      <xdr:nvSpPr>
        <xdr:cNvPr id="604" name="テキスト ボックス 603"/>
        <xdr:cNvSpPr txBox="1"/>
      </xdr:nvSpPr>
      <xdr:spPr>
        <a:xfrm>
          <a:off x="15214111" y="891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4890</xdr:rowOff>
    </xdr:from>
    <xdr:to>
      <xdr:col>76</xdr:col>
      <xdr:colOff>165100</xdr:colOff>
      <xdr:row>55</xdr:row>
      <xdr:rowOff>106490</xdr:rowOff>
    </xdr:to>
    <xdr:sp macro="" textlink="">
      <xdr:nvSpPr>
        <xdr:cNvPr id="605" name="楕円 604"/>
        <xdr:cNvSpPr/>
      </xdr:nvSpPr>
      <xdr:spPr>
        <a:xfrm>
          <a:off x="14541500" y="94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123017</xdr:rowOff>
    </xdr:from>
    <xdr:ext cx="534377" cy="259045"/>
    <xdr:sp macro="" textlink="">
      <xdr:nvSpPr>
        <xdr:cNvPr id="606" name="テキスト ボックス 605"/>
        <xdr:cNvSpPr txBox="1"/>
      </xdr:nvSpPr>
      <xdr:spPr>
        <a:xfrm>
          <a:off x="14325111" y="920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26966</xdr:rowOff>
    </xdr:from>
    <xdr:to>
      <xdr:col>72</xdr:col>
      <xdr:colOff>38100</xdr:colOff>
      <xdr:row>53</xdr:row>
      <xdr:rowOff>128566</xdr:rowOff>
    </xdr:to>
    <xdr:sp macro="" textlink="">
      <xdr:nvSpPr>
        <xdr:cNvPr id="607" name="楕円 606"/>
        <xdr:cNvSpPr/>
      </xdr:nvSpPr>
      <xdr:spPr>
        <a:xfrm>
          <a:off x="13652500" y="911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145093</xdr:rowOff>
    </xdr:from>
    <xdr:ext cx="534377" cy="259045"/>
    <xdr:sp macro="" textlink="">
      <xdr:nvSpPr>
        <xdr:cNvPr id="608" name="テキスト ボックス 607"/>
        <xdr:cNvSpPr txBox="1"/>
      </xdr:nvSpPr>
      <xdr:spPr>
        <a:xfrm>
          <a:off x="13436111" y="888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155602</xdr:rowOff>
    </xdr:from>
    <xdr:to>
      <xdr:col>67</xdr:col>
      <xdr:colOff>101600</xdr:colOff>
      <xdr:row>56</xdr:row>
      <xdr:rowOff>85752</xdr:rowOff>
    </xdr:to>
    <xdr:sp macro="" textlink="">
      <xdr:nvSpPr>
        <xdr:cNvPr id="609" name="楕円 608"/>
        <xdr:cNvSpPr/>
      </xdr:nvSpPr>
      <xdr:spPr>
        <a:xfrm>
          <a:off x="12763500" y="958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102279</xdr:rowOff>
    </xdr:from>
    <xdr:ext cx="534377" cy="259045"/>
    <xdr:sp macro="" textlink="">
      <xdr:nvSpPr>
        <xdr:cNvPr id="610" name="テキスト ボックス 609"/>
        <xdr:cNvSpPr txBox="1"/>
      </xdr:nvSpPr>
      <xdr:spPr>
        <a:xfrm>
          <a:off x="12547111" y="936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26017</xdr:rowOff>
    </xdr:from>
    <xdr:to>
      <xdr:col>85</xdr:col>
      <xdr:colOff>126364</xdr:colOff>
      <xdr:row>78</xdr:row>
      <xdr:rowOff>25400</xdr:rowOff>
    </xdr:to>
    <xdr:cxnSp macro="">
      <xdr:nvCxnSpPr>
        <xdr:cNvPr id="630" name="直線コネクタ 629"/>
        <xdr:cNvCxnSpPr/>
      </xdr:nvCxnSpPr>
      <xdr:spPr>
        <a:xfrm flipV="1">
          <a:off x="16317595" y="12198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53978</xdr:rowOff>
    </xdr:from>
    <xdr:ext cx="249299" cy="259045"/>
    <xdr:sp macro="" textlink="">
      <xdr:nvSpPr>
        <xdr:cNvPr id="631" name="災害復旧費最小値テキスト"/>
        <xdr:cNvSpPr txBox="1"/>
      </xdr:nvSpPr>
      <xdr:spPr>
        <a:xfrm>
          <a:off x="16370300" y="1342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144144</xdr:rowOff>
    </xdr:from>
    <xdr:ext cx="599010" cy="259045"/>
    <xdr:sp macro="" textlink="">
      <xdr:nvSpPr>
        <xdr:cNvPr id="633" name="災害復旧費最大値テキスト"/>
        <xdr:cNvSpPr txBox="1"/>
      </xdr:nvSpPr>
      <xdr:spPr>
        <a:xfrm>
          <a:off x="16370300" y="1197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209,892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26017</xdr:rowOff>
    </xdr:from>
    <xdr:to>
      <xdr:col>86</xdr:col>
      <xdr:colOff>25400</xdr:colOff>
      <xdr:row>71</xdr:row>
      <xdr:rowOff>26017</xdr:rowOff>
    </xdr:to>
    <xdr:cxnSp macro="">
      <xdr:nvCxnSpPr>
        <xdr:cNvPr id="634" name="直線コネクタ 633"/>
        <xdr:cNvCxnSpPr/>
      </xdr:nvCxnSpPr>
      <xdr:spPr>
        <a:xfrm>
          <a:off x="16230600" y="1219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19941</xdr:rowOff>
    </xdr:from>
    <xdr:to>
      <xdr:col>85</xdr:col>
      <xdr:colOff>127000</xdr:colOff>
      <xdr:row>78</xdr:row>
      <xdr:rowOff>25194</xdr:rowOff>
    </xdr:to>
    <xdr:cxnSp macro="">
      <xdr:nvCxnSpPr>
        <xdr:cNvPr id="635" name="直線コネクタ 634"/>
        <xdr:cNvCxnSpPr/>
      </xdr:nvCxnSpPr>
      <xdr:spPr>
        <a:xfrm flipV="1">
          <a:off x="15481300" y="13393041"/>
          <a:ext cx="838200" cy="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142877</xdr:rowOff>
    </xdr:from>
    <xdr:ext cx="469744" cy="259045"/>
    <xdr:sp macro="" textlink="">
      <xdr:nvSpPr>
        <xdr:cNvPr id="636" name="災害復旧費平均値テキスト"/>
        <xdr:cNvSpPr txBox="1"/>
      </xdr:nvSpPr>
      <xdr:spPr>
        <a:xfrm>
          <a:off x="16370300" y="13173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120000</xdr:rowOff>
    </xdr:from>
    <xdr:to>
      <xdr:col>85</xdr:col>
      <xdr:colOff>177800</xdr:colOff>
      <xdr:row>78</xdr:row>
      <xdr:rowOff>50150</xdr:rowOff>
    </xdr:to>
    <xdr:sp macro="" textlink="">
      <xdr:nvSpPr>
        <xdr:cNvPr id="637" name="フローチャート: 判断 636"/>
        <xdr:cNvSpPr/>
      </xdr:nvSpPr>
      <xdr:spPr>
        <a:xfrm>
          <a:off x="16268700" y="1332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15759</xdr:rowOff>
    </xdr:from>
    <xdr:to>
      <xdr:col>81</xdr:col>
      <xdr:colOff>50800</xdr:colOff>
      <xdr:row>78</xdr:row>
      <xdr:rowOff>25194</xdr:rowOff>
    </xdr:to>
    <xdr:cxnSp macro="">
      <xdr:nvCxnSpPr>
        <xdr:cNvPr id="638" name="直線コネクタ 637"/>
        <xdr:cNvCxnSpPr/>
      </xdr:nvCxnSpPr>
      <xdr:spPr>
        <a:xfrm>
          <a:off x="14592300" y="13388859"/>
          <a:ext cx="889000" cy="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134724</xdr:rowOff>
    </xdr:from>
    <xdr:to>
      <xdr:col>81</xdr:col>
      <xdr:colOff>101600</xdr:colOff>
      <xdr:row>78</xdr:row>
      <xdr:rowOff>64874</xdr:rowOff>
    </xdr:to>
    <xdr:sp macro="" textlink="">
      <xdr:nvSpPr>
        <xdr:cNvPr id="639" name="フローチャート: 判断 638"/>
        <xdr:cNvSpPr/>
      </xdr:nvSpPr>
      <xdr:spPr>
        <a:xfrm>
          <a:off x="15430500" y="1333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81401</xdr:rowOff>
    </xdr:from>
    <xdr:ext cx="469744" cy="259045"/>
    <xdr:sp macro="" textlink="">
      <xdr:nvSpPr>
        <xdr:cNvPr id="640" name="テキスト ボックス 639"/>
        <xdr:cNvSpPr txBox="1"/>
      </xdr:nvSpPr>
      <xdr:spPr>
        <a:xfrm>
          <a:off x="15246428" y="1311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15759</xdr:rowOff>
    </xdr:from>
    <xdr:to>
      <xdr:col>76</xdr:col>
      <xdr:colOff>114300</xdr:colOff>
      <xdr:row>78</xdr:row>
      <xdr:rowOff>25074</xdr:rowOff>
    </xdr:to>
    <xdr:cxnSp macro="">
      <xdr:nvCxnSpPr>
        <xdr:cNvPr id="641" name="直線コネクタ 640"/>
        <xdr:cNvCxnSpPr/>
      </xdr:nvCxnSpPr>
      <xdr:spPr>
        <a:xfrm flipV="1">
          <a:off x="13703300" y="13388859"/>
          <a:ext cx="889000" cy="9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129367</xdr:rowOff>
    </xdr:from>
    <xdr:to>
      <xdr:col>76</xdr:col>
      <xdr:colOff>165100</xdr:colOff>
      <xdr:row>78</xdr:row>
      <xdr:rowOff>59517</xdr:rowOff>
    </xdr:to>
    <xdr:sp macro="" textlink="">
      <xdr:nvSpPr>
        <xdr:cNvPr id="642" name="フローチャート: 判断 641"/>
        <xdr:cNvSpPr/>
      </xdr:nvSpPr>
      <xdr:spPr>
        <a:xfrm>
          <a:off x="145415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76044</xdr:rowOff>
    </xdr:from>
    <xdr:ext cx="469744" cy="259045"/>
    <xdr:sp macro="" textlink="">
      <xdr:nvSpPr>
        <xdr:cNvPr id="643" name="テキスト ボックス 642"/>
        <xdr:cNvSpPr txBox="1"/>
      </xdr:nvSpPr>
      <xdr:spPr>
        <a:xfrm>
          <a:off x="14357428" y="1310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20960</xdr:rowOff>
    </xdr:from>
    <xdr:to>
      <xdr:col>71</xdr:col>
      <xdr:colOff>177800</xdr:colOff>
      <xdr:row>78</xdr:row>
      <xdr:rowOff>25074</xdr:rowOff>
    </xdr:to>
    <xdr:cxnSp macro="">
      <xdr:nvCxnSpPr>
        <xdr:cNvPr id="644" name="直線コネクタ 643"/>
        <xdr:cNvCxnSpPr/>
      </xdr:nvCxnSpPr>
      <xdr:spPr>
        <a:xfrm>
          <a:off x="12814300" y="13394060"/>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99696</xdr:rowOff>
    </xdr:from>
    <xdr:to>
      <xdr:col>72</xdr:col>
      <xdr:colOff>38100</xdr:colOff>
      <xdr:row>78</xdr:row>
      <xdr:rowOff>29846</xdr:rowOff>
    </xdr:to>
    <xdr:sp macro="" textlink="">
      <xdr:nvSpPr>
        <xdr:cNvPr id="645" name="フローチャート: 判断 644"/>
        <xdr:cNvSpPr/>
      </xdr:nvSpPr>
      <xdr:spPr>
        <a:xfrm>
          <a:off x="13652500" y="1330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46373</xdr:rowOff>
    </xdr:from>
    <xdr:ext cx="469744" cy="259045"/>
    <xdr:sp macro="" textlink="">
      <xdr:nvSpPr>
        <xdr:cNvPr id="646" name="テキスト ボックス 645"/>
        <xdr:cNvSpPr txBox="1"/>
      </xdr:nvSpPr>
      <xdr:spPr>
        <a:xfrm>
          <a:off x="13468428" y="1307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100850</xdr:rowOff>
    </xdr:from>
    <xdr:to>
      <xdr:col>67</xdr:col>
      <xdr:colOff>101600</xdr:colOff>
      <xdr:row>78</xdr:row>
      <xdr:rowOff>31000</xdr:rowOff>
    </xdr:to>
    <xdr:sp macro="" textlink="">
      <xdr:nvSpPr>
        <xdr:cNvPr id="647" name="フローチャート: 判断 646"/>
        <xdr:cNvSpPr/>
      </xdr:nvSpPr>
      <xdr:spPr>
        <a:xfrm>
          <a:off x="12763500" y="1330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47527</xdr:rowOff>
    </xdr:from>
    <xdr:ext cx="469744" cy="259045"/>
    <xdr:sp macro="" textlink="">
      <xdr:nvSpPr>
        <xdr:cNvPr id="648" name="テキスト ボックス 647"/>
        <xdr:cNvSpPr txBox="1"/>
      </xdr:nvSpPr>
      <xdr:spPr>
        <a:xfrm>
          <a:off x="12579428" y="1307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140591</xdr:rowOff>
    </xdr:from>
    <xdr:to>
      <xdr:col>85</xdr:col>
      <xdr:colOff>177800</xdr:colOff>
      <xdr:row>78</xdr:row>
      <xdr:rowOff>70741</xdr:rowOff>
    </xdr:to>
    <xdr:sp macro="" textlink="">
      <xdr:nvSpPr>
        <xdr:cNvPr id="654" name="楕円 653"/>
        <xdr:cNvSpPr/>
      </xdr:nvSpPr>
      <xdr:spPr>
        <a:xfrm>
          <a:off x="16268700" y="1334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98427</xdr:rowOff>
    </xdr:from>
    <xdr:ext cx="378565" cy="259045"/>
    <xdr:sp macro="" textlink="">
      <xdr:nvSpPr>
        <xdr:cNvPr id="655" name="災害復旧費該当値テキスト"/>
        <xdr:cNvSpPr txBox="1"/>
      </xdr:nvSpPr>
      <xdr:spPr>
        <a:xfrm>
          <a:off x="16370300" y="13300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145844</xdr:rowOff>
    </xdr:from>
    <xdr:to>
      <xdr:col>81</xdr:col>
      <xdr:colOff>101600</xdr:colOff>
      <xdr:row>78</xdr:row>
      <xdr:rowOff>75994</xdr:rowOff>
    </xdr:to>
    <xdr:sp macro="" textlink="">
      <xdr:nvSpPr>
        <xdr:cNvPr id="656" name="楕円 655"/>
        <xdr:cNvSpPr/>
      </xdr:nvSpPr>
      <xdr:spPr>
        <a:xfrm>
          <a:off x="15430500" y="1334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78</xdr:row>
      <xdr:rowOff>67121</xdr:rowOff>
    </xdr:from>
    <xdr:ext cx="313932" cy="259045"/>
    <xdr:sp macro="" textlink="">
      <xdr:nvSpPr>
        <xdr:cNvPr id="657" name="テキスト ボックス 656"/>
        <xdr:cNvSpPr txBox="1"/>
      </xdr:nvSpPr>
      <xdr:spPr>
        <a:xfrm>
          <a:off x="15324333" y="134402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136409</xdr:rowOff>
    </xdr:from>
    <xdr:to>
      <xdr:col>76</xdr:col>
      <xdr:colOff>165100</xdr:colOff>
      <xdr:row>78</xdr:row>
      <xdr:rowOff>66559</xdr:rowOff>
    </xdr:to>
    <xdr:sp macro="" textlink="">
      <xdr:nvSpPr>
        <xdr:cNvPr id="658" name="楕円 657"/>
        <xdr:cNvSpPr/>
      </xdr:nvSpPr>
      <xdr:spPr>
        <a:xfrm>
          <a:off x="14541500" y="1333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57686</xdr:rowOff>
    </xdr:from>
    <xdr:ext cx="469744" cy="259045"/>
    <xdr:sp macro="" textlink="">
      <xdr:nvSpPr>
        <xdr:cNvPr id="659" name="テキスト ボックス 658"/>
        <xdr:cNvSpPr txBox="1"/>
      </xdr:nvSpPr>
      <xdr:spPr>
        <a:xfrm>
          <a:off x="14357428" y="13430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145724</xdr:rowOff>
    </xdr:from>
    <xdr:to>
      <xdr:col>72</xdr:col>
      <xdr:colOff>38100</xdr:colOff>
      <xdr:row>78</xdr:row>
      <xdr:rowOff>75874</xdr:rowOff>
    </xdr:to>
    <xdr:sp macro="" textlink="">
      <xdr:nvSpPr>
        <xdr:cNvPr id="660" name="楕円 659"/>
        <xdr:cNvSpPr/>
      </xdr:nvSpPr>
      <xdr:spPr>
        <a:xfrm>
          <a:off x="13652500" y="1334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78</xdr:row>
      <xdr:rowOff>67001</xdr:rowOff>
    </xdr:from>
    <xdr:ext cx="313932" cy="259045"/>
    <xdr:sp macro="" textlink="">
      <xdr:nvSpPr>
        <xdr:cNvPr id="661" name="テキスト ボックス 660"/>
        <xdr:cNvSpPr txBox="1"/>
      </xdr:nvSpPr>
      <xdr:spPr>
        <a:xfrm>
          <a:off x="13546333" y="13440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141610</xdr:rowOff>
    </xdr:from>
    <xdr:to>
      <xdr:col>67</xdr:col>
      <xdr:colOff>101600</xdr:colOff>
      <xdr:row>78</xdr:row>
      <xdr:rowOff>71760</xdr:rowOff>
    </xdr:to>
    <xdr:sp macro="" textlink="">
      <xdr:nvSpPr>
        <xdr:cNvPr id="662" name="楕円 661"/>
        <xdr:cNvSpPr/>
      </xdr:nvSpPr>
      <xdr:spPr>
        <a:xfrm>
          <a:off x="12763500" y="1334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62887</xdr:rowOff>
    </xdr:from>
    <xdr:ext cx="378565" cy="259045"/>
    <xdr:sp macro="" textlink="">
      <xdr:nvSpPr>
        <xdr:cNvPr id="663" name="テキスト ボックス 662"/>
        <xdr:cNvSpPr txBox="1"/>
      </xdr:nvSpPr>
      <xdr:spPr>
        <a:xfrm>
          <a:off x="12625017" y="13435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36094</xdr:rowOff>
    </xdr:from>
    <xdr:to>
      <xdr:col>85</xdr:col>
      <xdr:colOff>126364</xdr:colOff>
      <xdr:row>97</xdr:row>
      <xdr:rowOff>161074</xdr:rowOff>
    </xdr:to>
    <xdr:cxnSp macro="">
      <xdr:nvCxnSpPr>
        <xdr:cNvPr id="687" name="直線コネクタ 686"/>
        <xdr:cNvCxnSpPr/>
      </xdr:nvCxnSpPr>
      <xdr:spPr>
        <a:xfrm flipV="1">
          <a:off x="16317595" y="15466594"/>
          <a:ext cx="1269" cy="1325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164901</xdr:rowOff>
    </xdr:from>
    <xdr:ext cx="534377" cy="259045"/>
    <xdr:sp macro="" textlink="">
      <xdr:nvSpPr>
        <xdr:cNvPr id="688" name="公債費最小値テキスト"/>
        <xdr:cNvSpPr txBox="1"/>
      </xdr:nvSpPr>
      <xdr:spPr>
        <a:xfrm>
          <a:off x="16370300" y="1679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161074</xdr:rowOff>
    </xdr:from>
    <xdr:to>
      <xdr:col>86</xdr:col>
      <xdr:colOff>25400</xdr:colOff>
      <xdr:row>97</xdr:row>
      <xdr:rowOff>161074</xdr:rowOff>
    </xdr:to>
    <xdr:cxnSp macro="">
      <xdr:nvCxnSpPr>
        <xdr:cNvPr id="689" name="直線コネクタ 688"/>
        <xdr:cNvCxnSpPr/>
      </xdr:nvCxnSpPr>
      <xdr:spPr>
        <a:xfrm>
          <a:off x="16230600" y="1679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154221</xdr:rowOff>
    </xdr:from>
    <xdr:ext cx="599010" cy="259045"/>
    <xdr:sp macro="" textlink="">
      <xdr:nvSpPr>
        <xdr:cNvPr id="690" name="公債費最大値テキスト"/>
        <xdr:cNvSpPr txBox="1"/>
      </xdr:nvSpPr>
      <xdr:spPr>
        <a:xfrm>
          <a:off x="16370300" y="1524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122,158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36094</xdr:rowOff>
    </xdr:from>
    <xdr:to>
      <xdr:col>86</xdr:col>
      <xdr:colOff>25400</xdr:colOff>
      <xdr:row>90</xdr:row>
      <xdr:rowOff>36094</xdr:rowOff>
    </xdr:to>
    <xdr:cxnSp macro="">
      <xdr:nvCxnSpPr>
        <xdr:cNvPr id="691" name="直線コネクタ 690"/>
        <xdr:cNvCxnSpPr/>
      </xdr:nvCxnSpPr>
      <xdr:spPr>
        <a:xfrm>
          <a:off x="16230600" y="1546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75997</xdr:rowOff>
    </xdr:from>
    <xdr:to>
      <xdr:col>85</xdr:col>
      <xdr:colOff>127000</xdr:colOff>
      <xdr:row>95</xdr:row>
      <xdr:rowOff>120396</xdr:rowOff>
    </xdr:to>
    <xdr:cxnSp macro="">
      <xdr:nvCxnSpPr>
        <xdr:cNvPr id="692" name="直線コネクタ 691"/>
        <xdr:cNvCxnSpPr/>
      </xdr:nvCxnSpPr>
      <xdr:spPr>
        <a:xfrm flipV="1">
          <a:off x="15481300" y="16363747"/>
          <a:ext cx="838200" cy="4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11168</xdr:rowOff>
    </xdr:from>
    <xdr:ext cx="534377" cy="259045"/>
    <xdr:sp macro="" textlink="">
      <xdr:nvSpPr>
        <xdr:cNvPr id="693" name="公債費平均値テキスト"/>
        <xdr:cNvSpPr txBox="1"/>
      </xdr:nvSpPr>
      <xdr:spPr>
        <a:xfrm>
          <a:off x="16370300" y="16298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32741</xdr:rowOff>
    </xdr:from>
    <xdr:to>
      <xdr:col>85</xdr:col>
      <xdr:colOff>177800</xdr:colOff>
      <xdr:row>95</xdr:row>
      <xdr:rowOff>134341</xdr:rowOff>
    </xdr:to>
    <xdr:sp macro="" textlink="">
      <xdr:nvSpPr>
        <xdr:cNvPr id="694" name="フローチャート: 判断 693"/>
        <xdr:cNvSpPr/>
      </xdr:nvSpPr>
      <xdr:spPr>
        <a:xfrm>
          <a:off x="162687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35280</xdr:rowOff>
    </xdr:from>
    <xdr:to>
      <xdr:col>81</xdr:col>
      <xdr:colOff>50800</xdr:colOff>
      <xdr:row>95</xdr:row>
      <xdr:rowOff>120396</xdr:rowOff>
    </xdr:to>
    <xdr:cxnSp macro="">
      <xdr:nvCxnSpPr>
        <xdr:cNvPr id="695" name="直線コネクタ 694"/>
        <xdr:cNvCxnSpPr/>
      </xdr:nvCxnSpPr>
      <xdr:spPr>
        <a:xfrm>
          <a:off x="14592300" y="16323030"/>
          <a:ext cx="889000" cy="8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10846</xdr:rowOff>
    </xdr:from>
    <xdr:to>
      <xdr:col>81</xdr:col>
      <xdr:colOff>101600</xdr:colOff>
      <xdr:row>95</xdr:row>
      <xdr:rowOff>112446</xdr:rowOff>
    </xdr:to>
    <xdr:sp macro="" textlink="">
      <xdr:nvSpPr>
        <xdr:cNvPr id="696" name="フローチャート: 判断 695"/>
        <xdr:cNvSpPr/>
      </xdr:nvSpPr>
      <xdr:spPr>
        <a:xfrm>
          <a:off x="15430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128973</xdr:rowOff>
    </xdr:from>
    <xdr:ext cx="534377" cy="259045"/>
    <xdr:sp macro="" textlink="">
      <xdr:nvSpPr>
        <xdr:cNvPr id="697" name="テキスト ボックス 696"/>
        <xdr:cNvSpPr txBox="1"/>
      </xdr:nvSpPr>
      <xdr:spPr>
        <a:xfrm>
          <a:off x="15214111" y="160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35280</xdr:rowOff>
    </xdr:from>
    <xdr:to>
      <xdr:col>76</xdr:col>
      <xdr:colOff>114300</xdr:colOff>
      <xdr:row>95</xdr:row>
      <xdr:rowOff>121132</xdr:rowOff>
    </xdr:to>
    <xdr:cxnSp macro="">
      <xdr:nvCxnSpPr>
        <xdr:cNvPr id="698" name="直線コネクタ 697"/>
        <xdr:cNvCxnSpPr/>
      </xdr:nvCxnSpPr>
      <xdr:spPr>
        <a:xfrm flipV="1">
          <a:off x="13703300" y="16323030"/>
          <a:ext cx="889000" cy="8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150622</xdr:rowOff>
    </xdr:from>
    <xdr:to>
      <xdr:col>76</xdr:col>
      <xdr:colOff>165100</xdr:colOff>
      <xdr:row>95</xdr:row>
      <xdr:rowOff>80772</xdr:rowOff>
    </xdr:to>
    <xdr:sp macro="" textlink="">
      <xdr:nvSpPr>
        <xdr:cNvPr id="699" name="フローチャート: 判断 698"/>
        <xdr:cNvSpPr/>
      </xdr:nvSpPr>
      <xdr:spPr>
        <a:xfrm>
          <a:off x="14541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97299</xdr:rowOff>
    </xdr:from>
    <xdr:ext cx="534377" cy="259045"/>
    <xdr:sp macro="" textlink="">
      <xdr:nvSpPr>
        <xdr:cNvPr id="700" name="テキスト ボックス 699"/>
        <xdr:cNvSpPr txBox="1"/>
      </xdr:nvSpPr>
      <xdr:spPr>
        <a:xfrm>
          <a:off x="14325111" y="160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70904</xdr:rowOff>
    </xdr:from>
    <xdr:to>
      <xdr:col>71</xdr:col>
      <xdr:colOff>177800</xdr:colOff>
      <xdr:row>95</xdr:row>
      <xdr:rowOff>121132</xdr:rowOff>
    </xdr:to>
    <xdr:cxnSp macro="">
      <xdr:nvCxnSpPr>
        <xdr:cNvPr id="701" name="直線コネクタ 700"/>
        <xdr:cNvCxnSpPr/>
      </xdr:nvCxnSpPr>
      <xdr:spPr>
        <a:xfrm>
          <a:off x="12814300" y="16358654"/>
          <a:ext cx="889000" cy="50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160998</xdr:rowOff>
    </xdr:from>
    <xdr:to>
      <xdr:col>72</xdr:col>
      <xdr:colOff>38100</xdr:colOff>
      <xdr:row>94</xdr:row>
      <xdr:rowOff>91148</xdr:rowOff>
    </xdr:to>
    <xdr:sp macro="" textlink="">
      <xdr:nvSpPr>
        <xdr:cNvPr id="702" name="フローチャート: 判断 701"/>
        <xdr:cNvSpPr/>
      </xdr:nvSpPr>
      <xdr:spPr>
        <a:xfrm>
          <a:off x="13652500" y="161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107675</xdr:rowOff>
    </xdr:from>
    <xdr:ext cx="534377" cy="259045"/>
    <xdr:sp macro="" textlink="">
      <xdr:nvSpPr>
        <xdr:cNvPr id="703" name="テキスト ボックス 702"/>
        <xdr:cNvSpPr txBox="1"/>
      </xdr:nvSpPr>
      <xdr:spPr>
        <a:xfrm>
          <a:off x="13436111" y="1588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154330</xdr:rowOff>
    </xdr:from>
    <xdr:to>
      <xdr:col>67</xdr:col>
      <xdr:colOff>101600</xdr:colOff>
      <xdr:row>94</xdr:row>
      <xdr:rowOff>84480</xdr:rowOff>
    </xdr:to>
    <xdr:sp macro="" textlink="">
      <xdr:nvSpPr>
        <xdr:cNvPr id="704" name="フローチャート: 判断 703"/>
        <xdr:cNvSpPr/>
      </xdr:nvSpPr>
      <xdr:spPr>
        <a:xfrm>
          <a:off x="12763500" y="1609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101007</xdr:rowOff>
    </xdr:from>
    <xdr:ext cx="534377" cy="259045"/>
    <xdr:sp macro="" textlink="">
      <xdr:nvSpPr>
        <xdr:cNvPr id="705" name="テキスト ボックス 704"/>
        <xdr:cNvSpPr txBox="1"/>
      </xdr:nvSpPr>
      <xdr:spPr>
        <a:xfrm>
          <a:off x="12547111" y="1587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25197</xdr:rowOff>
    </xdr:from>
    <xdr:to>
      <xdr:col>85</xdr:col>
      <xdr:colOff>177800</xdr:colOff>
      <xdr:row>95</xdr:row>
      <xdr:rowOff>126797</xdr:rowOff>
    </xdr:to>
    <xdr:sp macro="" textlink="">
      <xdr:nvSpPr>
        <xdr:cNvPr id="711" name="楕円 710"/>
        <xdr:cNvSpPr/>
      </xdr:nvSpPr>
      <xdr:spPr>
        <a:xfrm>
          <a:off x="16268700" y="1631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48074</xdr:rowOff>
    </xdr:from>
    <xdr:ext cx="534377" cy="259045"/>
    <xdr:sp macro="" textlink="">
      <xdr:nvSpPr>
        <xdr:cNvPr id="712" name="公債費該当値テキスト"/>
        <xdr:cNvSpPr txBox="1"/>
      </xdr:nvSpPr>
      <xdr:spPr>
        <a:xfrm>
          <a:off x="16370300" y="1616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69596</xdr:rowOff>
    </xdr:from>
    <xdr:to>
      <xdr:col>81</xdr:col>
      <xdr:colOff>101600</xdr:colOff>
      <xdr:row>95</xdr:row>
      <xdr:rowOff>171196</xdr:rowOff>
    </xdr:to>
    <xdr:sp macro="" textlink="">
      <xdr:nvSpPr>
        <xdr:cNvPr id="713" name="楕円 712"/>
        <xdr:cNvSpPr/>
      </xdr:nvSpPr>
      <xdr:spPr>
        <a:xfrm>
          <a:off x="15430500" y="1635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162323</xdr:rowOff>
    </xdr:from>
    <xdr:ext cx="534377" cy="259045"/>
    <xdr:sp macro="" textlink="">
      <xdr:nvSpPr>
        <xdr:cNvPr id="714" name="テキスト ボックス 713"/>
        <xdr:cNvSpPr txBox="1"/>
      </xdr:nvSpPr>
      <xdr:spPr>
        <a:xfrm>
          <a:off x="15214111" y="1645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155930</xdr:rowOff>
    </xdr:from>
    <xdr:to>
      <xdr:col>76</xdr:col>
      <xdr:colOff>165100</xdr:colOff>
      <xdr:row>95</xdr:row>
      <xdr:rowOff>86080</xdr:rowOff>
    </xdr:to>
    <xdr:sp macro="" textlink="">
      <xdr:nvSpPr>
        <xdr:cNvPr id="715" name="楕円 714"/>
        <xdr:cNvSpPr/>
      </xdr:nvSpPr>
      <xdr:spPr>
        <a:xfrm>
          <a:off x="14541500" y="1627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77207</xdr:rowOff>
    </xdr:from>
    <xdr:ext cx="534377" cy="259045"/>
    <xdr:sp macro="" textlink="">
      <xdr:nvSpPr>
        <xdr:cNvPr id="716" name="テキスト ボックス 715"/>
        <xdr:cNvSpPr txBox="1"/>
      </xdr:nvSpPr>
      <xdr:spPr>
        <a:xfrm>
          <a:off x="14325111" y="1636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70332</xdr:rowOff>
    </xdr:from>
    <xdr:to>
      <xdr:col>72</xdr:col>
      <xdr:colOff>38100</xdr:colOff>
      <xdr:row>96</xdr:row>
      <xdr:rowOff>482</xdr:rowOff>
    </xdr:to>
    <xdr:sp macro="" textlink="">
      <xdr:nvSpPr>
        <xdr:cNvPr id="717" name="楕円 716"/>
        <xdr:cNvSpPr/>
      </xdr:nvSpPr>
      <xdr:spPr>
        <a:xfrm>
          <a:off x="13652500" y="1635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163059</xdr:rowOff>
    </xdr:from>
    <xdr:ext cx="534377" cy="259045"/>
    <xdr:sp macro="" textlink="">
      <xdr:nvSpPr>
        <xdr:cNvPr id="718" name="テキスト ボックス 717"/>
        <xdr:cNvSpPr txBox="1"/>
      </xdr:nvSpPr>
      <xdr:spPr>
        <a:xfrm>
          <a:off x="13436111" y="1645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20104</xdr:rowOff>
    </xdr:from>
    <xdr:to>
      <xdr:col>67</xdr:col>
      <xdr:colOff>101600</xdr:colOff>
      <xdr:row>95</xdr:row>
      <xdr:rowOff>121704</xdr:rowOff>
    </xdr:to>
    <xdr:sp macro="" textlink="">
      <xdr:nvSpPr>
        <xdr:cNvPr id="719" name="楕円 718"/>
        <xdr:cNvSpPr/>
      </xdr:nvSpPr>
      <xdr:spPr>
        <a:xfrm>
          <a:off x="12763500" y="1630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112831</xdr:rowOff>
    </xdr:from>
    <xdr:ext cx="534377" cy="259045"/>
    <xdr:sp macro="" textlink="">
      <xdr:nvSpPr>
        <xdr:cNvPr id="720" name="テキスト ボックス 719"/>
        <xdr:cNvSpPr txBox="1"/>
      </xdr:nvSpPr>
      <xdr:spPr>
        <a:xfrm>
          <a:off x="12547111" y="1640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4" name="テキスト ボックス 73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6" name="テキスト ボックス 73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8" name="テキスト ボックス 73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58775</xdr:rowOff>
    </xdr:from>
    <xdr:to>
      <xdr:col>116</xdr:col>
      <xdr:colOff>62864</xdr:colOff>
      <xdr:row>38</xdr:row>
      <xdr:rowOff>139700</xdr:rowOff>
    </xdr:to>
    <xdr:cxnSp macro="">
      <xdr:nvCxnSpPr>
        <xdr:cNvPr id="742" name="直線コネクタ 741"/>
        <xdr:cNvCxnSpPr/>
      </xdr:nvCxnSpPr>
      <xdr:spPr>
        <a:xfrm flipV="1">
          <a:off x="22159595" y="5202275"/>
          <a:ext cx="1269" cy="14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168952</xdr:rowOff>
    </xdr:from>
    <xdr:ext cx="249299" cy="259045"/>
    <xdr:sp macro="" textlink="">
      <xdr:nvSpPr>
        <xdr:cNvPr id="743" name="諸支出金最小値テキスト"/>
        <xdr:cNvSpPr txBox="1"/>
      </xdr:nvSpPr>
      <xdr:spPr>
        <a:xfrm>
          <a:off x="22212300" y="6684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5452</xdr:rowOff>
    </xdr:from>
    <xdr:ext cx="469744" cy="259045"/>
    <xdr:sp macro="" textlink="">
      <xdr:nvSpPr>
        <xdr:cNvPr id="745" name="諸支出金最大値テキスト"/>
        <xdr:cNvSpPr txBox="1"/>
      </xdr:nvSpPr>
      <xdr:spPr>
        <a:xfrm>
          <a:off x="22212300" y="4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58775</xdr:rowOff>
    </xdr:from>
    <xdr:to>
      <xdr:col>116</xdr:col>
      <xdr:colOff>152400</xdr:colOff>
      <xdr:row>30</xdr:row>
      <xdr:rowOff>58775</xdr:rowOff>
    </xdr:to>
    <xdr:cxnSp macro="">
      <xdr:nvCxnSpPr>
        <xdr:cNvPr id="746" name="直線コネクタ 745"/>
        <xdr:cNvCxnSpPr/>
      </xdr:nvCxnSpPr>
      <xdr:spPr>
        <a:xfrm>
          <a:off x="22072600" y="520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86403</xdr:rowOff>
    </xdr:from>
    <xdr:ext cx="378565" cy="259045"/>
    <xdr:sp macro="" textlink="">
      <xdr:nvSpPr>
        <xdr:cNvPr id="748" name="諸支出金平均値テキスト"/>
        <xdr:cNvSpPr txBox="1"/>
      </xdr:nvSpPr>
      <xdr:spPr>
        <a:xfrm>
          <a:off x="22212300" y="64300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63526</xdr:rowOff>
    </xdr:from>
    <xdr:to>
      <xdr:col>116</xdr:col>
      <xdr:colOff>114300</xdr:colOff>
      <xdr:row>38</xdr:row>
      <xdr:rowOff>165126</xdr:rowOff>
    </xdr:to>
    <xdr:sp macro="" textlink="">
      <xdr:nvSpPr>
        <xdr:cNvPr id="749" name="フローチャート: 判断 748"/>
        <xdr:cNvSpPr/>
      </xdr:nvSpPr>
      <xdr:spPr>
        <a:xfrm>
          <a:off x="22110700" y="65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51" name="フローチャート: 判断 750"/>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134104</xdr:rowOff>
    </xdr:from>
    <xdr:ext cx="378565" cy="259045"/>
    <xdr:sp macro="" textlink="">
      <xdr:nvSpPr>
        <xdr:cNvPr id="752" name="テキスト ボックス 751"/>
        <xdr:cNvSpPr txBox="1"/>
      </xdr:nvSpPr>
      <xdr:spPr>
        <a:xfrm>
          <a:off x="21134017" y="6306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47523</xdr:rowOff>
    </xdr:from>
    <xdr:to>
      <xdr:col>107</xdr:col>
      <xdr:colOff>101600</xdr:colOff>
      <xdr:row>38</xdr:row>
      <xdr:rowOff>149123</xdr:rowOff>
    </xdr:to>
    <xdr:sp macro="" textlink="">
      <xdr:nvSpPr>
        <xdr:cNvPr id="754" name="フローチャート: 判断 753"/>
        <xdr:cNvSpPr/>
      </xdr:nvSpPr>
      <xdr:spPr>
        <a:xfrm>
          <a:off x="203835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165650</xdr:rowOff>
    </xdr:from>
    <xdr:ext cx="378565" cy="259045"/>
    <xdr:sp macro="" textlink="">
      <xdr:nvSpPr>
        <xdr:cNvPr id="755" name="テキスト ボックス 754"/>
        <xdr:cNvSpPr txBox="1"/>
      </xdr:nvSpPr>
      <xdr:spPr>
        <a:xfrm>
          <a:off x="20245017" y="6337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164160</xdr:rowOff>
    </xdr:from>
    <xdr:to>
      <xdr:col>102</xdr:col>
      <xdr:colOff>114300</xdr:colOff>
      <xdr:row>38</xdr:row>
      <xdr:rowOff>139700</xdr:rowOff>
    </xdr:to>
    <xdr:cxnSp macro="">
      <xdr:nvCxnSpPr>
        <xdr:cNvPr id="756" name="直線コネクタ 755"/>
        <xdr:cNvCxnSpPr/>
      </xdr:nvCxnSpPr>
      <xdr:spPr>
        <a:xfrm>
          <a:off x="18656300" y="6164910"/>
          <a:ext cx="889000" cy="48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33579</xdr:rowOff>
    </xdr:from>
    <xdr:to>
      <xdr:col>102</xdr:col>
      <xdr:colOff>165100</xdr:colOff>
      <xdr:row>38</xdr:row>
      <xdr:rowOff>135179</xdr:rowOff>
    </xdr:to>
    <xdr:sp macro="" textlink="">
      <xdr:nvSpPr>
        <xdr:cNvPr id="757" name="フローチャート: 判断 756"/>
        <xdr:cNvSpPr/>
      </xdr:nvSpPr>
      <xdr:spPr>
        <a:xfrm>
          <a:off x="19494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151706</xdr:rowOff>
    </xdr:from>
    <xdr:ext cx="378565" cy="259045"/>
    <xdr:sp macro="" textlink="">
      <xdr:nvSpPr>
        <xdr:cNvPr id="758" name="テキスト ボックス 757"/>
        <xdr:cNvSpPr txBox="1"/>
      </xdr:nvSpPr>
      <xdr:spPr>
        <a:xfrm>
          <a:off x="19356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111303</xdr:rowOff>
    </xdr:from>
    <xdr:to>
      <xdr:col>98</xdr:col>
      <xdr:colOff>38100</xdr:colOff>
      <xdr:row>38</xdr:row>
      <xdr:rowOff>41453</xdr:rowOff>
    </xdr:to>
    <xdr:sp macro="" textlink="">
      <xdr:nvSpPr>
        <xdr:cNvPr id="759" name="フローチャート: 判断 758"/>
        <xdr:cNvSpPr/>
      </xdr:nvSpPr>
      <xdr:spPr>
        <a:xfrm>
          <a:off x="18605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32580</xdr:rowOff>
    </xdr:from>
    <xdr:ext cx="378565" cy="259045"/>
    <xdr:sp macro="" textlink="">
      <xdr:nvSpPr>
        <xdr:cNvPr id="760" name="テキスト ボックス 759"/>
        <xdr:cNvSpPr txBox="1"/>
      </xdr:nvSpPr>
      <xdr:spPr>
        <a:xfrm>
          <a:off x="18467017" y="65476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41952</xdr:rowOff>
    </xdr:from>
    <xdr:ext cx="249299" cy="259045"/>
    <xdr:sp macro="" textlink="">
      <xdr:nvSpPr>
        <xdr:cNvPr id="767" name="諸支出金該当値テキスト"/>
        <xdr:cNvSpPr txBox="1"/>
      </xdr:nvSpPr>
      <xdr:spPr>
        <a:xfrm>
          <a:off x="22212300" y="65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113360</xdr:rowOff>
    </xdr:from>
    <xdr:to>
      <xdr:col>98</xdr:col>
      <xdr:colOff>38100</xdr:colOff>
      <xdr:row>36</xdr:row>
      <xdr:rowOff>43510</xdr:rowOff>
    </xdr:to>
    <xdr:sp macro="" textlink="">
      <xdr:nvSpPr>
        <xdr:cNvPr id="774" name="楕円 773"/>
        <xdr:cNvSpPr/>
      </xdr:nvSpPr>
      <xdr:spPr>
        <a:xfrm>
          <a:off x="18605500" y="61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60037</xdr:rowOff>
    </xdr:from>
    <xdr:ext cx="469744" cy="259045"/>
    <xdr:sp macro="" textlink="">
      <xdr:nvSpPr>
        <xdr:cNvPr id="775" name="テキスト ボックス 774"/>
        <xdr:cNvSpPr txBox="1"/>
      </xdr:nvSpPr>
      <xdr:spPr>
        <a:xfrm>
          <a:off x="18421428" y="588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6" name="直線コネクタ 785"/>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7" name="テキスト ボックス 786"/>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53</xdr:row>
      <xdr:rowOff>168927</xdr:rowOff>
    </xdr:from>
    <xdr:ext cx="377026" cy="259045"/>
    <xdr:sp macro="" textlink="">
      <xdr:nvSpPr>
        <xdr:cNvPr id="789" name="テキスト ボックス 788"/>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0" name="直線コネクタ 789"/>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50</xdr:row>
      <xdr:rowOff>111777</xdr:rowOff>
    </xdr:from>
    <xdr:ext cx="377026" cy="259045"/>
    <xdr:sp macro="" textlink="">
      <xdr:nvSpPr>
        <xdr:cNvPr id="791" name="テキスト ボックス 790"/>
        <xdr:cNvSpPr txBox="1"/>
      </xdr:nvSpPr>
      <xdr:spPr>
        <a:xfrm>
          <a:off x="17910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793" name="テキスト ボックス 792"/>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8255</xdr:rowOff>
    </xdr:from>
    <xdr:to>
      <xdr:col>116</xdr:col>
      <xdr:colOff>62864</xdr:colOff>
      <xdr:row>58</xdr:row>
      <xdr:rowOff>25400</xdr:rowOff>
    </xdr:to>
    <xdr:cxnSp macro="">
      <xdr:nvCxnSpPr>
        <xdr:cNvPr id="795" name="直線コネクタ 794"/>
        <xdr:cNvCxnSpPr/>
      </xdr:nvCxnSpPr>
      <xdr:spPr>
        <a:xfrm flipV="1">
          <a:off x="22159595" y="8752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68597</xdr:rowOff>
    </xdr:from>
    <xdr:ext cx="249299" cy="259045"/>
    <xdr:sp macro="" textlink="">
      <xdr:nvSpPr>
        <xdr:cNvPr id="796" name="前年度繰上充用金最小値テキスト"/>
        <xdr:cNvSpPr txBox="1"/>
      </xdr:nvSpPr>
      <xdr:spPr>
        <a:xfrm>
          <a:off x="22212300" y="10012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7" name="直線コネクタ 79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126382</xdr:rowOff>
    </xdr:from>
    <xdr:ext cx="378565" cy="259045"/>
    <xdr:sp macro="" textlink="">
      <xdr:nvSpPr>
        <xdr:cNvPr id="798" name="前年度繰上充用金最大値テキスト"/>
        <xdr:cNvSpPr txBox="1"/>
      </xdr:nvSpPr>
      <xdr:spPr>
        <a:xfrm>
          <a:off x="22212300" y="8527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8255</xdr:rowOff>
    </xdr:from>
    <xdr:to>
      <xdr:col>116</xdr:col>
      <xdr:colOff>152400</xdr:colOff>
      <xdr:row>51</xdr:row>
      <xdr:rowOff>8255</xdr:rowOff>
    </xdr:to>
    <xdr:cxnSp macro="">
      <xdr:nvCxnSpPr>
        <xdr:cNvPr id="799" name="直線コネクタ 798"/>
        <xdr:cNvCxnSpPr/>
      </xdr:nvCxnSpPr>
      <xdr:spPr>
        <a:xfrm>
          <a:off x="22072600" y="875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0" name="直線コネクタ 799"/>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157497</xdr:rowOff>
    </xdr:from>
    <xdr:ext cx="249299" cy="259045"/>
    <xdr:sp macro="" textlink="">
      <xdr:nvSpPr>
        <xdr:cNvPr id="801" name="前年度繰上充用金平均値テキスト"/>
        <xdr:cNvSpPr txBox="1"/>
      </xdr:nvSpPr>
      <xdr:spPr>
        <a:xfrm>
          <a:off x="22212300" y="9758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134620</xdr:rowOff>
    </xdr:from>
    <xdr:to>
      <xdr:col>116</xdr:col>
      <xdr:colOff>114300</xdr:colOff>
      <xdr:row>58</xdr:row>
      <xdr:rowOff>64770</xdr:rowOff>
    </xdr:to>
    <xdr:sp macro="" textlink="">
      <xdr:nvSpPr>
        <xdr:cNvPr id="802" name="フローチャート: 判断 801"/>
        <xdr:cNvSpPr/>
      </xdr:nvSpPr>
      <xdr:spPr>
        <a:xfrm>
          <a:off x="22110700" y="99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3" name="直線コネクタ 802"/>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106045</xdr:rowOff>
    </xdr:from>
    <xdr:to>
      <xdr:col>112</xdr:col>
      <xdr:colOff>38100</xdr:colOff>
      <xdr:row>58</xdr:row>
      <xdr:rowOff>36195</xdr:rowOff>
    </xdr:to>
    <xdr:sp macro="" textlink="">
      <xdr:nvSpPr>
        <xdr:cNvPr id="804" name="フローチャート: 判断 803"/>
        <xdr:cNvSpPr/>
      </xdr:nvSpPr>
      <xdr:spPr>
        <a:xfrm>
          <a:off x="2127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52722</xdr:rowOff>
    </xdr:from>
    <xdr:ext cx="249299" cy="259045"/>
    <xdr:sp macro="" textlink="">
      <xdr:nvSpPr>
        <xdr:cNvPr id="805" name="テキスト ボックス 804"/>
        <xdr:cNvSpPr txBox="1"/>
      </xdr:nvSpPr>
      <xdr:spPr>
        <a:xfrm>
          <a:off x="21198650"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06" name="直線コネクタ 805"/>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07" name="フローチャート: 判断 806"/>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08" name="テキスト ボックス 807"/>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9" name="直線コネクタ 808"/>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128905</xdr:rowOff>
    </xdr:from>
    <xdr:to>
      <xdr:col>102</xdr:col>
      <xdr:colOff>165100</xdr:colOff>
      <xdr:row>57</xdr:row>
      <xdr:rowOff>59055</xdr:rowOff>
    </xdr:to>
    <xdr:sp macro="" textlink="">
      <xdr:nvSpPr>
        <xdr:cNvPr id="810" name="フローチャート: 判断 809"/>
        <xdr:cNvSpPr/>
      </xdr:nvSpPr>
      <xdr:spPr>
        <a:xfrm>
          <a:off x="19494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55</xdr:row>
      <xdr:rowOff>75582</xdr:rowOff>
    </xdr:from>
    <xdr:ext cx="313932" cy="259045"/>
    <xdr:sp macro="" textlink="">
      <xdr:nvSpPr>
        <xdr:cNvPr id="811" name="テキスト ボックス 810"/>
        <xdr:cNvSpPr txBox="1"/>
      </xdr:nvSpPr>
      <xdr:spPr>
        <a:xfrm>
          <a:off x="19388333" y="9505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168910</xdr:rowOff>
    </xdr:from>
    <xdr:to>
      <xdr:col>98</xdr:col>
      <xdr:colOff>38100</xdr:colOff>
      <xdr:row>57</xdr:row>
      <xdr:rowOff>99060</xdr:rowOff>
    </xdr:to>
    <xdr:sp macro="" textlink="">
      <xdr:nvSpPr>
        <xdr:cNvPr id="812" name="フローチャート: 判断 811"/>
        <xdr:cNvSpPr/>
      </xdr:nvSpPr>
      <xdr:spPr>
        <a:xfrm>
          <a:off x="186055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55</xdr:row>
      <xdr:rowOff>115587</xdr:rowOff>
    </xdr:from>
    <xdr:ext cx="313932" cy="259045"/>
    <xdr:sp macro="" textlink="">
      <xdr:nvSpPr>
        <xdr:cNvPr id="813" name="テキスト ボックス 812"/>
        <xdr:cNvSpPr txBox="1"/>
      </xdr:nvSpPr>
      <xdr:spPr>
        <a:xfrm>
          <a:off x="18499333" y="95453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9" name="楕円 818"/>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113047</xdr:rowOff>
    </xdr:from>
    <xdr:ext cx="249299" cy="259045"/>
    <xdr:sp macro="" textlink="">
      <xdr:nvSpPr>
        <xdr:cNvPr id="820" name="前年度繰上充用金該当値テキスト"/>
        <xdr:cNvSpPr txBox="1"/>
      </xdr:nvSpPr>
      <xdr:spPr>
        <a:xfrm>
          <a:off x="22212300" y="98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1" name="楕円 820"/>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22" name="テキスト ボックス 821"/>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3" name="楕円 822"/>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4" name="テキスト ボックス 823"/>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5" name="楕円 824"/>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26" name="テキスト ボックス 825"/>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7" name="楕円 826"/>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8" name="テキスト ボックス 827"/>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・総務費は、ふるさと納税寄附金を原資とするまちづくり応援基金への積立てが減少したことが影響し、減少している。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・衛生費は、ごみ処理施設整備事業に多額の経費を要したため、増加している。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・消防費は、前年度に実施した防災行政無線親局等の整備完了により減少している。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・教育費は、前年度に実施した小・中学校のエアコン、トイレ及び</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フューチャークラスルーム</a:t>
          </a:r>
          <a:r>
            <a:rPr kumimoji="1" lang="ja-JP" altLang="en-US" sz="1300">
              <a:latin typeface="ＭＳ Ｐゴシック" panose="020B0600070205080204" pitchFamily="50" charset="-128"/>
              <a:ea typeface="ＭＳ Ｐゴシック" panose="020B0600070205080204" pitchFamily="50" charset="-128"/>
            </a:rPr>
            <a:t>、中学校武道場耐震補強、吉永地区幼保一体型施設の整備完了により減少している。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岡山県備前市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財政調整基金は、中期的な見通しのもとに決算剰余金を積み立て、債権等による効率的な基金運用を行っており、ここ数年では取崩しをしていない。平成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年度末の基金残高は、約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億円（標準財政規模比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35.47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増加傾向が続いているが、合併団体への普通交付税優遇措置（合併算定替え）の縮減による歳入の減少や新庁舎建設、その他公共施設の維持・更新等に係る歳出の増加に備える必要がある。実質収支及び実質単年度収支については、適正な範囲で推移しており、引き続き健全財政の維持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岡山県備前市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決算における実質収支は、一般会計その他すべての会計において黒字となっている。しかし、一部の病院事業及び下水道事業では、毎年経常損失を計上しており、国の繰出基準に基づく一般会計からの繰入金に加え、企業債償還に係る経費の一部を補塡することにより赤字を回避している状況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病院事業会計においては、地域医療構想に基づいた病院事業改革プランに基づき、地域に必要な医療を安定かつ継続的に提供できるよう健全経営に努めていく。</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水道事業会計においては、人口減少等による需要の減少、老朽化した施設の更新等で多額の投資が必要と見込まれており、料金の見直し等を含め、健全経営に努めていく。</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下水道事業会計においては、中長期的な経営戦略に基づき、基準外繰入の縮減に努めていく。</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5" customWidth="1"/>
    <col min="12" max="12" width="2.25" style="165" customWidth="1"/>
    <col min="13" max="17" width="2.375" style="165" customWidth="1"/>
    <col min="18" max="119" width="2.125" style="165" customWidth="1"/>
    <col min="120" max="16384" width="0" style="165" hidden="1"/>
  </cols>
  <sheetData>
    <row r="1" spans="1:119" ht="33" customHeight="1" x14ac:dyDescent="0.15">
      <c r="A1" s="163"/>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4"/>
      <c r="DK1" s="164"/>
      <c r="DL1" s="164"/>
      <c r="DM1" s="164"/>
      <c r="DN1" s="164"/>
      <c r="DO1" s="164"/>
    </row>
    <row r="2" spans="1:119" ht="24.75" thickBot="1" x14ac:dyDescent="0.2">
      <c r="A2" s="163"/>
      <c r="B2" s="166" t="s">
        <v>75</v>
      </c>
      <c r="C2" s="166"/>
      <c r="D2" s="167"/>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3"/>
      <c r="AT2" s="163"/>
      <c r="AU2" s="163"/>
      <c r="AV2" s="163"/>
      <c r="AW2" s="163"/>
      <c r="AX2" s="163"/>
      <c r="AY2" s="163"/>
      <c r="AZ2" s="163"/>
      <c r="BA2" s="163"/>
      <c r="BB2" s="163"/>
      <c r="BC2" s="163"/>
      <c r="BD2" s="163"/>
      <c r="BE2" s="163"/>
      <c r="BF2" s="163"/>
      <c r="BG2" s="163"/>
      <c r="BH2" s="163"/>
      <c r="BI2" s="163"/>
      <c r="BJ2" s="163"/>
      <c r="BK2" s="163"/>
      <c r="BL2" s="163"/>
      <c r="BM2" s="163"/>
      <c r="BN2" s="163"/>
      <c r="BO2" s="163"/>
      <c r="BP2" s="163"/>
      <c r="BQ2" s="163"/>
      <c r="BR2" s="163"/>
      <c r="BS2" s="163"/>
      <c r="BT2" s="163"/>
      <c r="BU2" s="163"/>
      <c r="BV2" s="163"/>
      <c r="BW2" s="163"/>
      <c r="BX2" s="163"/>
      <c r="BY2" s="163"/>
      <c r="BZ2" s="163"/>
      <c r="CA2" s="163"/>
      <c r="CB2" s="163"/>
      <c r="CC2" s="163"/>
      <c r="CD2" s="163"/>
      <c r="CE2" s="163"/>
      <c r="CF2" s="163"/>
      <c r="CG2" s="163"/>
      <c r="CH2" s="163"/>
      <c r="CI2" s="163"/>
      <c r="CJ2" s="163"/>
      <c r="CK2" s="163"/>
      <c r="CL2" s="163"/>
      <c r="CM2" s="163"/>
      <c r="CN2" s="163"/>
      <c r="CO2" s="163"/>
      <c r="CP2" s="163"/>
      <c r="CQ2" s="163"/>
      <c r="CR2" s="163"/>
      <c r="CS2" s="163"/>
      <c r="CT2" s="163"/>
      <c r="CU2" s="163"/>
      <c r="CV2" s="163"/>
      <c r="CW2" s="163"/>
      <c r="CX2" s="163"/>
      <c r="CY2" s="163"/>
      <c r="CZ2" s="163"/>
      <c r="DA2" s="163"/>
      <c r="DB2" s="163"/>
      <c r="DC2" s="163"/>
      <c r="DD2" s="163"/>
      <c r="DE2" s="163"/>
      <c r="DF2" s="163"/>
      <c r="DG2" s="163"/>
      <c r="DH2" s="163"/>
      <c r="DI2" s="163"/>
      <c r="DJ2" s="163"/>
      <c r="DK2" s="163"/>
      <c r="DL2" s="163"/>
      <c r="DM2" s="163"/>
      <c r="DN2" s="163"/>
      <c r="DO2" s="163"/>
    </row>
    <row r="3" spans="1:119" ht="18.75" customHeight="1" thickBot="1" x14ac:dyDescent="0.2">
      <c r="A3" s="164"/>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3"/>
      <c r="DK3" s="163"/>
      <c r="DL3" s="163"/>
      <c r="DM3" s="163"/>
      <c r="DN3" s="163"/>
      <c r="DO3" s="163"/>
    </row>
    <row r="4" spans="1:119" ht="18.75" customHeight="1" x14ac:dyDescent="0.15">
      <c r="A4" s="164"/>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21191049</v>
      </c>
      <c r="BO4" s="441"/>
      <c r="BP4" s="441"/>
      <c r="BQ4" s="441"/>
      <c r="BR4" s="441"/>
      <c r="BS4" s="441"/>
      <c r="BT4" s="441"/>
      <c r="BU4" s="442"/>
      <c r="BV4" s="440">
        <v>22586201</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4.9000000000000004</v>
      </c>
      <c r="CU4" s="622"/>
      <c r="CV4" s="622"/>
      <c r="CW4" s="622"/>
      <c r="CX4" s="622"/>
      <c r="CY4" s="622"/>
      <c r="CZ4" s="622"/>
      <c r="DA4" s="623"/>
      <c r="DB4" s="621">
        <v>4</v>
      </c>
      <c r="DC4" s="622"/>
      <c r="DD4" s="622"/>
      <c r="DE4" s="622"/>
      <c r="DF4" s="622"/>
      <c r="DG4" s="622"/>
      <c r="DH4" s="622"/>
      <c r="DI4" s="623"/>
      <c r="DJ4" s="163"/>
      <c r="DK4" s="163"/>
      <c r="DL4" s="163"/>
      <c r="DM4" s="163"/>
      <c r="DN4" s="163"/>
      <c r="DO4" s="163"/>
    </row>
    <row r="5" spans="1:119" ht="18.75" customHeight="1" x14ac:dyDescent="0.15">
      <c r="A5" s="164"/>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20497861</v>
      </c>
      <c r="BO5" s="446"/>
      <c r="BP5" s="446"/>
      <c r="BQ5" s="446"/>
      <c r="BR5" s="446"/>
      <c r="BS5" s="446"/>
      <c r="BT5" s="446"/>
      <c r="BU5" s="447"/>
      <c r="BV5" s="445">
        <v>21901449</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94.9</v>
      </c>
      <c r="CU5" s="416"/>
      <c r="CV5" s="416"/>
      <c r="CW5" s="416"/>
      <c r="CX5" s="416"/>
      <c r="CY5" s="416"/>
      <c r="CZ5" s="416"/>
      <c r="DA5" s="417"/>
      <c r="DB5" s="415">
        <v>94.7</v>
      </c>
      <c r="DC5" s="416"/>
      <c r="DD5" s="416"/>
      <c r="DE5" s="416"/>
      <c r="DF5" s="416"/>
      <c r="DG5" s="416"/>
      <c r="DH5" s="416"/>
      <c r="DI5" s="417"/>
      <c r="DJ5" s="163"/>
      <c r="DK5" s="163"/>
      <c r="DL5" s="163"/>
      <c r="DM5" s="163"/>
      <c r="DN5" s="163"/>
      <c r="DO5" s="163"/>
    </row>
    <row r="6" spans="1:119" ht="18.75" customHeight="1" x14ac:dyDescent="0.15">
      <c r="A6" s="164"/>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693188</v>
      </c>
      <c r="BO6" s="446"/>
      <c r="BP6" s="446"/>
      <c r="BQ6" s="446"/>
      <c r="BR6" s="446"/>
      <c r="BS6" s="446"/>
      <c r="BT6" s="446"/>
      <c r="BU6" s="447"/>
      <c r="BV6" s="445">
        <v>684752</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100.2</v>
      </c>
      <c r="CU6" s="596"/>
      <c r="CV6" s="596"/>
      <c r="CW6" s="596"/>
      <c r="CX6" s="596"/>
      <c r="CY6" s="596"/>
      <c r="CZ6" s="596"/>
      <c r="DA6" s="597"/>
      <c r="DB6" s="595">
        <v>99.2</v>
      </c>
      <c r="DC6" s="596"/>
      <c r="DD6" s="596"/>
      <c r="DE6" s="596"/>
      <c r="DF6" s="596"/>
      <c r="DG6" s="596"/>
      <c r="DH6" s="596"/>
      <c r="DI6" s="597"/>
      <c r="DJ6" s="163"/>
      <c r="DK6" s="163"/>
      <c r="DL6" s="163"/>
      <c r="DM6" s="163"/>
      <c r="DN6" s="163"/>
      <c r="DO6" s="163"/>
    </row>
    <row r="7" spans="1:119" ht="18.75" customHeight="1" x14ac:dyDescent="0.15">
      <c r="A7" s="164"/>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100</v>
      </c>
      <c r="AV7" s="503"/>
      <c r="AW7" s="503"/>
      <c r="AX7" s="503"/>
      <c r="AY7" s="425" t="s">
        <v>101</v>
      </c>
      <c r="AZ7" s="426"/>
      <c r="BA7" s="426"/>
      <c r="BB7" s="426"/>
      <c r="BC7" s="426"/>
      <c r="BD7" s="426"/>
      <c r="BE7" s="426"/>
      <c r="BF7" s="426"/>
      <c r="BG7" s="426"/>
      <c r="BH7" s="426"/>
      <c r="BI7" s="426"/>
      <c r="BJ7" s="426"/>
      <c r="BK7" s="426"/>
      <c r="BL7" s="426"/>
      <c r="BM7" s="427"/>
      <c r="BN7" s="445">
        <v>102895</v>
      </c>
      <c r="BO7" s="446"/>
      <c r="BP7" s="446"/>
      <c r="BQ7" s="446"/>
      <c r="BR7" s="446"/>
      <c r="BS7" s="446"/>
      <c r="BT7" s="446"/>
      <c r="BU7" s="447"/>
      <c r="BV7" s="445">
        <v>190869</v>
      </c>
      <c r="BW7" s="446"/>
      <c r="BX7" s="446"/>
      <c r="BY7" s="446"/>
      <c r="BZ7" s="446"/>
      <c r="CA7" s="446"/>
      <c r="CB7" s="446"/>
      <c r="CC7" s="447"/>
      <c r="CD7" s="454" t="s">
        <v>102</v>
      </c>
      <c r="CE7" s="455"/>
      <c r="CF7" s="455"/>
      <c r="CG7" s="455"/>
      <c r="CH7" s="455"/>
      <c r="CI7" s="455"/>
      <c r="CJ7" s="455"/>
      <c r="CK7" s="455"/>
      <c r="CL7" s="455"/>
      <c r="CM7" s="455"/>
      <c r="CN7" s="455"/>
      <c r="CO7" s="455"/>
      <c r="CP7" s="455"/>
      <c r="CQ7" s="455"/>
      <c r="CR7" s="455"/>
      <c r="CS7" s="456"/>
      <c r="CT7" s="445">
        <v>11974773</v>
      </c>
      <c r="CU7" s="446"/>
      <c r="CV7" s="446"/>
      <c r="CW7" s="446"/>
      <c r="CX7" s="446"/>
      <c r="CY7" s="446"/>
      <c r="CZ7" s="446"/>
      <c r="DA7" s="447"/>
      <c r="DB7" s="445">
        <v>12216870</v>
      </c>
      <c r="DC7" s="446"/>
      <c r="DD7" s="446"/>
      <c r="DE7" s="446"/>
      <c r="DF7" s="446"/>
      <c r="DG7" s="446"/>
      <c r="DH7" s="446"/>
      <c r="DI7" s="447"/>
      <c r="DJ7" s="163"/>
      <c r="DK7" s="163"/>
      <c r="DL7" s="163"/>
      <c r="DM7" s="163"/>
      <c r="DN7" s="163"/>
      <c r="DO7" s="163"/>
    </row>
    <row r="8" spans="1:119" ht="18.75" customHeight="1" thickBot="1" x14ac:dyDescent="0.2">
      <c r="A8" s="164"/>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103</v>
      </c>
      <c r="AN8" s="419"/>
      <c r="AO8" s="419"/>
      <c r="AP8" s="419"/>
      <c r="AQ8" s="419"/>
      <c r="AR8" s="419"/>
      <c r="AS8" s="419"/>
      <c r="AT8" s="420"/>
      <c r="AU8" s="502" t="s">
        <v>104</v>
      </c>
      <c r="AV8" s="503"/>
      <c r="AW8" s="503"/>
      <c r="AX8" s="503"/>
      <c r="AY8" s="425" t="s">
        <v>105</v>
      </c>
      <c r="AZ8" s="426"/>
      <c r="BA8" s="426"/>
      <c r="BB8" s="426"/>
      <c r="BC8" s="426"/>
      <c r="BD8" s="426"/>
      <c r="BE8" s="426"/>
      <c r="BF8" s="426"/>
      <c r="BG8" s="426"/>
      <c r="BH8" s="426"/>
      <c r="BI8" s="426"/>
      <c r="BJ8" s="426"/>
      <c r="BK8" s="426"/>
      <c r="BL8" s="426"/>
      <c r="BM8" s="427"/>
      <c r="BN8" s="445">
        <v>590293</v>
      </c>
      <c r="BO8" s="446"/>
      <c r="BP8" s="446"/>
      <c r="BQ8" s="446"/>
      <c r="BR8" s="446"/>
      <c r="BS8" s="446"/>
      <c r="BT8" s="446"/>
      <c r="BU8" s="447"/>
      <c r="BV8" s="445">
        <v>493883</v>
      </c>
      <c r="BW8" s="446"/>
      <c r="BX8" s="446"/>
      <c r="BY8" s="446"/>
      <c r="BZ8" s="446"/>
      <c r="CA8" s="446"/>
      <c r="CB8" s="446"/>
      <c r="CC8" s="447"/>
      <c r="CD8" s="454" t="s">
        <v>106</v>
      </c>
      <c r="CE8" s="455"/>
      <c r="CF8" s="455"/>
      <c r="CG8" s="455"/>
      <c r="CH8" s="455"/>
      <c r="CI8" s="455"/>
      <c r="CJ8" s="455"/>
      <c r="CK8" s="455"/>
      <c r="CL8" s="455"/>
      <c r="CM8" s="455"/>
      <c r="CN8" s="455"/>
      <c r="CO8" s="455"/>
      <c r="CP8" s="455"/>
      <c r="CQ8" s="455"/>
      <c r="CR8" s="455"/>
      <c r="CS8" s="456"/>
      <c r="CT8" s="558">
        <v>0.44</v>
      </c>
      <c r="CU8" s="559"/>
      <c r="CV8" s="559"/>
      <c r="CW8" s="559"/>
      <c r="CX8" s="559"/>
      <c r="CY8" s="559"/>
      <c r="CZ8" s="559"/>
      <c r="DA8" s="560"/>
      <c r="DB8" s="558">
        <v>0.45</v>
      </c>
      <c r="DC8" s="559"/>
      <c r="DD8" s="559"/>
      <c r="DE8" s="559"/>
      <c r="DF8" s="559"/>
      <c r="DG8" s="559"/>
      <c r="DH8" s="559"/>
      <c r="DI8" s="560"/>
      <c r="DJ8" s="163"/>
      <c r="DK8" s="163"/>
      <c r="DL8" s="163"/>
      <c r="DM8" s="163"/>
      <c r="DN8" s="163"/>
      <c r="DO8" s="163"/>
    </row>
    <row r="9" spans="1:119" ht="18.75" customHeight="1" thickBot="1" x14ac:dyDescent="0.2">
      <c r="A9" s="164"/>
      <c r="B9" s="584" t="s">
        <v>107</v>
      </c>
      <c r="C9" s="585"/>
      <c r="D9" s="585"/>
      <c r="E9" s="585"/>
      <c r="F9" s="585"/>
      <c r="G9" s="585"/>
      <c r="H9" s="585"/>
      <c r="I9" s="585"/>
      <c r="J9" s="585"/>
      <c r="K9" s="508"/>
      <c r="L9" s="586" t="s">
        <v>108</v>
      </c>
      <c r="M9" s="587"/>
      <c r="N9" s="587"/>
      <c r="O9" s="587"/>
      <c r="P9" s="587"/>
      <c r="Q9" s="588"/>
      <c r="R9" s="589">
        <v>35179</v>
      </c>
      <c r="S9" s="590"/>
      <c r="T9" s="590"/>
      <c r="U9" s="590"/>
      <c r="V9" s="591"/>
      <c r="W9" s="524" t="s">
        <v>109</v>
      </c>
      <c r="X9" s="525"/>
      <c r="Y9" s="525"/>
      <c r="Z9" s="525"/>
      <c r="AA9" s="525"/>
      <c r="AB9" s="525"/>
      <c r="AC9" s="525"/>
      <c r="AD9" s="525"/>
      <c r="AE9" s="525"/>
      <c r="AF9" s="525"/>
      <c r="AG9" s="525"/>
      <c r="AH9" s="525"/>
      <c r="AI9" s="525"/>
      <c r="AJ9" s="525"/>
      <c r="AK9" s="525"/>
      <c r="AL9" s="592"/>
      <c r="AM9" s="514" t="s">
        <v>110</v>
      </c>
      <c r="AN9" s="419"/>
      <c r="AO9" s="419"/>
      <c r="AP9" s="419"/>
      <c r="AQ9" s="419"/>
      <c r="AR9" s="419"/>
      <c r="AS9" s="419"/>
      <c r="AT9" s="420"/>
      <c r="AU9" s="502" t="s">
        <v>96</v>
      </c>
      <c r="AV9" s="503"/>
      <c r="AW9" s="503"/>
      <c r="AX9" s="503"/>
      <c r="AY9" s="425" t="s">
        <v>111</v>
      </c>
      <c r="AZ9" s="426"/>
      <c r="BA9" s="426"/>
      <c r="BB9" s="426"/>
      <c r="BC9" s="426"/>
      <c r="BD9" s="426"/>
      <c r="BE9" s="426"/>
      <c r="BF9" s="426"/>
      <c r="BG9" s="426"/>
      <c r="BH9" s="426"/>
      <c r="BI9" s="426"/>
      <c r="BJ9" s="426"/>
      <c r="BK9" s="426"/>
      <c r="BL9" s="426"/>
      <c r="BM9" s="427"/>
      <c r="BN9" s="445">
        <v>96410</v>
      </c>
      <c r="BO9" s="446"/>
      <c r="BP9" s="446"/>
      <c r="BQ9" s="446"/>
      <c r="BR9" s="446"/>
      <c r="BS9" s="446"/>
      <c r="BT9" s="446"/>
      <c r="BU9" s="447"/>
      <c r="BV9" s="445">
        <v>-26250</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12.8</v>
      </c>
      <c r="CU9" s="416"/>
      <c r="CV9" s="416"/>
      <c r="CW9" s="416"/>
      <c r="CX9" s="416"/>
      <c r="CY9" s="416"/>
      <c r="CZ9" s="416"/>
      <c r="DA9" s="417"/>
      <c r="DB9" s="415">
        <v>12</v>
      </c>
      <c r="DC9" s="416"/>
      <c r="DD9" s="416"/>
      <c r="DE9" s="416"/>
      <c r="DF9" s="416"/>
      <c r="DG9" s="416"/>
      <c r="DH9" s="416"/>
      <c r="DI9" s="417"/>
      <c r="DJ9" s="163"/>
      <c r="DK9" s="163"/>
      <c r="DL9" s="163"/>
      <c r="DM9" s="163"/>
      <c r="DN9" s="163"/>
      <c r="DO9" s="163"/>
    </row>
    <row r="10" spans="1:119" ht="18.75" customHeight="1" thickBot="1" x14ac:dyDescent="0.2">
      <c r="A10" s="164"/>
      <c r="B10" s="584"/>
      <c r="C10" s="585"/>
      <c r="D10" s="585"/>
      <c r="E10" s="585"/>
      <c r="F10" s="585"/>
      <c r="G10" s="585"/>
      <c r="H10" s="585"/>
      <c r="I10" s="585"/>
      <c r="J10" s="585"/>
      <c r="K10" s="508"/>
      <c r="L10" s="418" t="s">
        <v>113</v>
      </c>
      <c r="M10" s="419"/>
      <c r="N10" s="419"/>
      <c r="O10" s="419"/>
      <c r="P10" s="419"/>
      <c r="Q10" s="420"/>
      <c r="R10" s="421">
        <v>37839</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115</v>
      </c>
      <c r="AV10" s="503"/>
      <c r="AW10" s="503"/>
      <c r="AX10" s="503"/>
      <c r="AY10" s="425" t="s">
        <v>116</v>
      </c>
      <c r="AZ10" s="426"/>
      <c r="BA10" s="426"/>
      <c r="BB10" s="426"/>
      <c r="BC10" s="426"/>
      <c r="BD10" s="426"/>
      <c r="BE10" s="426"/>
      <c r="BF10" s="426"/>
      <c r="BG10" s="426"/>
      <c r="BH10" s="426"/>
      <c r="BI10" s="426"/>
      <c r="BJ10" s="426"/>
      <c r="BK10" s="426"/>
      <c r="BL10" s="426"/>
      <c r="BM10" s="427"/>
      <c r="BN10" s="445">
        <v>11875</v>
      </c>
      <c r="BO10" s="446"/>
      <c r="BP10" s="446"/>
      <c r="BQ10" s="446"/>
      <c r="BR10" s="446"/>
      <c r="BS10" s="446"/>
      <c r="BT10" s="446"/>
      <c r="BU10" s="447"/>
      <c r="BV10" s="445">
        <v>54868</v>
      </c>
      <c r="BW10" s="446"/>
      <c r="BX10" s="446"/>
      <c r="BY10" s="446"/>
      <c r="BZ10" s="446"/>
      <c r="CA10" s="446"/>
      <c r="CB10" s="446"/>
      <c r="CC10" s="447"/>
      <c r="CD10" s="168" t="s">
        <v>117</v>
      </c>
      <c r="CE10" s="169"/>
      <c r="CF10" s="169"/>
      <c r="CG10" s="169"/>
      <c r="CH10" s="169"/>
      <c r="CI10" s="169"/>
      <c r="CJ10" s="169"/>
      <c r="CK10" s="169"/>
      <c r="CL10" s="169"/>
      <c r="CM10" s="169"/>
      <c r="CN10" s="169"/>
      <c r="CO10" s="169"/>
      <c r="CP10" s="169"/>
      <c r="CQ10" s="169"/>
      <c r="CR10" s="169"/>
      <c r="CS10" s="170"/>
      <c r="CT10" s="171"/>
      <c r="CU10" s="172"/>
      <c r="CV10" s="172"/>
      <c r="CW10" s="172"/>
      <c r="CX10" s="172"/>
      <c r="CY10" s="172"/>
      <c r="CZ10" s="172"/>
      <c r="DA10" s="173"/>
      <c r="DB10" s="171"/>
      <c r="DC10" s="172"/>
      <c r="DD10" s="172"/>
      <c r="DE10" s="172"/>
      <c r="DF10" s="172"/>
      <c r="DG10" s="172"/>
      <c r="DH10" s="172"/>
      <c r="DI10" s="173"/>
      <c r="DJ10" s="163"/>
      <c r="DK10" s="163"/>
      <c r="DL10" s="163"/>
      <c r="DM10" s="163"/>
      <c r="DN10" s="163"/>
      <c r="DO10" s="163"/>
    </row>
    <row r="11" spans="1:119" ht="18.75" customHeight="1" thickBot="1" x14ac:dyDescent="0.2">
      <c r="A11" s="164"/>
      <c r="B11" s="584"/>
      <c r="C11" s="585"/>
      <c r="D11" s="585"/>
      <c r="E11" s="585"/>
      <c r="F11" s="585"/>
      <c r="G11" s="585"/>
      <c r="H11" s="585"/>
      <c r="I11" s="585"/>
      <c r="J11" s="585"/>
      <c r="K11" s="508"/>
      <c r="L11" s="491" t="s">
        <v>118</v>
      </c>
      <c r="M11" s="492"/>
      <c r="N11" s="492"/>
      <c r="O11" s="492"/>
      <c r="P11" s="492"/>
      <c r="Q11" s="493"/>
      <c r="R11" s="581" t="s">
        <v>119</v>
      </c>
      <c r="S11" s="582"/>
      <c r="T11" s="582"/>
      <c r="U11" s="582"/>
      <c r="V11" s="583"/>
      <c r="W11" s="593"/>
      <c r="X11" s="407"/>
      <c r="Y11" s="407"/>
      <c r="Z11" s="407"/>
      <c r="AA11" s="407"/>
      <c r="AB11" s="407"/>
      <c r="AC11" s="407"/>
      <c r="AD11" s="407"/>
      <c r="AE11" s="407"/>
      <c r="AF11" s="407"/>
      <c r="AG11" s="407"/>
      <c r="AH11" s="407"/>
      <c r="AI11" s="407"/>
      <c r="AJ11" s="407"/>
      <c r="AK11" s="407"/>
      <c r="AL11" s="594"/>
      <c r="AM11" s="514" t="s">
        <v>120</v>
      </c>
      <c r="AN11" s="419"/>
      <c r="AO11" s="419"/>
      <c r="AP11" s="419"/>
      <c r="AQ11" s="419"/>
      <c r="AR11" s="419"/>
      <c r="AS11" s="419"/>
      <c r="AT11" s="420"/>
      <c r="AU11" s="502" t="s">
        <v>121</v>
      </c>
      <c r="AV11" s="503"/>
      <c r="AW11" s="503"/>
      <c r="AX11" s="503"/>
      <c r="AY11" s="425" t="s">
        <v>122</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123</v>
      </c>
      <c r="CE11" s="455"/>
      <c r="CF11" s="455"/>
      <c r="CG11" s="455"/>
      <c r="CH11" s="455"/>
      <c r="CI11" s="455"/>
      <c r="CJ11" s="455"/>
      <c r="CK11" s="455"/>
      <c r="CL11" s="455"/>
      <c r="CM11" s="455"/>
      <c r="CN11" s="455"/>
      <c r="CO11" s="455"/>
      <c r="CP11" s="455"/>
      <c r="CQ11" s="455"/>
      <c r="CR11" s="455"/>
      <c r="CS11" s="456"/>
      <c r="CT11" s="558" t="s">
        <v>124</v>
      </c>
      <c r="CU11" s="559"/>
      <c r="CV11" s="559"/>
      <c r="CW11" s="559"/>
      <c r="CX11" s="559"/>
      <c r="CY11" s="559"/>
      <c r="CZ11" s="559"/>
      <c r="DA11" s="560"/>
      <c r="DB11" s="558" t="s">
        <v>124</v>
      </c>
      <c r="DC11" s="559"/>
      <c r="DD11" s="559"/>
      <c r="DE11" s="559"/>
      <c r="DF11" s="559"/>
      <c r="DG11" s="559"/>
      <c r="DH11" s="559"/>
      <c r="DI11" s="560"/>
      <c r="DJ11" s="163"/>
      <c r="DK11" s="163"/>
      <c r="DL11" s="163"/>
      <c r="DM11" s="163"/>
      <c r="DN11" s="163"/>
      <c r="DO11" s="163"/>
    </row>
    <row r="12" spans="1:119" ht="18.75" customHeight="1" x14ac:dyDescent="0.15">
      <c r="A12" s="164"/>
      <c r="B12" s="561" t="s">
        <v>125</v>
      </c>
      <c r="C12" s="562"/>
      <c r="D12" s="562"/>
      <c r="E12" s="562"/>
      <c r="F12" s="562"/>
      <c r="G12" s="562"/>
      <c r="H12" s="562"/>
      <c r="I12" s="562"/>
      <c r="J12" s="562"/>
      <c r="K12" s="563"/>
      <c r="L12" s="570" t="s">
        <v>126</v>
      </c>
      <c r="M12" s="571"/>
      <c r="N12" s="571"/>
      <c r="O12" s="571"/>
      <c r="P12" s="571"/>
      <c r="Q12" s="572"/>
      <c r="R12" s="573">
        <v>35293</v>
      </c>
      <c r="S12" s="574"/>
      <c r="T12" s="574"/>
      <c r="U12" s="574"/>
      <c r="V12" s="575"/>
      <c r="W12" s="576" t="s">
        <v>1</v>
      </c>
      <c r="X12" s="503"/>
      <c r="Y12" s="503"/>
      <c r="Z12" s="503"/>
      <c r="AA12" s="503"/>
      <c r="AB12" s="577"/>
      <c r="AC12" s="502" t="s">
        <v>127</v>
      </c>
      <c r="AD12" s="503"/>
      <c r="AE12" s="503"/>
      <c r="AF12" s="503"/>
      <c r="AG12" s="577"/>
      <c r="AH12" s="502" t="s">
        <v>128</v>
      </c>
      <c r="AI12" s="503"/>
      <c r="AJ12" s="503"/>
      <c r="AK12" s="503"/>
      <c r="AL12" s="578"/>
      <c r="AM12" s="514" t="s">
        <v>129</v>
      </c>
      <c r="AN12" s="419"/>
      <c r="AO12" s="419"/>
      <c r="AP12" s="419"/>
      <c r="AQ12" s="419"/>
      <c r="AR12" s="419"/>
      <c r="AS12" s="419"/>
      <c r="AT12" s="420"/>
      <c r="AU12" s="502" t="s">
        <v>96</v>
      </c>
      <c r="AV12" s="503"/>
      <c r="AW12" s="503"/>
      <c r="AX12" s="503"/>
      <c r="AY12" s="425" t="s">
        <v>130</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124</v>
      </c>
      <c r="CU12" s="559"/>
      <c r="CV12" s="559"/>
      <c r="CW12" s="559"/>
      <c r="CX12" s="559"/>
      <c r="CY12" s="559"/>
      <c r="CZ12" s="559"/>
      <c r="DA12" s="560"/>
      <c r="DB12" s="558" t="s">
        <v>124</v>
      </c>
      <c r="DC12" s="559"/>
      <c r="DD12" s="559"/>
      <c r="DE12" s="559"/>
      <c r="DF12" s="559"/>
      <c r="DG12" s="559"/>
      <c r="DH12" s="559"/>
      <c r="DI12" s="560"/>
      <c r="DJ12" s="163"/>
      <c r="DK12" s="163"/>
      <c r="DL12" s="163"/>
      <c r="DM12" s="163"/>
      <c r="DN12" s="163"/>
      <c r="DO12" s="163"/>
    </row>
    <row r="13" spans="1:119" ht="18.75" customHeight="1" x14ac:dyDescent="0.15">
      <c r="A13" s="164"/>
      <c r="B13" s="564"/>
      <c r="C13" s="565"/>
      <c r="D13" s="565"/>
      <c r="E13" s="565"/>
      <c r="F13" s="565"/>
      <c r="G13" s="565"/>
      <c r="H13" s="565"/>
      <c r="I13" s="565"/>
      <c r="J13" s="565"/>
      <c r="K13" s="566"/>
      <c r="L13" s="174"/>
      <c r="M13" s="545" t="s">
        <v>132</v>
      </c>
      <c r="N13" s="546"/>
      <c r="O13" s="546"/>
      <c r="P13" s="546"/>
      <c r="Q13" s="547"/>
      <c r="R13" s="548">
        <v>34698</v>
      </c>
      <c r="S13" s="549"/>
      <c r="T13" s="549"/>
      <c r="U13" s="549"/>
      <c r="V13" s="550"/>
      <c r="W13" s="536" t="s">
        <v>133</v>
      </c>
      <c r="X13" s="458"/>
      <c r="Y13" s="458"/>
      <c r="Z13" s="458"/>
      <c r="AA13" s="458"/>
      <c r="AB13" s="459"/>
      <c r="AC13" s="421">
        <v>581</v>
      </c>
      <c r="AD13" s="422"/>
      <c r="AE13" s="422"/>
      <c r="AF13" s="422"/>
      <c r="AG13" s="423"/>
      <c r="AH13" s="421">
        <v>604</v>
      </c>
      <c r="AI13" s="422"/>
      <c r="AJ13" s="422"/>
      <c r="AK13" s="422"/>
      <c r="AL13" s="424"/>
      <c r="AM13" s="514" t="s">
        <v>134</v>
      </c>
      <c r="AN13" s="419"/>
      <c r="AO13" s="419"/>
      <c r="AP13" s="419"/>
      <c r="AQ13" s="419"/>
      <c r="AR13" s="419"/>
      <c r="AS13" s="419"/>
      <c r="AT13" s="420"/>
      <c r="AU13" s="502" t="s">
        <v>121</v>
      </c>
      <c r="AV13" s="503"/>
      <c r="AW13" s="503"/>
      <c r="AX13" s="503"/>
      <c r="AY13" s="425" t="s">
        <v>135</v>
      </c>
      <c r="AZ13" s="426"/>
      <c r="BA13" s="426"/>
      <c r="BB13" s="426"/>
      <c r="BC13" s="426"/>
      <c r="BD13" s="426"/>
      <c r="BE13" s="426"/>
      <c r="BF13" s="426"/>
      <c r="BG13" s="426"/>
      <c r="BH13" s="426"/>
      <c r="BI13" s="426"/>
      <c r="BJ13" s="426"/>
      <c r="BK13" s="426"/>
      <c r="BL13" s="426"/>
      <c r="BM13" s="427"/>
      <c r="BN13" s="445">
        <v>108285</v>
      </c>
      <c r="BO13" s="446"/>
      <c r="BP13" s="446"/>
      <c r="BQ13" s="446"/>
      <c r="BR13" s="446"/>
      <c r="BS13" s="446"/>
      <c r="BT13" s="446"/>
      <c r="BU13" s="447"/>
      <c r="BV13" s="445">
        <v>28618</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12.5</v>
      </c>
      <c r="CU13" s="416"/>
      <c r="CV13" s="416"/>
      <c r="CW13" s="416"/>
      <c r="CX13" s="416"/>
      <c r="CY13" s="416"/>
      <c r="CZ13" s="416"/>
      <c r="DA13" s="417"/>
      <c r="DB13" s="415">
        <v>12.3</v>
      </c>
      <c r="DC13" s="416"/>
      <c r="DD13" s="416"/>
      <c r="DE13" s="416"/>
      <c r="DF13" s="416"/>
      <c r="DG13" s="416"/>
      <c r="DH13" s="416"/>
      <c r="DI13" s="417"/>
      <c r="DJ13" s="163"/>
      <c r="DK13" s="163"/>
      <c r="DL13" s="163"/>
      <c r="DM13" s="163"/>
      <c r="DN13" s="163"/>
      <c r="DO13" s="163"/>
    </row>
    <row r="14" spans="1:119" ht="18.75" customHeight="1" thickBot="1" x14ac:dyDescent="0.2">
      <c r="A14" s="164"/>
      <c r="B14" s="564"/>
      <c r="C14" s="565"/>
      <c r="D14" s="565"/>
      <c r="E14" s="565"/>
      <c r="F14" s="565"/>
      <c r="G14" s="565"/>
      <c r="H14" s="565"/>
      <c r="I14" s="565"/>
      <c r="J14" s="565"/>
      <c r="K14" s="566"/>
      <c r="L14" s="538" t="s">
        <v>137</v>
      </c>
      <c r="M14" s="579"/>
      <c r="N14" s="579"/>
      <c r="O14" s="579"/>
      <c r="P14" s="579"/>
      <c r="Q14" s="580"/>
      <c r="R14" s="548">
        <v>35903</v>
      </c>
      <c r="S14" s="549"/>
      <c r="T14" s="549"/>
      <c r="U14" s="549"/>
      <c r="V14" s="550"/>
      <c r="W14" s="551"/>
      <c r="X14" s="461"/>
      <c r="Y14" s="461"/>
      <c r="Z14" s="461"/>
      <c r="AA14" s="461"/>
      <c r="AB14" s="462"/>
      <c r="AC14" s="541">
        <v>3.8</v>
      </c>
      <c r="AD14" s="542"/>
      <c r="AE14" s="542"/>
      <c r="AF14" s="542"/>
      <c r="AG14" s="543"/>
      <c r="AH14" s="541">
        <v>3.8</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v>8.6999999999999993</v>
      </c>
      <c r="CU14" s="553"/>
      <c r="CV14" s="553"/>
      <c r="CW14" s="553"/>
      <c r="CX14" s="553"/>
      <c r="CY14" s="553"/>
      <c r="CZ14" s="553"/>
      <c r="DA14" s="554"/>
      <c r="DB14" s="552">
        <v>21.4</v>
      </c>
      <c r="DC14" s="553"/>
      <c r="DD14" s="553"/>
      <c r="DE14" s="553"/>
      <c r="DF14" s="553"/>
      <c r="DG14" s="553"/>
      <c r="DH14" s="553"/>
      <c r="DI14" s="554"/>
      <c r="DJ14" s="163"/>
      <c r="DK14" s="163"/>
      <c r="DL14" s="163"/>
      <c r="DM14" s="163"/>
      <c r="DN14" s="163"/>
      <c r="DO14" s="163"/>
    </row>
    <row r="15" spans="1:119" ht="18.75" customHeight="1" x14ac:dyDescent="0.15">
      <c r="A15" s="164"/>
      <c r="B15" s="564"/>
      <c r="C15" s="565"/>
      <c r="D15" s="565"/>
      <c r="E15" s="565"/>
      <c r="F15" s="565"/>
      <c r="G15" s="565"/>
      <c r="H15" s="565"/>
      <c r="I15" s="565"/>
      <c r="J15" s="565"/>
      <c r="K15" s="566"/>
      <c r="L15" s="174"/>
      <c r="M15" s="545" t="s">
        <v>132</v>
      </c>
      <c r="N15" s="546"/>
      <c r="O15" s="546"/>
      <c r="P15" s="546"/>
      <c r="Q15" s="547"/>
      <c r="R15" s="548">
        <v>35321</v>
      </c>
      <c r="S15" s="549"/>
      <c r="T15" s="549"/>
      <c r="U15" s="549"/>
      <c r="V15" s="550"/>
      <c r="W15" s="536" t="s">
        <v>139</v>
      </c>
      <c r="X15" s="458"/>
      <c r="Y15" s="458"/>
      <c r="Z15" s="458"/>
      <c r="AA15" s="458"/>
      <c r="AB15" s="459"/>
      <c r="AC15" s="421">
        <v>5462</v>
      </c>
      <c r="AD15" s="422"/>
      <c r="AE15" s="422"/>
      <c r="AF15" s="422"/>
      <c r="AG15" s="423"/>
      <c r="AH15" s="421">
        <v>5971</v>
      </c>
      <c r="AI15" s="422"/>
      <c r="AJ15" s="422"/>
      <c r="AK15" s="422"/>
      <c r="AL15" s="424"/>
      <c r="AM15" s="514"/>
      <c r="AN15" s="419"/>
      <c r="AO15" s="419"/>
      <c r="AP15" s="419"/>
      <c r="AQ15" s="419"/>
      <c r="AR15" s="419"/>
      <c r="AS15" s="419"/>
      <c r="AT15" s="420"/>
      <c r="AU15" s="502"/>
      <c r="AV15" s="503"/>
      <c r="AW15" s="503"/>
      <c r="AX15" s="503"/>
      <c r="AY15" s="437" t="s">
        <v>140</v>
      </c>
      <c r="AZ15" s="438"/>
      <c r="BA15" s="438"/>
      <c r="BB15" s="438"/>
      <c r="BC15" s="438"/>
      <c r="BD15" s="438"/>
      <c r="BE15" s="438"/>
      <c r="BF15" s="438"/>
      <c r="BG15" s="438"/>
      <c r="BH15" s="438"/>
      <c r="BI15" s="438"/>
      <c r="BJ15" s="438"/>
      <c r="BK15" s="438"/>
      <c r="BL15" s="438"/>
      <c r="BM15" s="439"/>
      <c r="BN15" s="440">
        <v>4266759</v>
      </c>
      <c r="BO15" s="441"/>
      <c r="BP15" s="441"/>
      <c r="BQ15" s="441"/>
      <c r="BR15" s="441"/>
      <c r="BS15" s="441"/>
      <c r="BT15" s="441"/>
      <c r="BU15" s="442"/>
      <c r="BV15" s="440">
        <v>4264963</v>
      </c>
      <c r="BW15" s="441"/>
      <c r="BX15" s="441"/>
      <c r="BY15" s="441"/>
      <c r="BZ15" s="441"/>
      <c r="CA15" s="441"/>
      <c r="CB15" s="441"/>
      <c r="CC15" s="442"/>
      <c r="CD15" s="555" t="s">
        <v>141</v>
      </c>
      <c r="CE15" s="556"/>
      <c r="CF15" s="556"/>
      <c r="CG15" s="556"/>
      <c r="CH15" s="556"/>
      <c r="CI15" s="556"/>
      <c r="CJ15" s="556"/>
      <c r="CK15" s="556"/>
      <c r="CL15" s="556"/>
      <c r="CM15" s="556"/>
      <c r="CN15" s="556"/>
      <c r="CO15" s="556"/>
      <c r="CP15" s="556"/>
      <c r="CQ15" s="556"/>
      <c r="CR15" s="556"/>
      <c r="CS15" s="557"/>
      <c r="CT15" s="175"/>
      <c r="CU15" s="176"/>
      <c r="CV15" s="176"/>
      <c r="CW15" s="176"/>
      <c r="CX15" s="176"/>
      <c r="CY15" s="176"/>
      <c r="CZ15" s="176"/>
      <c r="DA15" s="177"/>
      <c r="DB15" s="175"/>
      <c r="DC15" s="176"/>
      <c r="DD15" s="176"/>
      <c r="DE15" s="176"/>
      <c r="DF15" s="176"/>
      <c r="DG15" s="176"/>
      <c r="DH15" s="176"/>
      <c r="DI15" s="177"/>
      <c r="DJ15" s="163"/>
      <c r="DK15" s="163"/>
      <c r="DL15" s="163"/>
      <c r="DM15" s="163"/>
      <c r="DN15" s="163"/>
      <c r="DO15" s="163"/>
    </row>
    <row r="16" spans="1:119" ht="18.75" customHeight="1" x14ac:dyDescent="0.15">
      <c r="A16" s="164"/>
      <c r="B16" s="564"/>
      <c r="C16" s="565"/>
      <c r="D16" s="565"/>
      <c r="E16" s="565"/>
      <c r="F16" s="565"/>
      <c r="G16" s="565"/>
      <c r="H16" s="565"/>
      <c r="I16" s="565"/>
      <c r="J16" s="565"/>
      <c r="K16" s="566"/>
      <c r="L16" s="538" t="s">
        <v>142</v>
      </c>
      <c r="M16" s="539"/>
      <c r="N16" s="539"/>
      <c r="O16" s="539"/>
      <c r="P16" s="539"/>
      <c r="Q16" s="540"/>
      <c r="R16" s="533" t="s">
        <v>143</v>
      </c>
      <c r="S16" s="534"/>
      <c r="T16" s="534"/>
      <c r="U16" s="534"/>
      <c r="V16" s="535"/>
      <c r="W16" s="551"/>
      <c r="X16" s="461"/>
      <c r="Y16" s="461"/>
      <c r="Z16" s="461"/>
      <c r="AA16" s="461"/>
      <c r="AB16" s="462"/>
      <c r="AC16" s="541">
        <v>35.799999999999997</v>
      </c>
      <c r="AD16" s="542"/>
      <c r="AE16" s="542"/>
      <c r="AF16" s="542"/>
      <c r="AG16" s="543"/>
      <c r="AH16" s="541">
        <v>37.200000000000003</v>
      </c>
      <c r="AI16" s="542"/>
      <c r="AJ16" s="542"/>
      <c r="AK16" s="542"/>
      <c r="AL16" s="544"/>
      <c r="AM16" s="514"/>
      <c r="AN16" s="419"/>
      <c r="AO16" s="419"/>
      <c r="AP16" s="419"/>
      <c r="AQ16" s="419"/>
      <c r="AR16" s="419"/>
      <c r="AS16" s="419"/>
      <c r="AT16" s="420"/>
      <c r="AU16" s="502"/>
      <c r="AV16" s="503"/>
      <c r="AW16" s="503"/>
      <c r="AX16" s="503"/>
      <c r="AY16" s="425" t="s">
        <v>144</v>
      </c>
      <c r="AZ16" s="426"/>
      <c r="BA16" s="426"/>
      <c r="BB16" s="426"/>
      <c r="BC16" s="426"/>
      <c r="BD16" s="426"/>
      <c r="BE16" s="426"/>
      <c r="BF16" s="426"/>
      <c r="BG16" s="426"/>
      <c r="BH16" s="426"/>
      <c r="BI16" s="426"/>
      <c r="BJ16" s="426"/>
      <c r="BK16" s="426"/>
      <c r="BL16" s="426"/>
      <c r="BM16" s="427"/>
      <c r="BN16" s="445">
        <v>9749028</v>
      </c>
      <c r="BO16" s="446"/>
      <c r="BP16" s="446"/>
      <c r="BQ16" s="446"/>
      <c r="BR16" s="446"/>
      <c r="BS16" s="446"/>
      <c r="BT16" s="446"/>
      <c r="BU16" s="447"/>
      <c r="BV16" s="445">
        <v>9840194</v>
      </c>
      <c r="BW16" s="446"/>
      <c r="BX16" s="446"/>
      <c r="BY16" s="446"/>
      <c r="BZ16" s="446"/>
      <c r="CA16" s="446"/>
      <c r="CB16" s="446"/>
      <c r="CC16" s="447"/>
      <c r="CD16" s="178"/>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3"/>
      <c r="DK16" s="163"/>
      <c r="DL16" s="163"/>
      <c r="DM16" s="163"/>
      <c r="DN16" s="163"/>
      <c r="DO16" s="163"/>
    </row>
    <row r="17" spans="1:119" ht="18.75" customHeight="1" thickBot="1" x14ac:dyDescent="0.2">
      <c r="A17" s="164"/>
      <c r="B17" s="567"/>
      <c r="C17" s="568"/>
      <c r="D17" s="568"/>
      <c r="E17" s="568"/>
      <c r="F17" s="568"/>
      <c r="G17" s="568"/>
      <c r="H17" s="568"/>
      <c r="I17" s="568"/>
      <c r="J17" s="568"/>
      <c r="K17" s="569"/>
      <c r="L17" s="179"/>
      <c r="M17" s="530" t="s">
        <v>145</v>
      </c>
      <c r="N17" s="531"/>
      <c r="O17" s="531"/>
      <c r="P17" s="531"/>
      <c r="Q17" s="532"/>
      <c r="R17" s="533" t="s">
        <v>146</v>
      </c>
      <c r="S17" s="534"/>
      <c r="T17" s="534"/>
      <c r="U17" s="534"/>
      <c r="V17" s="535"/>
      <c r="W17" s="536" t="s">
        <v>147</v>
      </c>
      <c r="X17" s="458"/>
      <c r="Y17" s="458"/>
      <c r="Z17" s="458"/>
      <c r="AA17" s="458"/>
      <c r="AB17" s="459"/>
      <c r="AC17" s="421">
        <v>9205</v>
      </c>
      <c r="AD17" s="422"/>
      <c r="AE17" s="422"/>
      <c r="AF17" s="422"/>
      <c r="AG17" s="423"/>
      <c r="AH17" s="421">
        <v>9459</v>
      </c>
      <c r="AI17" s="422"/>
      <c r="AJ17" s="422"/>
      <c r="AK17" s="422"/>
      <c r="AL17" s="424"/>
      <c r="AM17" s="514"/>
      <c r="AN17" s="419"/>
      <c r="AO17" s="419"/>
      <c r="AP17" s="419"/>
      <c r="AQ17" s="419"/>
      <c r="AR17" s="419"/>
      <c r="AS17" s="419"/>
      <c r="AT17" s="420"/>
      <c r="AU17" s="502"/>
      <c r="AV17" s="503"/>
      <c r="AW17" s="503"/>
      <c r="AX17" s="503"/>
      <c r="AY17" s="425" t="s">
        <v>148</v>
      </c>
      <c r="AZ17" s="426"/>
      <c r="BA17" s="426"/>
      <c r="BB17" s="426"/>
      <c r="BC17" s="426"/>
      <c r="BD17" s="426"/>
      <c r="BE17" s="426"/>
      <c r="BF17" s="426"/>
      <c r="BG17" s="426"/>
      <c r="BH17" s="426"/>
      <c r="BI17" s="426"/>
      <c r="BJ17" s="426"/>
      <c r="BK17" s="426"/>
      <c r="BL17" s="426"/>
      <c r="BM17" s="427"/>
      <c r="BN17" s="445">
        <v>5443597</v>
      </c>
      <c r="BO17" s="446"/>
      <c r="BP17" s="446"/>
      <c r="BQ17" s="446"/>
      <c r="BR17" s="446"/>
      <c r="BS17" s="446"/>
      <c r="BT17" s="446"/>
      <c r="BU17" s="447"/>
      <c r="BV17" s="445">
        <v>5426527</v>
      </c>
      <c r="BW17" s="446"/>
      <c r="BX17" s="446"/>
      <c r="BY17" s="446"/>
      <c r="BZ17" s="446"/>
      <c r="CA17" s="446"/>
      <c r="CB17" s="446"/>
      <c r="CC17" s="447"/>
      <c r="CD17" s="178"/>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3"/>
      <c r="DK17" s="163"/>
      <c r="DL17" s="163"/>
      <c r="DM17" s="163"/>
      <c r="DN17" s="163"/>
      <c r="DO17" s="163"/>
    </row>
    <row r="18" spans="1:119" ht="18.75" customHeight="1" thickBot="1" x14ac:dyDescent="0.2">
      <c r="A18" s="164"/>
      <c r="B18" s="507" t="s">
        <v>149</v>
      </c>
      <c r="C18" s="508"/>
      <c r="D18" s="508"/>
      <c r="E18" s="509"/>
      <c r="F18" s="509"/>
      <c r="G18" s="509"/>
      <c r="H18" s="509"/>
      <c r="I18" s="509"/>
      <c r="J18" s="509"/>
      <c r="K18" s="509"/>
      <c r="L18" s="510">
        <v>258.14</v>
      </c>
      <c r="M18" s="510"/>
      <c r="N18" s="510"/>
      <c r="O18" s="510"/>
      <c r="P18" s="510"/>
      <c r="Q18" s="510"/>
      <c r="R18" s="511"/>
      <c r="S18" s="511"/>
      <c r="T18" s="511"/>
      <c r="U18" s="511"/>
      <c r="V18" s="512"/>
      <c r="W18" s="526"/>
      <c r="X18" s="527"/>
      <c r="Y18" s="527"/>
      <c r="Z18" s="527"/>
      <c r="AA18" s="527"/>
      <c r="AB18" s="537"/>
      <c r="AC18" s="409">
        <v>60.4</v>
      </c>
      <c r="AD18" s="410"/>
      <c r="AE18" s="410"/>
      <c r="AF18" s="410"/>
      <c r="AG18" s="513"/>
      <c r="AH18" s="409">
        <v>59</v>
      </c>
      <c r="AI18" s="410"/>
      <c r="AJ18" s="410"/>
      <c r="AK18" s="410"/>
      <c r="AL18" s="411"/>
      <c r="AM18" s="514"/>
      <c r="AN18" s="419"/>
      <c r="AO18" s="419"/>
      <c r="AP18" s="419"/>
      <c r="AQ18" s="419"/>
      <c r="AR18" s="419"/>
      <c r="AS18" s="419"/>
      <c r="AT18" s="420"/>
      <c r="AU18" s="502"/>
      <c r="AV18" s="503"/>
      <c r="AW18" s="503"/>
      <c r="AX18" s="503"/>
      <c r="AY18" s="425" t="s">
        <v>150</v>
      </c>
      <c r="AZ18" s="426"/>
      <c r="BA18" s="426"/>
      <c r="BB18" s="426"/>
      <c r="BC18" s="426"/>
      <c r="BD18" s="426"/>
      <c r="BE18" s="426"/>
      <c r="BF18" s="426"/>
      <c r="BG18" s="426"/>
      <c r="BH18" s="426"/>
      <c r="BI18" s="426"/>
      <c r="BJ18" s="426"/>
      <c r="BK18" s="426"/>
      <c r="BL18" s="426"/>
      <c r="BM18" s="427"/>
      <c r="BN18" s="445">
        <v>11714040</v>
      </c>
      <c r="BO18" s="446"/>
      <c r="BP18" s="446"/>
      <c r="BQ18" s="446"/>
      <c r="BR18" s="446"/>
      <c r="BS18" s="446"/>
      <c r="BT18" s="446"/>
      <c r="BU18" s="447"/>
      <c r="BV18" s="445">
        <v>11627840</v>
      </c>
      <c r="BW18" s="446"/>
      <c r="BX18" s="446"/>
      <c r="BY18" s="446"/>
      <c r="BZ18" s="446"/>
      <c r="CA18" s="446"/>
      <c r="CB18" s="446"/>
      <c r="CC18" s="447"/>
      <c r="CD18" s="178"/>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3"/>
      <c r="DK18" s="163"/>
      <c r="DL18" s="163"/>
      <c r="DM18" s="163"/>
      <c r="DN18" s="163"/>
      <c r="DO18" s="163"/>
    </row>
    <row r="19" spans="1:119" ht="18.75" customHeight="1" thickBot="1" x14ac:dyDescent="0.2">
      <c r="A19" s="164"/>
      <c r="B19" s="507" t="s">
        <v>151</v>
      </c>
      <c r="C19" s="508"/>
      <c r="D19" s="508"/>
      <c r="E19" s="509"/>
      <c r="F19" s="509"/>
      <c r="G19" s="509"/>
      <c r="H19" s="509"/>
      <c r="I19" s="509"/>
      <c r="J19" s="509"/>
      <c r="K19" s="509"/>
      <c r="L19" s="515">
        <v>136</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152</v>
      </c>
      <c r="AZ19" s="426"/>
      <c r="BA19" s="426"/>
      <c r="BB19" s="426"/>
      <c r="BC19" s="426"/>
      <c r="BD19" s="426"/>
      <c r="BE19" s="426"/>
      <c r="BF19" s="426"/>
      <c r="BG19" s="426"/>
      <c r="BH19" s="426"/>
      <c r="BI19" s="426"/>
      <c r="BJ19" s="426"/>
      <c r="BK19" s="426"/>
      <c r="BL19" s="426"/>
      <c r="BM19" s="427"/>
      <c r="BN19" s="445">
        <v>14012765</v>
      </c>
      <c r="BO19" s="446"/>
      <c r="BP19" s="446"/>
      <c r="BQ19" s="446"/>
      <c r="BR19" s="446"/>
      <c r="BS19" s="446"/>
      <c r="BT19" s="446"/>
      <c r="BU19" s="447"/>
      <c r="BV19" s="445">
        <v>14240476</v>
      </c>
      <c r="BW19" s="446"/>
      <c r="BX19" s="446"/>
      <c r="BY19" s="446"/>
      <c r="BZ19" s="446"/>
      <c r="CA19" s="446"/>
      <c r="CB19" s="446"/>
      <c r="CC19" s="447"/>
      <c r="CD19" s="178"/>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3"/>
      <c r="DK19" s="163"/>
      <c r="DL19" s="163"/>
      <c r="DM19" s="163"/>
      <c r="DN19" s="163"/>
      <c r="DO19" s="163"/>
    </row>
    <row r="20" spans="1:119" ht="18.75" customHeight="1" thickBot="1" x14ac:dyDescent="0.2">
      <c r="A20" s="164"/>
      <c r="B20" s="507" t="s">
        <v>153</v>
      </c>
      <c r="C20" s="508"/>
      <c r="D20" s="508"/>
      <c r="E20" s="509"/>
      <c r="F20" s="509"/>
      <c r="G20" s="509"/>
      <c r="H20" s="509"/>
      <c r="I20" s="509"/>
      <c r="J20" s="509"/>
      <c r="K20" s="509"/>
      <c r="L20" s="515">
        <v>13878</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78"/>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3"/>
      <c r="DK20" s="163"/>
      <c r="DL20" s="163"/>
      <c r="DM20" s="163"/>
      <c r="DN20" s="163"/>
      <c r="DO20" s="163"/>
    </row>
    <row r="21" spans="1:119" ht="18.75" customHeight="1" x14ac:dyDescent="0.15">
      <c r="A21" s="164"/>
      <c r="B21" s="504" t="s">
        <v>154</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78"/>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3"/>
      <c r="DK21" s="163"/>
      <c r="DL21" s="163"/>
      <c r="DM21" s="163"/>
      <c r="DN21" s="163"/>
      <c r="DO21" s="163"/>
    </row>
    <row r="22" spans="1:119" ht="18.75" customHeight="1" thickBot="1" x14ac:dyDescent="0.2">
      <c r="A22" s="164"/>
      <c r="B22" s="474" t="s">
        <v>155</v>
      </c>
      <c r="C22" s="475"/>
      <c r="D22" s="476"/>
      <c r="E22" s="483" t="s">
        <v>1</v>
      </c>
      <c r="F22" s="458"/>
      <c r="G22" s="458"/>
      <c r="H22" s="458"/>
      <c r="I22" s="458"/>
      <c r="J22" s="458"/>
      <c r="K22" s="459"/>
      <c r="L22" s="483" t="s">
        <v>156</v>
      </c>
      <c r="M22" s="458"/>
      <c r="N22" s="458"/>
      <c r="O22" s="458"/>
      <c r="P22" s="459"/>
      <c r="Q22" s="468" t="s">
        <v>157</v>
      </c>
      <c r="R22" s="469"/>
      <c r="S22" s="469"/>
      <c r="T22" s="469"/>
      <c r="U22" s="469"/>
      <c r="V22" s="484"/>
      <c r="W22" s="486" t="s">
        <v>158</v>
      </c>
      <c r="X22" s="475"/>
      <c r="Y22" s="476"/>
      <c r="Z22" s="483" t="s">
        <v>1</v>
      </c>
      <c r="AA22" s="458"/>
      <c r="AB22" s="458"/>
      <c r="AC22" s="458"/>
      <c r="AD22" s="458"/>
      <c r="AE22" s="458"/>
      <c r="AF22" s="458"/>
      <c r="AG22" s="459"/>
      <c r="AH22" s="457" t="s">
        <v>159</v>
      </c>
      <c r="AI22" s="458"/>
      <c r="AJ22" s="458"/>
      <c r="AK22" s="458"/>
      <c r="AL22" s="459"/>
      <c r="AM22" s="457" t="s">
        <v>160</v>
      </c>
      <c r="AN22" s="463"/>
      <c r="AO22" s="463"/>
      <c r="AP22" s="463"/>
      <c r="AQ22" s="463"/>
      <c r="AR22" s="464"/>
      <c r="AS22" s="468" t="s">
        <v>157</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78"/>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3"/>
      <c r="DK22" s="163"/>
      <c r="DL22" s="163"/>
      <c r="DM22" s="163"/>
      <c r="DN22" s="163"/>
      <c r="DO22" s="163"/>
    </row>
    <row r="23" spans="1:119" ht="18.75" customHeight="1" x14ac:dyDescent="0.15">
      <c r="A23" s="164"/>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161</v>
      </c>
      <c r="AZ23" s="438"/>
      <c r="BA23" s="438"/>
      <c r="BB23" s="438"/>
      <c r="BC23" s="438"/>
      <c r="BD23" s="438"/>
      <c r="BE23" s="438"/>
      <c r="BF23" s="438"/>
      <c r="BG23" s="438"/>
      <c r="BH23" s="438"/>
      <c r="BI23" s="438"/>
      <c r="BJ23" s="438"/>
      <c r="BK23" s="438"/>
      <c r="BL23" s="438"/>
      <c r="BM23" s="439"/>
      <c r="BN23" s="445">
        <v>18547064</v>
      </c>
      <c r="BO23" s="446"/>
      <c r="BP23" s="446"/>
      <c r="BQ23" s="446"/>
      <c r="BR23" s="446"/>
      <c r="BS23" s="446"/>
      <c r="BT23" s="446"/>
      <c r="BU23" s="447"/>
      <c r="BV23" s="445">
        <v>18611549</v>
      </c>
      <c r="BW23" s="446"/>
      <c r="BX23" s="446"/>
      <c r="BY23" s="446"/>
      <c r="BZ23" s="446"/>
      <c r="CA23" s="446"/>
      <c r="CB23" s="446"/>
      <c r="CC23" s="447"/>
      <c r="CD23" s="178"/>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3"/>
      <c r="DK23" s="163"/>
      <c r="DL23" s="163"/>
      <c r="DM23" s="163"/>
      <c r="DN23" s="163"/>
      <c r="DO23" s="163"/>
    </row>
    <row r="24" spans="1:119" ht="18.75" customHeight="1" thickBot="1" x14ac:dyDescent="0.2">
      <c r="A24" s="164"/>
      <c r="B24" s="477"/>
      <c r="C24" s="478"/>
      <c r="D24" s="479"/>
      <c r="E24" s="418" t="s">
        <v>162</v>
      </c>
      <c r="F24" s="419"/>
      <c r="G24" s="419"/>
      <c r="H24" s="419"/>
      <c r="I24" s="419"/>
      <c r="J24" s="419"/>
      <c r="K24" s="420"/>
      <c r="L24" s="421">
        <v>1</v>
      </c>
      <c r="M24" s="422"/>
      <c r="N24" s="422"/>
      <c r="O24" s="422"/>
      <c r="P24" s="423"/>
      <c r="Q24" s="421">
        <v>4375</v>
      </c>
      <c r="R24" s="422"/>
      <c r="S24" s="422"/>
      <c r="T24" s="422"/>
      <c r="U24" s="422"/>
      <c r="V24" s="423"/>
      <c r="W24" s="487"/>
      <c r="X24" s="478"/>
      <c r="Y24" s="479"/>
      <c r="Z24" s="418" t="s">
        <v>163</v>
      </c>
      <c r="AA24" s="419"/>
      <c r="AB24" s="419"/>
      <c r="AC24" s="419"/>
      <c r="AD24" s="419"/>
      <c r="AE24" s="419"/>
      <c r="AF24" s="419"/>
      <c r="AG24" s="420"/>
      <c r="AH24" s="421">
        <v>352</v>
      </c>
      <c r="AI24" s="422"/>
      <c r="AJ24" s="422"/>
      <c r="AK24" s="422"/>
      <c r="AL24" s="423"/>
      <c r="AM24" s="421">
        <v>1066560</v>
      </c>
      <c r="AN24" s="422"/>
      <c r="AO24" s="422"/>
      <c r="AP24" s="422"/>
      <c r="AQ24" s="422"/>
      <c r="AR24" s="423"/>
      <c r="AS24" s="421">
        <v>3030</v>
      </c>
      <c r="AT24" s="422"/>
      <c r="AU24" s="422"/>
      <c r="AV24" s="422"/>
      <c r="AW24" s="422"/>
      <c r="AX24" s="424"/>
      <c r="AY24" s="412" t="s">
        <v>164</v>
      </c>
      <c r="AZ24" s="413"/>
      <c r="BA24" s="413"/>
      <c r="BB24" s="413"/>
      <c r="BC24" s="413"/>
      <c r="BD24" s="413"/>
      <c r="BE24" s="413"/>
      <c r="BF24" s="413"/>
      <c r="BG24" s="413"/>
      <c r="BH24" s="413"/>
      <c r="BI24" s="413"/>
      <c r="BJ24" s="413"/>
      <c r="BK24" s="413"/>
      <c r="BL24" s="413"/>
      <c r="BM24" s="414"/>
      <c r="BN24" s="445">
        <v>15904918</v>
      </c>
      <c r="BO24" s="446"/>
      <c r="BP24" s="446"/>
      <c r="BQ24" s="446"/>
      <c r="BR24" s="446"/>
      <c r="BS24" s="446"/>
      <c r="BT24" s="446"/>
      <c r="BU24" s="447"/>
      <c r="BV24" s="445">
        <v>15883136</v>
      </c>
      <c r="BW24" s="446"/>
      <c r="BX24" s="446"/>
      <c r="BY24" s="446"/>
      <c r="BZ24" s="446"/>
      <c r="CA24" s="446"/>
      <c r="CB24" s="446"/>
      <c r="CC24" s="447"/>
      <c r="CD24" s="178"/>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3"/>
      <c r="DK24" s="163"/>
      <c r="DL24" s="163"/>
      <c r="DM24" s="163"/>
      <c r="DN24" s="163"/>
      <c r="DO24" s="163"/>
    </row>
    <row r="25" spans="1:119" s="163" customFormat="1" ht="18.75" customHeight="1" x14ac:dyDescent="0.15">
      <c r="A25" s="164"/>
      <c r="B25" s="477"/>
      <c r="C25" s="478"/>
      <c r="D25" s="479"/>
      <c r="E25" s="418" t="s">
        <v>165</v>
      </c>
      <c r="F25" s="419"/>
      <c r="G25" s="419"/>
      <c r="H25" s="419"/>
      <c r="I25" s="419"/>
      <c r="J25" s="419"/>
      <c r="K25" s="420"/>
      <c r="L25" s="421">
        <v>1</v>
      </c>
      <c r="M25" s="422"/>
      <c r="N25" s="422"/>
      <c r="O25" s="422"/>
      <c r="P25" s="423"/>
      <c r="Q25" s="421">
        <v>7200</v>
      </c>
      <c r="R25" s="422"/>
      <c r="S25" s="422"/>
      <c r="T25" s="422"/>
      <c r="U25" s="422"/>
      <c r="V25" s="423"/>
      <c r="W25" s="487"/>
      <c r="X25" s="478"/>
      <c r="Y25" s="479"/>
      <c r="Z25" s="418" t="s">
        <v>166</v>
      </c>
      <c r="AA25" s="419"/>
      <c r="AB25" s="419"/>
      <c r="AC25" s="419"/>
      <c r="AD25" s="419"/>
      <c r="AE25" s="419"/>
      <c r="AF25" s="419"/>
      <c r="AG25" s="420"/>
      <c r="AH25" s="421" t="s">
        <v>124</v>
      </c>
      <c r="AI25" s="422"/>
      <c r="AJ25" s="422"/>
      <c r="AK25" s="422"/>
      <c r="AL25" s="423"/>
      <c r="AM25" s="421" t="s">
        <v>124</v>
      </c>
      <c r="AN25" s="422"/>
      <c r="AO25" s="422"/>
      <c r="AP25" s="422"/>
      <c r="AQ25" s="422"/>
      <c r="AR25" s="423"/>
      <c r="AS25" s="421" t="s">
        <v>124</v>
      </c>
      <c r="AT25" s="422"/>
      <c r="AU25" s="422"/>
      <c r="AV25" s="422"/>
      <c r="AW25" s="422"/>
      <c r="AX25" s="424"/>
      <c r="AY25" s="437" t="s">
        <v>167</v>
      </c>
      <c r="AZ25" s="438"/>
      <c r="BA25" s="438"/>
      <c r="BB25" s="438"/>
      <c r="BC25" s="438"/>
      <c r="BD25" s="438"/>
      <c r="BE25" s="438"/>
      <c r="BF25" s="438"/>
      <c r="BG25" s="438"/>
      <c r="BH25" s="438"/>
      <c r="BI25" s="438"/>
      <c r="BJ25" s="438"/>
      <c r="BK25" s="438"/>
      <c r="BL25" s="438"/>
      <c r="BM25" s="439"/>
      <c r="BN25" s="440">
        <v>869387</v>
      </c>
      <c r="BO25" s="441"/>
      <c r="BP25" s="441"/>
      <c r="BQ25" s="441"/>
      <c r="BR25" s="441"/>
      <c r="BS25" s="441"/>
      <c r="BT25" s="441"/>
      <c r="BU25" s="442"/>
      <c r="BV25" s="440">
        <v>1061763</v>
      </c>
      <c r="BW25" s="441"/>
      <c r="BX25" s="441"/>
      <c r="BY25" s="441"/>
      <c r="BZ25" s="441"/>
      <c r="CA25" s="441"/>
      <c r="CB25" s="441"/>
      <c r="CC25" s="442"/>
      <c r="CD25" s="178"/>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3" customFormat="1" ht="18.75" customHeight="1" x14ac:dyDescent="0.15">
      <c r="A26" s="164"/>
      <c r="B26" s="477"/>
      <c r="C26" s="478"/>
      <c r="D26" s="479"/>
      <c r="E26" s="418" t="s">
        <v>168</v>
      </c>
      <c r="F26" s="419"/>
      <c r="G26" s="419"/>
      <c r="H26" s="419"/>
      <c r="I26" s="419"/>
      <c r="J26" s="419"/>
      <c r="K26" s="420"/>
      <c r="L26" s="421">
        <v>1</v>
      </c>
      <c r="M26" s="422"/>
      <c r="N26" s="422"/>
      <c r="O26" s="422"/>
      <c r="P26" s="423"/>
      <c r="Q26" s="421">
        <v>6400</v>
      </c>
      <c r="R26" s="422"/>
      <c r="S26" s="422"/>
      <c r="T26" s="422"/>
      <c r="U26" s="422"/>
      <c r="V26" s="423"/>
      <c r="W26" s="487"/>
      <c r="X26" s="478"/>
      <c r="Y26" s="479"/>
      <c r="Z26" s="418" t="s">
        <v>169</v>
      </c>
      <c r="AA26" s="500"/>
      <c r="AB26" s="500"/>
      <c r="AC26" s="500"/>
      <c r="AD26" s="500"/>
      <c r="AE26" s="500"/>
      <c r="AF26" s="500"/>
      <c r="AG26" s="501"/>
      <c r="AH26" s="421">
        <v>49</v>
      </c>
      <c r="AI26" s="422"/>
      <c r="AJ26" s="422"/>
      <c r="AK26" s="422"/>
      <c r="AL26" s="423"/>
      <c r="AM26" s="421">
        <v>129360</v>
      </c>
      <c r="AN26" s="422"/>
      <c r="AO26" s="422"/>
      <c r="AP26" s="422"/>
      <c r="AQ26" s="422"/>
      <c r="AR26" s="423"/>
      <c r="AS26" s="421">
        <v>2640</v>
      </c>
      <c r="AT26" s="422"/>
      <c r="AU26" s="422"/>
      <c r="AV26" s="422"/>
      <c r="AW26" s="422"/>
      <c r="AX26" s="424"/>
      <c r="AY26" s="454" t="s">
        <v>170</v>
      </c>
      <c r="AZ26" s="455"/>
      <c r="BA26" s="455"/>
      <c r="BB26" s="455"/>
      <c r="BC26" s="455"/>
      <c r="BD26" s="455"/>
      <c r="BE26" s="455"/>
      <c r="BF26" s="455"/>
      <c r="BG26" s="455"/>
      <c r="BH26" s="455"/>
      <c r="BI26" s="455"/>
      <c r="BJ26" s="455"/>
      <c r="BK26" s="455"/>
      <c r="BL26" s="455"/>
      <c r="BM26" s="456"/>
      <c r="BN26" s="445" t="s">
        <v>124</v>
      </c>
      <c r="BO26" s="446"/>
      <c r="BP26" s="446"/>
      <c r="BQ26" s="446"/>
      <c r="BR26" s="446"/>
      <c r="BS26" s="446"/>
      <c r="BT26" s="446"/>
      <c r="BU26" s="447"/>
      <c r="BV26" s="445" t="s">
        <v>124</v>
      </c>
      <c r="BW26" s="446"/>
      <c r="BX26" s="446"/>
      <c r="BY26" s="446"/>
      <c r="BZ26" s="446"/>
      <c r="CA26" s="446"/>
      <c r="CB26" s="446"/>
      <c r="CC26" s="447"/>
      <c r="CD26" s="178"/>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4"/>
      <c r="B27" s="477"/>
      <c r="C27" s="478"/>
      <c r="D27" s="479"/>
      <c r="E27" s="418" t="s">
        <v>171</v>
      </c>
      <c r="F27" s="419"/>
      <c r="G27" s="419"/>
      <c r="H27" s="419"/>
      <c r="I27" s="419"/>
      <c r="J27" s="419"/>
      <c r="K27" s="420"/>
      <c r="L27" s="421">
        <v>1</v>
      </c>
      <c r="M27" s="422"/>
      <c r="N27" s="422"/>
      <c r="O27" s="422"/>
      <c r="P27" s="423"/>
      <c r="Q27" s="421">
        <v>4550</v>
      </c>
      <c r="R27" s="422"/>
      <c r="S27" s="422"/>
      <c r="T27" s="422"/>
      <c r="U27" s="422"/>
      <c r="V27" s="423"/>
      <c r="W27" s="487"/>
      <c r="X27" s="478"/>
      <c r="Y27" s="479"/>
      <c r="Z27" s="418" t="s">
        <v>172</v>
      </c>
      <c r="AA27" s="419"/>
      <c r="AB27" s="419"/>
      <c r="AC27" s="419"/>
      <c r="AD27" s="419"/>
      <c r="AE27" s="419"/>
      <c r="AF27" s="419"/>
      <c r="AG27" s="420"/>
      <c r="AH27" s="421">
        <v>38</v>
      </c>
      <c r="AI27" s="422"/>
      <c r="AJ27" s="422"/>
      <c r="AK27" s="422"/>
      <c r="AL27" s="423"/>
      <c r="AM27" s="421">
        <v>98724</v>
      </c>
      <c r="AN27" s="422"/>
      <c r="AO27" s="422"/>
      <c r="AP27" s="422"/>
      <c r="AQ27" s="422"/>
      <c r="AR27" s="423"/>
      <c r="AS27" s="421">
        <v>2598</v>
      </c>
      <c r="AT27" s="422"/>
      <c r="AU27" s="422"/>
      <c r="AV27" s="422"/>
      <c r="AW27" s="422"/>
      <c r="AX27" s="424"/>
      <c r="AY27" s="451" t="s">
        <v>173</v>
      </c>
      <c r="AZ27" s="452"/>
      <c r="BA27" s="452"/>
      <c r="BB27" s="452"/>
      <c r="BC27" s="452"/>
      <c r="BD27" s="452"/>
      <c r="BE27" s="452"/>
      <c r="BF27" s="452"/>
      <c r="BG27" s="452"/>
      <c r="BH27" s="452"/>
      <c r="BI27" s="452"/>
      <c r="BJ27" s="452"/>
      <c r="BK27" s="452"/>
      <c r="BL27" s="452"/>
      <c r="BM27" s="453"/>
      <c r="BN27" s="448">
        <v>508129</v>
      </c>
      <c r="BO27" s="449"/>
      <c r="BP27" s="449"/>
      <c r="BQ27" s="449"/>
      <c r="BR27" s="449"/>
      <c r="BS27" s="449"/>
      <c r="BT27" s="449"/>
      <c r="BU27" s="450"/>
      <c r="BV27" s="448">
        <v>507362</v>
      </c>
      <c r="BW27" s="449"/>
      <c r="BX27" s="449"/>
      <c r="BY27" s="449"/>
      <c r="BZ27" s="449"/>
      <c r="CA27" s="449"/>
      <c r="CB27" s="449"/>
      <c r="CC27" s="450"/>
      <c r="CD27" s="180"/>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3"/>
      <c r="DK27" s="163"/>
      <c r="DL27" s="163"/>
      <c r="DM27" s="163"/>
      <c r="DN27" s="163"/>
      <c r="DO27" s="163"/>
    </row>
    <row r="28" spans="1:119" ht="18.75" customHeight="1" x14ac:dyDescent="0.15">
      <c r="A28" s="164"/>
      <c r="B28" s="477"/>
      <c r="C28" s="478"/>
      <c r="D28" s="479"/>
      <c r="E28" s="418" t="s">
        <v>174</v>
      </c>
      <c r="F28" s="419"/>
      <c r="G28" s="419"/>
      <c r="H28" s="419"/>
      <c r="I28" s="419"/>
      <c r="J28" s="419"/>
      <c r="K28" s="420"/>
      <c r="L28" s="421">
        <v>1</v>
      </c>
      <c r="M28" s="422"/>
      <c r="N28" s="422"/>
      <c r="O28" s="422"/>
      <c r="P28" s="423"/>
      <c r="Q28" s="421">
        <v>3850</v>
      </c>
      <c r="R28" s="422"/>
      <c r="S28" s="422"/>
      <c r="T28" s="422"/>
      <c r="U28" s="422"/>
      <c r="V28" s="423"/>
      <c r="W28" s="487"/>
      <c r="X28" s="478"/>
      <c r="Y28" s="479"/>
      <c r="Z28" s="418" t="s">
        <v>175</v>
      </c>
      <c r="AA28" s="419"/>
      <c r="AB28" s="419"/>
      <c r="AC28" s="419"/>
      <c r="AD28" s="419"/>
      <c r="AE28" s="419"/>
      <c r="AF28" s="419"/>
      <c r="AG28" s="420"/>
      <c r="AH28" s="421" t="s">
        <v>176</v>
      </c>
      <c r="AI28" s="422"/>
      <c r="AJ28" s="422"/>
      <c r="AK28" s="422"/>
      <c r="AL28" s="423"/>
      <c r="AM28" s="421" t="s">
        <v>124</v>
      </c>
      <c r="AN28" s="422"/>
      <c r="AO28" s="422"/>
      <c r="AP28" s="422"/>
      <c r="AQ28" s="422"/>
      <c r="AR28" s="423"/>
      <c r="AS28" s="421" t="s">
        <v>124</v>
      </c>
      <c r="AT28" s="422"/>
      <c r="AU28" s="422"/>
      <c r="AV28" s="422"/>
      <c r="AW28" s="422"/>
      <c r="AX28" s="424"/>
      <c r="AY28" s="428" t="s">
        <v>177</v>
      </c>
      <c r="AZ28" s="429"/>
      <c r="BA28" s="429"/>
      <c r="BB28" s="430"/>
      <c r="BC28" s="437" t="s">
        <v>42</v>
      </c>
      <c r="BD28" s="438"/>
      <c r="BE28" s="438"/>
      <c r="BF28" s="438"/>
      <c r="BG28" s="438"/>
      <c r="BH28" s="438"/>
      <c r="BI28" s="438"/>
      <c r="BJ28" s="438"/>
      <c r="BK28" s="438"/>
      <c r="BL28" s="438"/>
      <c r="BM28" s="439"/>
      <c r="BN28" s="440">
        <v>4247883</v>
      </c>
      <c r="BO28" s="441"/>
      <c r="BP28" s="441"/>
      <c r="BQ28" s="441"/>
      <c r="BR28" s="441"/>
      <c r="BS28" s="441"/>
      <c r="BT28" s="441"/>
      <c r="BU28" s="442"/>
      <c r="BV28" s="440">
        <v>3986008</v>
      </c>
      <c r="BW28" s="441"/>
      <c r="BX28" s="441"/>
      <c r="BY28" s="441"/>
      <c r="BZ28" s="441"/>
      <c r="CA28" s="441"/>
      <c r="CB28" s="441"/>
      <c r="CC28" s="442"/>
      <c r="CD28" s="178"/>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3"/>
      <c r="DK28" s="163"/>
      <c r="DL28" s="163"/>
      <c r="DM28" s="163"/>
      <c r="DN28" s="163"/>
      <c r="DO28" s="163"/>
    </row>
    <row r="29" spans="1:119" ht="18.75" customHeight="1" x14ac:dyDescent="0.15">
      <c r="A29" s="164"/>
      <c r="B29" s="477"/>
      <c r="C29" s="478"/>
      <c r="D29" s="479"/>
      <c r="E29" s="418" t="s">
        <v>178</v>
      </c>
      <c r="F29" s="419"/>
      <c r="G29" s="419"/>
      <c r="H29" s="419"/>
      <c r="I29" s="419"/>
      <c r="J29" s="419"/>
      <c r="K29" s="420"/>
      <c r="L29" s="421">
        <v>14</v>
      </c>
      <c r="M29" s="422"/>
      <c r="N29" s="422"/>
      <c r="O29" s="422"/>
      <c r="P29" s="423"/>
      <c r="Q29" s="421">
        <v>3550</v>
      </c>
      <c r="R29" s="422"/>
      <c r="S29" s="422"/>
      <c r="T29" s="422"/>
      <c r="U29" s="422"/>
      <c r="V29" s="423"/>
      <c r="W29" s="488"/>
      <c r="X29" s="489"/>
      <c r="Y29" s="490"/>
      <c r="Z29" s="418" t="s">
        <v>179</v>
      </c>
      <c r="AA29" s="419"/>
      <c r="AB29" s="419"/>
      <c r="AC29" s="419"/>
      <c r="AD29" s="419"/>
      <c r="AE29" s="419"/>
      <c r="AF29" s="419"/>
      <c r="AG29" s="420"/>
      <c r="AH29" s="421">
        <v>390</v>
      </c>
      <c r="AI29" s="422"/>
      <c r="AJ29" s="422"/>
      <c r="AK29" s="422"/>
      <c r="AL29" s="423"/>
      <c r="AM29" s="421">
        <v>1165284</v>
      </c>
      <c r="AN29" s="422"/>
      <c r="AO29" s="422"/>
      <c r="AP29" s="422"/>
      <c r="AQ29" s="422"/>
      <c r="AR29" s="423"/>
      <c r="AS29" s="421">
        <v>2988</v>
      </c>
      <c r="AT29" s="422"/>
      <c r="AU29" s="422"/>
      <c r="AV29" s="422"/>
      <c r="AW29" s="422"/>
      <c r="AX29" s="424"/>
      <c r="AY29" s="431"/>
      <c r="AZ29" s="432"/>
      <c r="BA29" s="432"/>
      <c r="BB29" s="433"/>
      <c r="BC29" s="425" t="s">
        <v>180</v>
      </c>
      <c r="BD29" s="426"/>
      <c r="BE29" s="426"/>
      <c r="BF29" s="426"/>
      <c r="BG29" s="426"/>
      <c r="BH29" s="426"/>
      <c r="BI29" s="426"/>
      <c r="BJ29" s="426"/>
      <c r="BK29" s="426"/>
      <c r="BL29" s="426"/>
      <c r="BM29" s="427"/>
      <c r="BN29" s="445">
        <v>1602984</v>
      </c>
      <c r="BO29" s="446"/>
      <c r="BP29" s="446"/>
      <c r="BQ29" s="446"/>
      <c r="BR29" s="446"/>
      <c r="BS29" s="446"/>
      <c r="BT29" s="446"/>
      <c r="BU29" s="447"/>
      <c r="BV29" s="445">
        <v>1458846</v>
      </c>
      <c r="BW29" s="446"/>
      <c r="BX29" s="446"/>
      <c r="BY29" s="446"/>
      <c r="BZ29" s="446"/>
      <c r="CA29" s="446"/>
      <c r="CB29" s="446"/>
      <c r="CC29" s="447"/>
      <c r="CD29" s="180"/>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3"/>
      <c r="DK29" s="163"/>
      <c r="DL29" s="163"/>
      <c r="DM29" s="163"/>
      <c r="DN29" s="163"/>
      <c r="DO29" s="163"/>
    </row>
    <row r="30" spans="1:119" ht="18.75" customHeight="1" thickBot="1" x14ac:dyDescent="0.2">
      <c r="A30" s="164"/>
      <c r="B30" s="480"/>
      <c r="C30" s="481"/>
      <c r="D30" s="482"/>
      <c r="E30" s="491"/>
      <c r="F30" s="492"/>
      <c r="G30" s="492"/>
      <c r="H30" s="492"/>
      <c r="I30" s="492"/>
      <c r="J30" s="492"/>
      <c r="K30" s="493"/>
      <c r="L30" s="494"/>
      <c r="M30" s="495"/>
      <c r="N30" s="495"/>
      <c r="O30" s="495"/>
      <c r="P30" s="496"/>
      <c r="Q30" s="494"/>
      <c r="R30" s="495"/>
      <c r="S30" s="495"/>
      <c r="T30" s="495"/>
      <c r="U30" s="495"/>
      <c r="V30" s="496"/>
      <c r="W30" s="497" t="s">
        <v>181</v>
      </c>
      <c r="X30" s="498"/>
      <c r="Y30" s="498"/>
      <c r="Z30" s="498"/>
      <c r="AA30" s="498"/>
      <c r="AB30" s="498"/>
      <c r="AC30" s="498"/>
      <c r="AD30" s="498"/>
      <c r="AE30" s="498"/>
      <c r="AF30" s="498"/>
      <c r="AG30" s="499"/>
      <c r="AH30" s="409">
        <v>96.8</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5839672</v>
      </c>
      <c r="BO30" s="449"/>
      <c r="BP30" s="449"/>
      <c r="BQ30" s="449"/>
      <c r="BR30" s="449"/>
      <c r="BS30" s="449"/>
      <c r="BT30" s="449"/>
      <c r="BU30" s="450"/>
      <c r="BV30" s="448">
        <v>5251629</v>
      </c>
      <c r="BW30" s="449"/>
      <c r="BX30" s="449"/>
      <c r="BY30" s="449"/>
      <c r="BZ30" s="449"/>
      <c r="CA30" s="449"/>
      <c r="CB30" s="449"/>
      <c r="CC30" s="450"/>
      <c r="CD30" s="181"/>
      <c r="CE30" s="182"/>
      <c r="CF30" s="182"/>
      <c r="CG30" s="182"/>
      <c r="CH30" s="182"/>
      <c r="CI30" s="182"/>
      <c r="CJ30" s="182"/>
      <c r="CK30" s="182"/>
      <c r="CL30" s="182"/>
      <c r="CM30" s="182"/>
      <c r="CN30" s="182"/>
      <c r="CO30" s="182"/>
      <c r="CP30" s="182"/>
      <c r="CQ30" s="182"/>
      <c r="CR30" s="182"/>
      <c r="CS30" s="183"/>
      <c r="CT30" s="184"/>
      <c r="CU30" s="185"/>
      <c r="CV30" s="185"/>
      <c r="CW30" s="185"/>
      <c r="CX30" s="185"/>
      <c r="CY30" s="185"/>
      <c r="CZ30" s="185"/>
      <c r="DA30" s="186"/>
      <c r="DB30" s="184"/>
      <c r="DC30" s="185"/>
      <c r="DD30" s="185"/>
      <c r="DE30" s="185"/>
      <c r="DF30" s="185"/>
      <c r="DG30" s="185"/>
      <c r="DH30" s="185"/>
      <c r="DI30" s="186"/>
      <c r="DJ30" s="163"/>
      <c r="DK30" s="163"/>
      <c r="DL30" s="163"/>
      <c r="DM30" s="163"/>
      <c r="DN30" s="163"/>
      <c r="DO30" s="163"/>
    </row>
    <row r="31" spans="1:119" ht="13.5" customHeight="1" x14ac:dyDescent="0.15">
      <c r="A31" s="164"/>
      <c r="B31" s="187"/>
      <c r="C31" s="188"/>
      <c r="D31" s="188"/>
      <c r="E31" s="188"/>
      <c r="F31" s="188"/>
      <c r="G31" s="188"/>
      <c r="H31" s="188"/>
      <c r="I31" s="188"/>
      <c r="J31" s="188"/>
      <c r="K31" s="188"/>
      <c r="L31" s="188"/>
      <c r="M31" s="188"/>
      <c r="N31" s="188"/>
      <c r="O31" s="188"/>
      <c r="P31" s="188"/>
      <c r="Q31" s="188"/>
      <c r="R31" s="188"/>
      <c r="S31" s="188"/>
      <c r="T31" s="188"/>
      <c r="U31" s="188"/>
      <c r="V31" s="188"/>
      <c r="W31" s="188"/>
      <c r="X31" s="188"/>
      <c r="Y31" s="188"/>
      <c r="Z31" s="188"/>
      <c r="AA31" s="188"/>
      <c r="AB31" s="188"/>
      <c r="AC31" s="188"/>
      <c r="AD31" s="188"/>
      <c r="AE31" s="188"/>
      <c r="AF31" s="188"/>
      <c r="AG31" s="188"/>
      <c r="AH31" s="188"/>
      <c r="AI31" s="188"/>
      <c r="AJ31" s="188"/>
      <c r="AK31" s="188"/>
      <c r="AL31" s="188"/>
      <c r="AM31" s="188"/>
      <c r="AN31" s="188"/>
      <c r="AO31" s="188"/>
      <c r="AP31" s="188"/>
      <c r="AQ31" s="188"/>
      <c r="AR31" s="188"/>
      <c r="AS31" s="188"/>
      <c r="AT31" s="188"/>
      <c r="AU31" s="188"/>
      <c r="AV31" s="188"/>
      <c r="AW31" s="188"/>
      <c r="AX31" s="188"/>
      <c r="AY31" s="188"/>
      <c r="AZ31" s="188"/>
      <c r="BA31" s="188"/>
      <c r="BB31" s="188"/>
      <c r="BC31" s="188"/>
      <c r="BD31" s="188"/>
      <c r="BE31" s="188"/>
      <c r="BF31" s="188"/>
      <c r="BG31" s="188"/>
      <c r="BH31" s="188"/>
      <c r="BI31" s="188"/>
      <c r="BJ31" s="188"/>
      <c r="BK31" s="188"/>
      <c r="BL31" s="188"/>
      <c r="BM31" s="188"/>
      <c r="BN31" s="188"/>
      <c r="BO31" s="188"/>
      <c r="BP31" s="188"/>
      <c r="BQ31" s="188"/>
      <c r="BR31" s="188"/>
      <c r="BS31" s="188"/>
      <c r="BT31" s="188"/>
      <c r="BU31" s="188"/>
      <c r="BV31" s="188"/>
      <c r="BW31" s="188"/>
      <c r="BX31" s="188"/>
      <c r="BY31" s="188"/>
      <c r="BZ31" s="188"/>
      <c r="CA31" s="188"/>
      <c r="CB31" s="188"/>
      <c r="CC31" s="188"/>
      <c r="CD31" s="188"/>
      <c r="CE31" s="188"/>
      <c r="CF31" s="188"/>
      <c r="CG31" s="188"/>
      <c r="CH31" s="188"/>
      <c r="CI31" s="188"/>
      <c r="CJ31" s="188"/>
      <c r="CK31" s="188"/>
      <c r="CL31" s="188"/>
      <c r="CM31" s="188"/>
      <c r="CN31" s="188"/>
      <c r="CO31" s="188"/>
      <c r="CP31" s="188"/>
      <c r="CQ31" s="188"/>
      <c r="CR31" s="188"/>
      <c r="CS31" s="188"/>
      <c r="CT31" s="188"/>
      <c r="CU31" s="188"/>
      <c r="CV31" s="188"/>
      <c r="CW31" s="188"/>
      <c r="CX31" s="188"/>
      <c r="CY31" s="188"/>
      <c r="CZ31" s="188"/>
      <c r="DA31" s="188"/>
      <c r="DB31" s="188"/>
      <c r="DC31" s="188"/>
      <c r="DD31" s="188"/>
      <c r="DE31" s="188"/>
      <c r="DF31" s="188"/>
      <c r="DG31" s="188"/>
      <c r="DH31" s="188"/>
      <c r="DI31" s="189"/>
      <c r="DJ31" s="163"/>
      <c r="DK31" s="163"/>
      <c r="DL31" s="163"/>
      <c r="DM31" s="163"/>
      <c r="DN31" s="163"/>
      <c r="DO31" s="163"/>
    </row>
    <row r="32" spans="1:119" ht="13.5" customHeight="1" x14ac:dyDescent="0.15">
      <c r="A32" s="164"/>
      <c r="B32" s="190"/>
      <c r="C32" s="191" t="s">
        <v>182</v>
      </c>
      <c r="D32" s="191"/>
      <c r="E32" s="191"/>
      <c r="F32" s="188"/>
      <c r="G32" s="188"/>
      <c r="H32" s="188"/>
      <c r="I32" s="188"/>
      <c r="J32" s="188"/>
      <c r="K32" s="188"/>
      <c r="L32" s="188"/>
      <c r="M32" s="188"/>
      <c r="N32" s="188"/>
      <c r="O32" s="188"/>
      <c r="P32" s="188"/>
      <c r="Q32" s="188"/>
      <c r="R32" s="188"/>
      <c r="S32" s="188"/>
      <c r="T32" s="188"/>
      <c r="U32" s="188" t="s">
        <v>183</v>
      </c>
      <c r="V32" s="188"/>
      <c r="W32" s="188"/>
      <c r="X32" s="188"/>
      <c r="Y32" s="188"/>
      <c r="Z32" s="188"/>
      <c r="AA32" s="188"/>
      <c r="AB32" s="188"/>
      <c r="AC32" s="188"/>
      <c r="AD32" s="188"/>
      <c r="AE32" s="188"/>
      <c r="AF32" s="188"/>
      <c r="AG32" s="188"/>
      <c r="AH32" s="188"/>
      <c r="AI32" s="188"/>
      <c r="AJ32" s="188"/>
      <c r="AK32" s="188"/>
      <c r="AL32" s="188"/>
      <c r="AM32" s="192" t="s">
        <v>184</v>
      </c>
      <c r="AN32" s="188"/>
      <c r="AO32" s="188"/>
      <c r="AP32" s="188"/>
      <c r="AQ32" s="188"/>
      <c r="AR32" s="188"/>
      <c r="AS32" s="192"/>
      <c r="AT32" s="192"/>
      <c r="AU32" s="192"/>
      <c r="AV32" s="192"/>
      <c r="AW32" s="192"/>
      <c r="AX32" s="192"/>
      <c r="AY32" s="192"/>
      <c r="AZ32" s="192"/>
      <c r="BA32" s="192"/>
      <c r="BB32" s="188"/>
      <c r="BC32" s="192"/>
      <c r="BD32" s="188"/>
      <c r="BE32" s="192" t="s">
        <v>185</v>
      </c>
      <c r="BF32" s="188"/>
      <c r="BG32" s="188"/>
      <c r="BH32" s="188"/>
      <c r="BI32" s="188"/>
      <c r="BJ32" s="192"/>
      <c r="BK32" s="192"/>
      <c r="BL32" s="192"/>
      <c r="BM32" s="192"/>
      <c r="BN32" s="192"/>
      <c r="BO32" s="192"/>
      <c r="BP32" s="192"/>
      <c r="BQ32" s="192"/>
      <c r="BR32" s="188"/>
      <c r="BS32" s="188"/>
      <c r="BT32" s="188"/>
      <c r="BU32" s="188"/>
      <c r="BV32" s="188"/>
      <c r="BW32" s="188" t="s">
        <v>186</v>
      </c>
      <c r="BX32" s="188"/>
      <c r="BY32" s="188"/>
      <c r="BZ32" s="188"/>
      <c r="CA32" s="188"/>
      <c r="CB32" s="192"/>
      <c r="CC32" s="192"/>
      <c r="CD32" s="192"/>
      <c r="CE32" s="192"/>
      <c r="CF32" s="192"/>
      <c r="CG32" s="192"/>
      <c r="CH32" s="192"/>
      <c r="CI32" s="192"/>
      <c r="CJ32" s="192"/>
      <c r="CK32" s="192"/>
      <c r="CL32" s="192"/>
      <c r="CM32" s="192"/>
      <c r="CN32" s="192"/>
      <c r="CO32" s="192" t="s">
        <v>187</v>
      </c>
      <c r="CP32" s="192"/>
      <c r="CQ32" s="192"/>
      <c r="CR32" s="192"/>
      <c r="CS32" s="192"/>
      <c r="CT32" s="192"/>
      <c r="CU32" s="192"/>
      <c r="CV32" s="192"/>
      <c r="CW32" s="192"/>
      <c r="CX32" s="192"/>
      <c r="CY32" s="192"/>
      <c r="CZ32" s="192"/>
      <c r="DA32" s="192"/>
      <c r="DB32" s="192"/>
      <c r="DC32" s="192"/>
      <c r="DD32" s="192"/>
      <c r="DE32" s="192"/>
      <c r="DF32" s="192"/>
      <c r="DG32" s="192"/>
      <c r="DH32" s="192"/>
      <c r="DI32" s="189"/>
      <c r="DJ32" s="163"/>
      <c r="DK32" s="163"/>
      <c r="DL32" s="163"/>
      <c r="DM32" s="163"/>
      <c r="DN32" s="163"/>
      <c r="DO32" s="163"/>
    </row>
    <row r="33" spans="1:119" ht="13.5" customHeight="1" x14ac:dyDescent="0.15">
      <c r="A33" s="164"/>
      <c r="B33" s="190"/>
      <c r="C33" s="408" t="s">
        <v>188</v>
      </c>
      <c r="D33" s="408"/>
      <c r="E33" s="407" t="s">
        <v>189</v>
      </c>
      <c r="F33" s="407"/>
      <c r="G33" s="407"/>
      <c r="H33" s="407"/>
      <c r="I33" s="407"/>
      <c r="J33" s="407"/>
      <c r="K33" s="407"/>
      <c r="L33" s="407"/>
      <c r="M33" s="407"/>
      <c r="N33" s="407"/>
      <c r="O33" s="407"/>
      <c r="P33" s="407"/>
      <c r="Q33" s="407"/>
      <c r="R33" s="407"/>
      <c r="S33" s="407"/>
      <c r="T33" s="193"/>
      <c r="U33" s="408" t="s">
        <v>188</v>
      </c>
      <c r="V33" s="408"/>
      <c r="W33" s="407" t="s">
        <v>190</v>
      </c>
      <c r="X33" s="407"/>
      <c r="Y33" s="407"/>
      <c r="Z33" s="407"/>
      <c r="AA33" s="407"/>
      <c r="AB33" s="407"/>
      <c r="AC33" s="407"/>
      <c r="AD33" s="407"/>
      <c r="AE33" s="407"/>
      <c r="AF33" s="407"/>
      <c r="AG33" s="407"/>
      <c r="AH33" s="407"/>
      <c r="AI33" s="407"/>
      <c r="AJ33" s="407"/>
      <c r="AK33" s="407"/>
      <c r="AL33" s="193"/>
      <c r="AM33" s="408" t="s">
        <v>188</v>
      </c>
      <c r="AN33" s="408"/>
      <c r="AO33" s="407" t="s">
        <v>190</v>
      </c>
      <c r="AP33" s="407"/>
      <c r="AQ33" s="407"/>
      <c r="AR33" s="407"/>
      <c r="AS33" s="407"/>
      <c r="AT33" s="407"/>
      <c r="AU33" s="407"/>
      <c r="AV33" s="407"/>
      <c r="AW33" s="407"/>
      <c r="AX33" s="407"/>
      <c r="AY33" s="407"/>
      <c r="AZ33" s="407"/>
      <c r="BA33" s="407"/>
      <c r="BB33" s="407"/>
      <c r="BC33" s="407"/>
      <c r="BD33" s="194"/>
      <c r="BE33" s="407" t="s">
        <v>191</v>
      </c>
      <c r="BF33" s="407"/>
      <c r="BG33" s="407" t="s">
        <v>192</v>
      </c>
      <c r="BH33" s="407"/>
      <c r="BI33" s="407"/>
      <c r="BJ33" s="407"/>
      <c r="BK33" s="407"/>
      <c r="BL33" s="407"/>
      <c r="BM33" s="407"/>
      <c r="BN33" s="407"/>
      <c r="BO33" s="407"/>
      <c r="BP33" s="407"/>
      <c r="BQ33" s="407"/>
      <c r="BR33" s="407"/>
      <c r="BS33" s="407"/>
      <c r="BT33" s="407"/>
      <c r="BU33" s="407"/>
      <c r="BV33" s="194"/>
      <c r="BW33" s="408" t="s">
        <v>191</v>
      </c>
      <c r="BX33" s="408"/>
      <c r="BY33" s="407" t="s">
        <v>193</v>
      </c>
      <c r="BZ33" s="407"/>
      <c r="CA33" s="407"/>
      <c r="CB33" s="407"/>
      <c r="CC33" s="407"/>
      <c r="CD33" s="407"/>
      <c r="CE33" s="407"/>
      <c r="CF33" s="407"/>
      <c r="CG33" s="407"/>
      <c r="CH33" s="407"/>
      <c r="CI33" s="407"/>
      <c r="CJ33" s="407"/>
      <c r="CK33" s="407"/>
      <c r="CL33" s="407"/>
      <c r="CM33" s="407"/>
      <c r="CN33" s="193"/>
      <c r="CO33" s="408" t="s">
        <v>188</v>
      </c>
      <c r="CP33" s="408"/>
      <c r="CQ33" s="407" t="s">
        <v>194</v>
      </c>
      <c r="CR33" s="407"/>
      <c r="CS33" s="407"/>
      <c r="CT33" s="407"/>
      <c r="CU33" s="407"/>
      <c r="CV33" s="407"/>
      <c r="CW33" s="407"/>
      <c r="CX33" s="407"/>
      <c r="CY33" s="407"/>
      <c r="CZ33" s="407"/>
      <c r="DA33" s="407"/>
      <c r="DB33" s="407"/>
      <c r="DC33" s="407"/>
      <c r="DD33" s="407"/>
      <c r="DE33" s="407"/>
      <c r="DF33" s="193"/>
      <c r="DG33" s="406" t="s">
        <v>195</v>
      </c>
      <c r="DH33" s="406"/>
      <c r="DI33" s="195"/>
      <c r="DJ33" s="163"/>
      <c r="DK33" s="163"/>
      <c r="DL33" s="163"/>
      <c r="DM33" s="163"/>
      <c r="DN33" s="163"/>
      <c r="DO33" s="163"/>
    </row>
    <row r="34" spans="1:119" ht="32.25" customHeight="1" x14ac:dyDescent="0.15">
      <c r="A34" s="164"/>
      <c r="B34" s="190"/>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1"/>
      <c r="U34" s="404">
        <f>IF(W34="","",MAX(C34:D43)+1)</f>
        <v>5</v>
      </c>
      <c r="V34" s="404"/>
      <c r="W34" s="403" t="str">
        <f>IF('各会計、関係団体の財政状況及び健全化判断比率'!B28="","",'各会計、関係団体の財政状況及び健全化判断比率'!B28)</f>
        <v>備前市国民健康保険事業特別会計</v>
      </c>
      <c r="X34" s="403"/>
      <c r="Y34" s="403"/>
      <c r="Z34" s="403"/>
      <c r="AA34" s="403"/>
      <c r="AB34" s="403"/>
      <c r="AC34" s="403"/>
      <c r="AD34" s="403"/>
      <c r="AE34" s="403"/>
      <c r="AF34" s="403"/>
      <c r="AG34" s="403"/>
      <c r="AH34" s="403"/>
      <c r="AI34" s="403"/>
      <c r="AJ34" s="403"/>
      <c r="AK34" s="403"/>
      <c r="AL34" s="191"/>
      <c r="AM34" s="404">
        <f>IF(AO34="","",MAX(C34:D43,U34:V43)+1)</f>
        <v>9</v>
      </c>
      <c r="AN34" s="404"/>
      <c r="AO34" s="403" t="str">
        <f>IF('各会計、関係団体の財政状況及び健全化判断比率'!B32="","",'各会計、関係団体の財政状況及び健全化判断比率'!B32)</f>
        <v>備前市水道事業会計</v>
      </c>
      <c r="AP34" s="403"/>
      <c r="AQ34" s="403"/>
      <c r="AR34" s="403"/>
      <c r="AS34" s="403"/>
      <c r="AT34" s="403"/>
      <c r="AU34" s="403"/>
      <c r="AV34" s="403"/>
      <c r="AW34" s="403"/>
      <c r="AX34" s="403"/>
      <c r="AY34" s="403"/>
      <c r="AZ34" s="403"/>
      <c r="BA34" s="403"/>
      <c r="BB34" s="403"/>
      <c r="BC34" s="403"/>
      <c r="BD34" s="191"/>
      <c r="BE34" s="404">
        <f>IF(BG34="","",MAX(C34:D43,U34:V43,AM34:AN43)+1)</f>
        <v>12</v>
      </c>
      <c r="BF34" s="404"/>
      <c r="BG34" s="403" t="str">
        <f>IF('各会計、関係団体の財政状況及び健全化判断比率'!B35="","",'各会計、関係団体の財政状況及び健全化判断比率'!B35)</f>
        <v>備前市浄化槽整備事業特別会計</v>
      </c>
      <c r="BH34" s="403"/>
      <c r="BI34" s="403"/>
      <c r="BJ34" s="403"/>
      <c r="BK34" s="403"/>
      <c r="BL34" s="403"/>
      <c r="BM34" s="403"/>
      <c r="BN34" s="403"/>
      <c r="BO34" s="403"/>
      <c r="BP34" s="403"/>
      <c r="BQ34" s="403"/>
      <c r="BR34" s="403"/>
      <c r="BS34" s="403"/>
      <c r="BT34" s="403"/>
      <c r="BU34" s="403"/>
      <c r="BV34" s="191"/>
      <c r="BW34" s="404">
        <f>IF(BY34="","",MAX(C34:D43,U34:V43,AM34:AN43,BE34:BF43)+1)</f>
        <v>15</v>
      </c>
      <c r="BX34" s="404"/>
      <c r="BY34" s="403" t="str">
        <f>IF('各会計、関係団体の財政状況及び健全化判断比率'!B68="","",'各会計、関係団体の財政状況及び健全化判断比率'!B68)</f>
        <v>岡山県広域水道企業団</v>
      </c>
      <c r="BZ34" s="403"/>
      <c r="CA34" s="403"/>
      <c r="CB34" s="403"/>
      <c r="CC34" s="403"/>
      <c r="CD34" s="403"/>
      <c r="CE34" s="403"/>
      <c r="CF34" s="403"/>
      <c r="CG34" s="403"/>
      <c r="CH34" s="403"/>
      <c r="CI34" s="403"/>
      <c r="CJ34" s="403"/>
      <c r="CK34" s="403"/>
      <c r="CL34" s="403"/>
      <c r="CM34" s="403"/>
      <c r="CN34" s="191"/>
      <c r="CO34" s="404">
        <f>IF(CQ34="","",MAX(C34:D43,U34:V43,AM34:AN43,BE34:BF43,BW34:BX43)+1)</f>
        <v>25</v>
      </c>
      <c r="CP34" s="404"/>
      <c r="CQ34" s="403" t="str">
        <f>IF('各会計、関係団体の財政状況及び健全化判断比率'!BS7="","",'各会計、関係団体の財政状況及び健全化判断比率'!BS7)</f>
        <v>（一財）備前市施設管理公社</v>
      </c>
      <c r="CR34" s="403"/>
      <c r="CS34" s="403"/>
      <c r="CT34" s="403"/>
      <c r="CU34" s="403"/>
      <c r="CV34" s="403"/>
      <c r="CW34" s="403"/>
      <c r="CX34" s="403"/>
      <c r="CY34" s="403"/>
      <c r="CZ34" s="403"/>
      <c r="DA34" s="403"/>
      <c r="DB34" s="403"/>
      <c r="DC34" s="403"/>
      <c r="DD34" s="403"/>
      <c r="DE34" s="403"/>
      <c r="DF34" s="188"/>
      <c r="DG34" s="405" t="str">
        <f>IF('各会計、関係団体の財政状況及び健全化判断比率'!BR7="","",'各会計、関係団体の財政状況及び健全化判断比率'!BR7)</f>
        <v/>
      </c>
      <c r="DH34" s="405"/>
      <c r="DI34" s="195"/>
      <c r="DJ34" s="163"/>
      <c r="DK34" s="163"/>
      <c r="DL34" s="163"/>
      <c r="DM34" s="163"/>
      <c r="DN34" s="163"/>
      <c r="DO34" s="163"/>
    </row>
    <row r="35" spans="1:119" ht="32.25" customHeight="1" x14ac:dyDescent="0.15">
      <c r="A35" s="164"/>
      <c r="B35" s="190"/>
      <c r="C35" s="404">
        <f>IF(E35="","",C34+1)</f>
        <v>2</v>
      </c>
      <c r="D35" s="404"/>
      <c r="E35" s="403" t="str">
        <f>IF('各会計、関係団体の財政状況及び健全化判断比率'!B8="","",'各会計、関係団体の財政状況及び健全化判断比率'!B8)</f>
        <v>備前市土地取得事業特別会計</v>
      </c>
      <c r="F35" s="403"/>
      <c r="G35" s="403"/>
      <c r="H35" s="403"/>
      <c r="I35" s="403"/>
      <c r="J35" s="403"/>
      <c r="K35" s="403"/>
      <c r="L35" s="403"/>
      <c r="M35" s="403"/>
      <c r="N35" s="403"/>
      <c r="O35" s="403"/>
      <c r="P35" s="403"/>
      <c r="Q35" s="403"/>
      <c r="R35" s="403"/>
      <c r="S35" s="403"/>
      <c r="T35" s="191"/>
      <c r="U35" s="404">
        <f>IF(W35="","",U34+1)</f>
        <v>6</v>
      </c>
      <c r="V35" s="404"/>
      <c r="W35" s="403" t="str">
        <f>IF('各会計、関係団体の財政状況及び健全化判断比率'!B29="","",'各会計、関係団体の財政状況及び健全化判断比率'!B29)</f>
        <v>備前市介護保険事業特別会計（介護保険事業勘定）</v>
      </c>
      <c r="X35" s="403"/>
      <c r="Y35" s="403"/>
      <c r="Z35" s="403"/>
      <c r="AA35" s="403"/>
      <c r="AB35" s="403"/>
      <c r="AC35" s="403"/>
      <c r="AD35" s="403"/>
      <c r="AE35" s="403"/>
      <c r="AF35" s="403"/>
      <c r="AG35" s="403"/>
      <c r="AH35" s="403"/>
      <c r="AI35" s="403"/>
      <c r="AJ35" s="403"/>
      <c r="AK35" s="403"/>
      <c r="AL35" s="191"/>
      <c r="AM35" s="404">
        <f t="shared" ref="AM35:AM43" si="0">IF(AO35="","",AM34+1)</f>
        <v>10</v>
      </c>
      <c r="AN35" s="404"/>
      <c r="AO35" s="403" t="str">
        <f>IF('各会計、関係団体の財政状況及び健全化判断比率'!B33="","",'各会計、関係団体の財政状況及び健全化判断比率'!B33)</f>
        <v>備前市下水道事業会計</v>
      </c>
      <c r="AP35" s="403"/>
      <c r="AQ35" s="403"/>
      <c r="AR35" s="403"/>
      <c r="AS35" s="403"/>
      <c r="AT35" s="403"/>
      <c r="AU35" s="403"/>
      <c r="AV35" s="403"/>
      <c r="AW35" s="403"/>
      <c r="AX35" s="403"/>
      <c r="AY35" s="403"/>
      <c r="AZ35" s="403"/>
      <c r="BA35" s="403"/>
      <c r="BB35" s="403"/>
      <c r="BC35" s="403"/>
      <c r="BD35" s="191"/>
      <c r="BE35" s="404">
        <f t="shared" ref="BE35:BE43" si="1">IF(BG35="","",BE34+1)</f>
        <v>13</v>
      </c>
      <c r="BF35" s="404"/>
      <c r="BG35" s="403" t="str">
        <f>IF('各会計、関係団体の財政状況及び健全化判断比率'!B36="","",'各会計、関係団体の財政状況及び健全化判断比率'!B36)</f>
        <v>備前市宅地造成分譲事業特別会計</v>
      </c>
      <c r="BH35" s="403"/>
      <c r="BI35" s="403"/>
      <c r="BJ35" s="403"/>
      <c r="BK35" s="403"/>
      <c r="BL35" s="403"/>
      <c r="BM35" s="403"/>
      <c r="BN35" s="403"/>
      <c r="BO35" s="403"/>
      <c r="BP35" s="403"/>
      <c r="BQ35" s="403"/>
      <c r="BR35" s="403"/>
      <c r="BS35" s="403"/>
      <c r="BT35" s="403"/>
      <c r="BU35" s="403"/>
      <c r="BV35" s="191"/>
      <c r="BW35" s="404">
        <f t="shared" ref="BW35:BW43" si="2">IF(BY35="","",BW34+1)</f>
        <v>16</v>
      </c>
      <c r="BX35" s="404"/>
      <c r="BY35" s="403" t="str">
        <f>IF('各会計、関係団体の財政状況及び健全化判断比率'!B69="","",'各会計、関係団体の財政状況及び健全化判断比率'!B69)</f>
        <v>岡山県後期高齢者医療広域連合一般会計</v>
      </c>
      <c r="BZ35" s="403"/>
      <c r="CA35" s="403"/>
      <c r="CB35" s="403"/>
      <c r="CC35" s="403"/>
      <c r="CD35" s="403"/>
      <c r="CE35" s="403"/>
      <c r="CF35" s="403"/>
      <c r="CG35" s="403"/>
      <c r="CH35" s="403"/>
      <c r="CI35" s="403"/>
      <c r="CJ35" s="403"/>
      <c r="CK35" s="403"/>
      <c r="CL35" s="403"/>
      <c r="CM35" s="403"/>
      <c r="CN35" s="191"/>
      <c r="CO35" s="404">
        <f t="shared" ref="CO35:CO43" si="3">IF(CQ35="","",CO34+1)</f>
        <v>26</v>
      </c>
      <c r="CP35" s="404"/>
      <c r="CQ35" s="403" t="str">
        <f>IF('各会計、関係団体の財政状況及び健全化判断比率'!BS8="","",'各会計、関係団体の財政状況及び健全化判断比率'!BS8)</f>
        <v>片上埠頭開発（株）</v>
      </c>
      <c r="CR35" s="403"/>
      <c r="CS35" s="403"/>
      <c r="CT35" s="403"/>
      <c r="CU35" s="403"/>
      <c r="CV35" s="403"/>
      <c r="CW35" s="403"/>
      <c r="CX35" s="403"/>
      <c r="CY35" s="403"/>
      <c r="CZ35" s="403"/>
      <c r="DA35" s="403"/>
      <c r="DB35" s="403"/>
      <c r="DC35" s="403"/>
      <c r="DD35" s="403"/>
      <c r="DE35" s="403"/>
      <c r="DF35" s="188"/>
      <c r="DG35" s="405" t="str">
        <f>IF('各会計、関係団体の財政状況及び健全化判断比率'!BR8="","",'各会計、関係団体の財政状況及び健全化判断比率'!BR8)</f>
        <v/>
      </c>
      <c r="DH35" s="405"/>
      <c r="DI35" s="195"/>
      <c r="DJ35" s="163"/>
      <c r="DK35" s="163"/>
      <c r="DL35" s="163"/>
      <c r="DM35" s="163"/>
      <c r="DN35" s="163"/>
      <c r="DO35" s="163"/>
    </row>
    <row r="36" spans="1:119" ht="32.25" customHeight="1" x14ac:dyDescent="0.15">
      <c r="A36" s="164"/>
      <c r="B36" s="190"/>
      <c r="C36" s="404">
        <f>IF(E36="","",C35+1)</f>
        <v>3</v>
      </c>
      <c r="D36" s="404"/>
      <c r="E36" s="403" t="str">
        <f>IF('各会計、関係団体の財政状況及び健全化判断比率'!B9="","",'各会計、関係団体の財政状況及び健全化判断比率'!B9)</f>
        <v>備前市飲料水供給事業特別会計</v>
      </c>
      <c r="F36" s="403"/>
      <c r="G36" s="403"/>
      <c r="H36" s="403"/>
      <c r="I36" s="403"/>
      <c r="J36" s="403"/>
      <c r="K36" s="403"/>
      <c r="L36" s="403"/>
      <c r="M36" s="403"/>
      <c r="N36" s="403"/>
      <c r="O36" s="403"/>
      <c r="P36" s="403"/>
      <c r="Q36" s="403"/>
      <c r="R36" s="403"/>
      <c r="S36" s="403"/>
      <c r="T36" s="191"/>
      <c r="U36" s="404">
        <f t="shared" ref="U36:U43" si="4">IF(W36="","",U35+1)</f>
        <v>7</v>
      </c>
      <c r="V36" s="404"/>
      <c r="W36" s="403" t="str">
        <f>IF('各会計、関係団体の財政状況及び健全化判断比率'!B30="","",'各会計、関係団体の財政状況及び健全化判断比率'!B30)</f>
        <v>備前市後期高齢者医療事業特別会計</v>
      </c>
      <c r="X36" s="403"/>
      <c r="Y36" s="403"/>
      <c r="Z36" s="403"/>
      <c r="AA36" s="403"/>
      <c r="AB36" s="403"/>
      <c r="AC36" s="403"/>
      <c r="AD36" s="403"/>
      <c r="AE36" s="403"/>
      <c r="AF36" s="403"/>
      <c r="AG36" s="403"/>
      <c r="AH36" s="403"/>
      <c r="AI36" s="403"/>
      <c r="AJ36" s="403"/>
      <c r="AK36" s="403"/>
      <c r="AL36" s="191"/>
      <c r="AM36" s="404">
        <f t="shared" si="0"/>
        <v>11</v>
      </c>
      <c r="AN36" s="404"/>
      <c r="AO36" s="403" t="str">
        <f>IF('各会計、関係団体の財政状況及び健全化判断比率'!B34="","",'各会計、関係団体の財政状況及び健全化判断比率'!B34)</f>
        <v>備前市病院事業会計</v>
      </c>
      <c r="AP36" s="403"/>
      <c r="AQ36" s="403"/>
      <c r="AR36" s="403"/>
      <c r="AS36" s="403"/>
      <c r="AT36" s="403"/>
      <c r="AU36" s="403"/>
      <c r="AV36" s="403"/>
      <c r="AW36" s="403"/>
      <c r="AX36" s="403"/>
      <c r="AY36" s="403"/>
      <c r="AZ36" s="403"/>
      <c r="BA36" s="403"/>
      <c r="BB36" s="403"/>
      <c r="BC36" s="403"/>
      <c r="BD36" s="191"/>
      <c r="BE36" s="404">
        <f t="shared" si="1"/>
        <v>14</v>
      </c>
      <c r="BF36" s="404"/>
      <c r="BG36" s="403" t="str">
        <f>IF('各会計、関係団体の財政状況及び健全化判断比率'!B37="","",'各会計、関係団体の財政状況及び健全化判断比率'!B37)</f>
        <v>備前市企業用地造成事業特別会計</v>
      </c>
      <c r="BH36" s="403"/>
      <c r="BI36" s="403"/>
      <c r="BJ36" s="403"/>
      <c r="BK36" s="403"/>
      <c r="BL36" s="403"/>
      <c r="BM36" s="403"/>
      <c r="BN36" s="403"/>
      <c r="BO36" s="403"/>
      <c r="BP36" s="403"/>
      <c r="BQ36" s="403"/>
      <c r="BR36" s="403"/>
      <c r="BS36" s="403"/>
      <c r="BT36" s="403"/>
      <c r="BU36" s="403"/>
      <c r="BV36" s="191"/>
      <c r="BW36" s="404">
        <f t="shared" si="2"/>
        <v>17</v>
      </c>
      <c r="BX36" s="404"/>
      <c r="BY36" s="403" t="str">
        <f>IF('各会計、関係団体の財政状況及び健全化判断比率'!B70="","",'各会計、関係団体の財政状況及び健全化判断比率'!B70)</f>
        <v>岡山県後期高齢者医療広域連合特別会計</v>
      </c>
      <c r="BZ36" s="403"/>
      <c r="CA36" s="403"/>
      <c r="CB36" s="403"/>
      <c r="CC36" s="403"/>
      <c r="CD36" s="403"/>
      <c r="CE36" s="403"/>
      <c r="CF36" s="403"/>
      <c r="CG36" s="403"/>
      <c r="CH36" s="403"/>
      <c r="CI36" s="403"/>
      <c r="CJ36" s="403"/>
      <c r="CK36" s="403"/>
      <c r="CL36" s="403"/>
      <c r="CM36" s="403"/>
      <c r="CN36" s="191"/>
      <c r="CO36" s="404">
        <f t="shared" si="3"/>
        <v>27</v>
      </c>
      <c r="CP36" s="404"/>
      <c r="CQ36" s="403" t="str">
        <f>IF('各会計、関係団体の財政状況及び健全化判断比率'!BS9="","",'各会計、関係団体の財政状況及び健全化判断比率'!BS9)</f>
        <v>（一財）岡山セラミックス技術振興財団</v>
      </c>
      <c r="CR36" s="403"/>
      <c r="CS36" s="403"/>
      <c r="CT36" s="403"/>
      <c r="CU36" s="403"/>
      <c r="CV36" s="403"/>
      <c r="CW36" s="403"/>
      <c r="CX36" s="403"/>
      <c r="CY36" s="403"/>
      <c r="CZ36" s="403"/>
      <c r="DA36" s="403"/>
      <c r="DB36" s="403"/>
      <c r="DC36" s="403"/>
      <c r="DD36" s="403"/>
      <c r="DE36" s="403"/>
      <c r="DF36" s="188"/>
      <c r="DG36" s="405" t="str">
        <f>IF('各会計、関係団体の財政状況及び健全化判断比率'!BR9="","",'各会計、関係団体の財政状況及び健全化判断比率'!BR9)</f>
        <v/>
      </c>
      <c r="DH36" s="405"/>
      <c r="DI36" s="195"/>
      <c r="DJ36" s="163"/>
      <c r="DK36" s="163"/>
      <c r="DL36" s="163"/>
      <c r="DM36" s="163"/>
      <c r="DN36" s="163"/>
      <c r="DO36" s="163"/>
    </row>
    <row r="37" spans="1:119" ht="32.25" customHeight="1" x14ac:dyDescent="0.15">
      <c r="A37" s="164"/>
      <c r="B37" s="190"/>
      <c r="C37" s="404">
        <f>IF(E37="","",C36+1)</f>
        <v>4</v>
      </c>
      <c r="D37" s="404"/>
      <c r="E37" s="403" t="str">
        <f>IF('各会計、関係団体の財政状況及び健全化判断比率'!B10="","",'各会計、関係団体の財政状況及び健全化判断比率'!B10)</f>
        <v>備前市駐車場事業特別会計</v>
      </c>
      <c r="F37" s="403"/>
      <c r="G37" s="403"/>
      <c r="H37" s="403"/>
      <c r="I37" s="403"/>
      <c r="J37" s="403"/>
      <c r="K37" s="403"/>
      <c r="L37" s="403"/>
      <c r="M37" s="403"/>
      <c r="N37" s="403"/>
      <c r="O37" s="403"/>
      <c r="P37" s="403"/>
      <c r="Q37" s="403"/>
      <c r="R37" s="403"/>
      <c r="S37" s="403"/>
      <c r="T37" s="191"/>
      <c r="U37" s="404">
        <f t="shared" si="4"/>
        <v>8</v>
      </c>
      <c r="V37" s="404"/>
      <c r="W37" s="403" t="str">
        <f>IF('各会計、関係団体の財政状況及び健全化判断比率'!B31="","",'各会計、関係団体の財政状況及び健全化判断比率'!B31)</f>
        <v>備前市介護保険事業特別会計（予防サービス事業勘定）</v>
      </c>
      <c r="X37" s="403"/>
      <c r="Y37" s="403"/>
      <c r="Z37" s="403"/>
      <c r="AA37" s="403"/>
      <c r="AB37" s="403"/>
      <c r="AC37" s="403"/>
      <c r="AD37" s="403"/>
      <c r="AE37" s="403"/>
      <c r="AF37" s="403"/>
      <c r="AG37" s="403"/>
      <c r="AH37" s="403"/>
      <c r="AI37" s="403"/>
      <c r="AJ37" s="403"/>
      <c r="AK37" s="403"/>
      <c r="AL37" s="191"/>
      <c r="AM37" s="404" t="str">
        <f t="shared" si="0"/>
        <v/>
      </c>
      <c r="AN37" s="404"/>
      <c r="AO37" s="403"/>
      <c r="AP37" s="403"/>
      <c r="AQ37" s="403"/>
      <c r="AR37" s="403"/>
      <c r="AS37" s="403"/>
      <c r="AT37" s="403"/>
      <c r="AU37" s="403"/>
      <c r="AV37" s="403"/>
      <c r="AW37" s="403"/>
      <c r="AX37" s="403"/>
      <c r="AY37" s="403"/>
      <c r="AZ37" s="403"/>
      <c r="BA37" s="403"/>
      <c r="BB37" s="403"/>
      <c r="BC37" s="403"/>
      <c r="BD37" s="191"/>
      <c r="BE37" s="404" t="str">
        <f t="shared" si="1"/>
        <v/>
      </c>
      <c r="BF37" s="404"/>
      <c r="BG37" s="403"/>
      <c r="BH37" s="403"/>
      <c r="BI37" s="403"/>
      <c r="BJ37" s="403"/>
      <c r="BK37" s="403"/>
      <c r="BL37" s="403"/>
      <c r="BM37" s="403"/>
      <c r="BN37" s="403"/>
      <c r="BO37" s="403"/>
      <c r="BP37" s="403"/>
      <c r="BQ37" s="403"/>
      <c r="BR37" s="403"/>
      <c r="BS37" s="403"/>
      <c r="BT37" s="403"/>
      <c r="BU37" s="403"/>
      <c r="BV37" s="191"/>
      <c r="BW37" s="404">
        <f t="shared" si="2"/>
        <v>18</v>
      </c>
      <c r="BX37" s="404"/>
      <c r="BY37" s="403" t="str">
        <f>IF('各会計、関係団体の財政状況及び健全化判断比率'!B71="","",'各会計、関係団体の財政状況及び健全化判断比率'!B71)</f>
        <v>岡山県市町村総合事務組合一般会計</v>
      </c>
      <c r="BZ37" s="403"/>
      <c r="CA37" s="403"/>
      <c r="CB37" s="403"/>
      <c r="CC37" s="403"/>
      <c r="CD37" s="403"/>
      <c r="CE37" s="403"/>
      <c r="CF37" s="403"/>
      <c r="CG37" s="403"/>
      <c r="CH37" s="403"/>
      <c r="CI37" s="403"/>
      <c r="CJ37" s="403"/>
      <c r="CK37" s="403"/>
      <c r="CL37" s="403"/>
      <c r="CM37" s="403"/>
      <c r="CN37" s="191"/>
      <c r="CO37" s="404">
        <f t="shared" si="3"/>
        <v>28</v>
      </c>
      <c r="CP37" s="404"/>
      <c r="CQ37" s="403" t="str">
        <f>IF('各会計、関係団体の財政状況及び健全化判断比率'!BS10="","",'各会計、関係団体の財政状況及び健全化判断比率'!BS10)</f>
        <v>日生有線テレビ（株）</v>
      </c>
      <c r="CR37" s="403"/>
      <c r="CS37" s="403"/>
      <c r="CT37" s="403"/>
      <c r="CU37" s="403"/>
      <c r="CV37" s="403"/>
      <c r="CW37" s="403"/>
      <c r="CX37" s="403"/>
      <c r="CY37" s="403"/>
      <c r="CZ37" s="403"/>
      <c r="DA37" s="403"/>
      <c r="DB37" s="403"/>
      <c r="DC37" s="403"/>
      <c r="DD37" s="403"/>
      <c r="DE37" s="403"/>
      <c r="DF37" s="188"/>
      <c r="DG37" s="405" t="str">
        <f>IF('各会計、関係団体の財政状況及び健全化判断比率'!BR10="","",'各会計、関係団体の財政状況及び健全化判断比率'!BR10)</f>
        <v/>
      </c>
      <c r="DH37" s="405"/>
      <c r="DI37" s="195"/>
      <c r="DJ37" s="163"/>
      <c r="DK37" s="163"/>
      <c r="DL37" s="163"/>
      <c r="DM37" s="163"/>
      <c r="DN37" s="163"/>
      <c r="DO37" s="163"/>
    </row>
    <row r="38" spans="1:119" ht="32.25" customHeight="1" x14ac:dyDescent="0.15">
      <c r="A38" s="164"/>
      <c r="B38" s="190"/>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1"/>
      <c r="U38" s="404" t="str">
        <f t="shared" si="4"/>
        <v/>
      </c>
      <c r="V38" s="404"/>
      <c r="W38" s="403"/>
      <c r="X38" s="403"/>
      <c r="Y38" s="403"/>
      <c r="Z38" s="403"/>
      <c r="AA38" s="403"/>
      <c r="AB38" s="403"/>
      <c r="AC38" s="403"/>
      <c r="AD38" s="403"/>
      <c r="AE38" s="403"/>
      <c r="AF38" s="403"/>
      <c r="AG38" s="403"/>
      <c r="AH38" s="403"/>
      <c r="AI38" s="403"/>
      <c r="AJ38" s="403"/>
      <c r="AK38" s="403"/>
      <c r="AL38" s="191"/>
      <c r="AM38" s="404" t="str">
        <f t="shared" si="0"/>
        <v/>
      </c>
      <c r="AN38" s="404"/>
      <c r="AO38" s="403"/>
      <c r="AP38" s="403"/>
      <c r="AQ38" s="403"/>
      <c r="AR38" s="403"/>
      <c r="AS38" s="403"/>
      <c r="AT38" s="403"/>
      <c r="AU38" s="403"/>
      <c r="AV38" s="403"/>
      <c r="AW38" s="403"/>
      <c r="AX38" s="403"/>
      <c r="AY38" s="403"/>
      <c r="AZ38" s="403"/>
      <c r="BA38" s="403"/>
      <c r="BB38" s="403"/>
      <c r="BC38" s="403"/>
      <c r="BD38" s="191"/>
      <c r="BE38" s="404" t="str">
        <f t="shared" si="1"/>
        <v/>
      </c>
      <c r="BF38" s="404"/>
      <c r="BG38" s="403"/>
      <c r="BH38" s="403"/>
      <c r="BI38" s="403"/>
      <c r="BJ38" s="403"/>
      <c r="BK38" s="403"/>
      <c r="BL38" s="403"/>
      <c r="BM38" s="403"/>
      <c r="BN38" s="403"/>
      <c r="BO38" s="403"/>
      <c r="BP38" s="403"/>
      <c r="BQ38" s="403"/>
      <c r="BR38" s="403"/>
      <c r="BS38" s="403"/>
      <c r="BT38" s="403"/>
      <c r="BU38" s="403"/>
      <c r="BV38" s="191"/>
      <c r="BW38" s="404">
        <f t="shared" si="2"/>
        <v>19</v>
      </c>
      <c r="BX38" s="404"/>
      <c r="BY38" s="403" t="str">
        <f>IF('各会計、関係団体の財政状況及び健全化判断比率'!B72="","",'各会計、関係団体の財政状況及び健全化判断比率'!B72)</f>
        <v>岡山県市町村総合事務組合貸付金特別会計</v>
      </c>
      <c r="BZ38" s="403"/>
      <c r="CA38" s="403"/>
      <c r="CB38" s="403"/>
      <c r="CC38" s="403"/>
      <c r="CD38" s="403"/>
      <c r="CE38" s="403"/>
      <c r="CF38" s="403"/>
      <c r="CG38" s="403"/>
      <c r="CH38" s="403"/>
      <c r="CI38" s="403"/>
      <c r="CJ38" s="403"/>
      <c r="CK38" s="403"/>
      <c r="CL38" s="403"/>
      <c r="CM38" s="403"/>
      <c r="CN38" s="191"/>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88"/>
      <c r="DG38" s="405" t="str">
        <f>IF('各会計、関係団体の財政状況及び健全化判断比率'!BR11="","",'各会計、関係団体の財政状況及び健全化判断比率'!BR11)</f>
        <v/>
      </c>
      <c r="DH38" s="405"/>
      <c r="DI38" s="195"/>
      <c r="DJ38" s="163"/>
      <c r="DK38" s="163"/>
      <c r="DL38" s="163"/>
      <c r="DM38" s="163"/>
      <c r="DN38" s="163"/>
      <c r="DO38" s="163"/>
    </row>
    <row r="39" spans="1:119" ht="32.25" customHeight="1" x14ac:dyDescent="0.15">
      <c r="A39" s="164"/>
      <c r="B39" s="190"/>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1"/>
      <c r="U39" s="404" t="str">
        <f t="shared" si="4"/>
        <v/>
      </c>
      <c r="V39" s="404"/>
      <c r="W39" s="403"/>
      <c r="X39" s="403"/>
      <c r="Y39" s="403"/>
      <c r="Z39" s="403"/>
      <c r="AA39" s="403"/>
      <c r="AB39" s="403"/>
      <c r="AC39" s="403"/>
      <c r="AD39" s="403"/>
      <c r="AE39" s="403"/>
      <c r="AF39" s="403"/>
      <c r="AG39" s="403"/>
      <c r="AH39" s="403"/>
      <c r="AI39" s="403"/>
      <c r="AJ39" s="403"/>
      <c r="AK39" s="403"/>
      <c r="AL39" s="191"/>
      <c r="AM39" s="404" t="str">
        <f t="shared" si="0"/>
        <v/>
      </c>
      <c r="AN39" s="404"/>
      <c r="AO39" s="403"/>
      <c r="AP39" s="403"/>
      <c r="AQ39" s="403"/>
      <c r="AR39" s="403"/>
      <c r="AS39" s="403"/>
      <c r="AT39" s="403"/>
      <c r="AU39" s="403"/>
      <c r="AV39" s="403"/>
      <c r="AW39" s="403"/>
      <c r="AX39" s="403"/>
      <c r="AY39" s="403"/>
      <c r="AZ39" s="403"/>
      <c r="BA39" s="403"/>
      <c r="BB39" s="403"/>
      <c r="BC39" s="403"/>
      <c r="BD39" s="191"/>
      <c r="BE39" s="404" t="str">
        <f t="shared" si="1"/>
        <v/>
      </c>
      <c r="BF39" s="404"/>
      <c r="BG39" s="403"/>
      <c r="BH39" s="403"/>
      <c r="BI39" s="403"/>
      <c r="BJ39" s="403"/>
      <c r="BK39" s="403"/>
      <c r="BL39" s="403"/>
      <c r="BM39" s="403"/>
      <c r="BN39" s="403"/>
      <c r="BO39" s="403"/>
      <c r="BP39" s="403"/>
      <c r="BQ39" s="403"/>
      <c r="BR39" s="403"/>
      <c r="BS39" s="403"/>
      <c r="BT39" s="403"/>
      <c r="BU39" s="403"/>
      <c r="BV39" s="191"/>
      <c r="BW39" s="404">
        <f t="shared" si="2"/>
        <v>20</v>
      </c>
      <c r="BX39" s="404"/>
      <c r="BY39" s="403" t="str">
        <f>IF('各会計、関係団体の財政状況及び健全化判断比率'!B73="","",'各会計、関係団体の財政状況及び健全化判断比率'!B73)</f>
        <v>岡山県市町村総合事務組合拠出金事業特別会計</v>
      </c>
      <c r="BZ39" s="403"/>
      <c r="CA39" s="403"/>
      <c r="CB39" s="403"/>
      <c r="CC39" s="403"/>
      <c r="CD39" s="403"/>
      <c r="CE39" s="403"/>
      <c r="CF39" s="403"/>
      <c r="CG39" s="403"/>
      <c r="CH39" s="403"/>
      <c r="CI39" s="403"/>
      <c r="CJ39" s="403"/>
      <c r="CK39" s="403"/>
      <c r="CL39" s="403"/>
      <c r="CM39" s="403"/>
      <c r="CN39" s="191"/>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88"/>
      <c r="DG39" s="405" t="str">
        <f>IF('各会計、関係団体の財政状況及び健全化判断比率'!BR12="","",'各会計、関係団体の財政状況及び健全化判断比率'!BR12)</f>
        <v/>
      </c>
      <c r="DH39" s="405"/>
      <c r="DI39" s="195"/>
      <c r="DJ39" s="163"/>
      <c r="DK39" s="163"/>
      <c r="DL39" s="163"/>
      <c r="DM39" s="163"/>
      <c r="DN39" s="163"/>
      <c r="DO39" s="163"/>
    </row>
    <row r="40" spans="1:119" ht="32.25" customHeight="1" x14ac:dyDescent="0.15">
      <c r="A40" s="164"/>
      <c r="B40" s="190"/>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1"/>
      <c r="U40" s="404" t="str">
        <f t="shared" si="4"/>
        <v/>
      </c>
      <c r="V40" s="404"/>
      <c r="W40" s="403"/>
      <c r="X40" s="403"/>
      <c r="Y40" s="403"/>
      <c r="Z40" s="403"/>
      <c r="AA40" s="403"/>
      <c r="AB40" s="403"/>
      <c r="AC40" s="403"/>
      <c r="AD40" s="403"/>
      <c r="AE40" s="403"/>
      <c r="AF40" s="403"/>
      <c r="AG40" s="403"/>
      <c r="AH40" s="403"/>
      <c r="AI40" s="403"/>
      <c r="AJ40" s="403"/>
      <c r="AK40" s="403"/>
      <c r="AL40" s="191"/>
      <c r="AM40" s="404" t="str">
        <f t="shared" si="0"/>
        <v/>
      </c>
      <c r="AN40" s="404"/>
      <c r="AO40" s="403"/>
      <c r="AP40" s="403"/>
      <c r="AQ40" s="403"/>
      <c r="AR40" s="403"/>
      <c r="AS40" s="403"/>
      <c r="AT40" s="403"/>
      <c r="AU40" s="403"/>
      <c r="AV40" s="403"/>
      <c r="AW40" s="403"/>
      <c r="AX40" s="403"/>
      <c r="AY40" s="403"/>
      <c r="AZ40" s="403"/>
      <c r="BA40" s="403"/>
      <c r="BB40" s="403"/>
      <c r="BC40" s="403"/>
      <c r="BD40" s="191"/>
      <c r="BE40" s="404" t="str">
        <f t="shared" si="1"/>
        <v/>
      </c>
      <c r="BF40" s="404"/>
      <c r="BG40" s="403"/>
      <c r="BH40" s="403"/>
      <c r="BI40" s="403"/>
      <c r="BJ40" s="403"/>
      <c r="BK40" s="403"/>
      <c r="BL40" s="403"/>
      <c r="BM40" s="403"/>
      <c r="BN40" s="403"/>
      <c r="BO40" s="403"/>
      <c r="BP40" s="403"/>
      <c r="BQ40" s="403"/>
      <c r="BR40" s="403"/>
      <c r="BS40" s="403"/>
      <c r="BT40" s="403"/>
      <c r="BU40" s="403"/>
      <c r="BV40" s="191"/>
      <c r="BW40" s="404">
        <f t="shared" si="2"/>
        <v>21</v>
      </c>
      <c r="BX40" s="404"/>
      <c r="BY40" s="403" t="str">
        <f>IF('各会計、関係団体の財政状況及び健全化判断比率'!B74="","",'各会計、関係団体の財政状況及び健全化判断比率'!B74)</f>
        <v>岡山県市町村総合事務組合交通災害共済特別会計</v>
      </c>
      <c r="BZ40" s="403"/>
      <c r="CA40" s="403"/>
      <c r="CB40" s="403"/>
      <c r="CC40" s="403"/>
      <c r="CD40" s="403"/>
      <c r="CE40" s="403"/>
      <c r="CF40" s="403"/>
      <c r="CG40" s="403"/>
      <c r="CH40" s="403"/>
      <c r="CI40" s="403"/>
      <c r="CJ40" s="403"/>
      <c r="CK40" s="403"/>
      <c r="CL40" s="403"/>
      <c r="CM40" s="403"/>
      <c r="CN40" s="191"/>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88"/>
      <c r="DG40" s="405" t="str">
        <f>IF('各会計、関係団体の財政状況及び健全化判断比率'!BR13="","",'各会計、関係団体の財政状況及び健全化判断比率'!BR13)</f>
        <v/>
      </c>
      <c r="DH40" s="405"/>
      <c r="DI40" s="195"/>
      <c r="DJ40" s="163"/>
      <c r="DK40" s="163"/>
      <c r="DL40" s="163"/>
      <c r="DM40" s="163"/>
      <c r="DN40" s="163"/>
      <c r="DO40" s="163"/>
    </row>
    <row r="41" spans="1:119" ht="32.25" customHeight="1" x14ac:dyDescent="0.15">
      <c r="A41" s="164"/>
      <c r="B41" s="190"/>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1"/>
      <c r="U41" s="404" t="str">
        <f t="shared" si="4"/>
        <v/>
      </c>
      <c r="V41" s="404"/>
      <c r="W41" s="403"/>
      <c r="X41" s="403"/>
      <c r="Y41" s="403"/>
      <c r="Z41" s="403"/>
      <c r="AA41" s="403"/>
      <c r="AB41" s="403"/>
      <c r="AC41" s="403"/>
      <c r="AD41" s="403"/>
      <c r="AE41" s="403"/>
      <c r="AF41" s="403"/>
      <c r="AG41" s="403"/>
      <c r="AH41" s="403"/>
      <c r="AI41" s="403"/>
      <c r="AJ41" s="403"/>
      <c r="AK41" s="403"/>
      <c r="AL41" s="191"/>
      <c r="AM41" s="404" t="str">
        <f t="shared" si="0"/>
        <v/>
      </c>
      <c r="AN41" s="404"/>
      <c r="AO41" s="403"/>
      <c r="AP41" s="403"/>
      <c r="AQ41" s="403"/>
      <c r="AR41" s="403"/>
      <c r="AS41" s="403"/>
      <c r="AT41" s="403"/>
      <c r="AU41" s="403"/>
      <c r="AV41" s="403"/>
      <c r="AW41" s="403"/>
      <c r="AX41" s="403"/>
      <c r="AY41" s="403"/>
      <c r="AZ41" s="403"/>
      <c r="BA41" s="403"/>
      <c r="BB41" s="403"/>
      <c r="BC41" s="403"/>
      <c r="BD41" s="191"/>
      <c r="BE41" s="404" t="str">
        <f t="shared" si="1"/>
        <v/>
      </c>
      <c r="BF41" s="404"/>
      <c r="BG41" s="403"/>
      <c r="BH41" s="403"/>
      <c r="BI41" s="403"/>
      <c r="BJ41" s="403"/>
      <c r="BK41" s="403"/>
      <c r="BL41" s="403"/>
      <c r="BM41" s="403"/>
      <c r="BN41" s="403"/>
      <c r="BO41" s="403"/>
      <c r="BP41" s="403"/>
      <c r="BQ41" s="403"/>
      <c r="BR41" s="403"/>
      <c r="BS41" s="403"/>
      <c r="BT41" s="403"/>
      <c r="BU41" s="403"/>
      <c r="BV41" s="191"/>
      <c r="BW41" s="404">
        <f t="shared" si="2"/>
        <v>22</v>
      </c>
      <c r="BX41" s="404"/>
      <c r="BY41" s="403" t="str">
        <f>IF('各会計、関係団体の財政状況及び健全化判断比率'!B75="","",'各会計、関係団体の財政状況及び健全化判断比率'!B75)</f>
        <v>岡山県市町村税整理組合</v>
      </c>
      <c r="BZ41" s="403"/>
      <c r="CA41" s="403"/>
      <c r="CB41" s="403"/>
      <c r="CC41" s="403"/>
      <c r="CD41" s="403"/>
      <c r="CE41" s="403"/>
      <c r="CF41" s="403"/>
      <c r="CG41" s="403"/>
      <c r="CH41" s="403"/>
      <c r="CI41" s="403"/>
      <c r="CJ41" s="403"/>
      <c r="CK41" s="403"/>
      <c r="CL41" s="403"/>
      <c r="CM41" s="403"/>
      <c r="CN41" s="191"/>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88"/>
      <c r="DG41" s="405" t="str">
        <f>IF('各会計、関係団体の財政状況及び健全化判断比率'!BR14="","",'各会計、関係団体の財政状況及び健全化判断比率'!BR14)</f>
        <v/>
      </c>
      <c r="DH41" s="405"/>
      <c r="DI41" s="195"/>
      <c r="DJ41" s="163"/>
      <c r="DK41" s="163"/>
      <c r="DL41" s="163"/>
      <c r="DM41" s="163"/>
      <c r="DN41" s="163"/>
      <c r="DO41" s="163"/>
    </row>
    <row r="42" spans="1:119" ht="32.25" customHeight="1" x14ac:dyDescent="0.15">
      <c r="A42" s="163"/>
      <c r="B42" s="190"/>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1"/>
      <c r="U42" s="404" t="str">
        <f t="shared" si="4"/>
        <v/>
      </c>
      <c r="V42" s="404"/>
      <c r="W42" s="403"/>
      <c r="X42" s="403"/>
      <c r="Y42" s="403"/>
      <c r="Z42" s="403"/>
      <c r="AA42" s="403"/>
      <c r="AB42" s="403"/>
      <c r="AC42" s="403"/>
      <c r="AD42" s="403"/>
      <c r="AE42" s="403"/>
      <c r="AF42" s="403"/>
      <c r="AG42" s="403"/>
      <c r="AH42" s="403"/>
      <c r="AI42" s="403"/>
      <c r="AJ42" s="403"/>
      <c r="AK42" s="403"/>
      <c r="AL42" s="191"/>
      <c r="AM42" s="404" t="str">
        <f t="shared" si="0"/>
        <v/>
      </c>
      <c r="AN42" s="404"/>
      <c r="AO42" s="403"/>
      <c r="AP42" s="403"/>
      <c r="AQ42" s="403"/>
      <c r="AR42" s="403"/>
      <c r="AS42" s="403"/>
      <c r="AT42" s="403"/>
      <c r="AU42" s="403"/>
      <c r="AV42" s="403"/>
      <c r="AW42" s="403"/>
      <c r="AX42" s="403"/>
      <c r="AY42" s="403"/>
      <c r="AZ42" s="403"/>
      <c r="BA42" s="403"/>
      <c r="BB42" s="403"/>
      <c r="BC42" s="403"/>
      <c r="BD42" s="191"/>
      <c r="BE42" s="404" t="str">
        <f t="shared" si="1"/>
        <v/>
      </c>
      <c r="BF42" s="404"/>
      <c r="BG42" s="403"/>
      <c r="BH42" s="403"/>
      <c r="BI42" s="403"/>
      <c r="BJ42" s="403"/>
      <c r="BK42" s="403"/>
      <c r="BL42" s="403"/>
      <c r="BM42" s="403"/>
      <c r="BN42" s="403"/>
      <c r="BO42" s="403"/>
      <c r="BP42" s="403"/>
      <c r="BQ42" s="403"/>
      <c r="BR42" s="403"/>
      <c r="BS42" s="403"/>
      <c r="BT42" s="403"/>
      <c r="BU42" s="403"/>
      <c r="BV42" s="191"/>
      <c r="BW42" s="404">
        <f t="shared" si="2"/>
        <v>23</v>
      </c>
      <c r="BX42" s="404"/>
      <c r="BY42" s="403" t="str">
        <f>IF('各会計、関係団体の財政状況及び健全化判断比率'!B76="","",'各会計、関係団体の財政状況及び健全化判断比率'!B76)</f>
        <v>東備消防組合</v>
      </c>
      <c r="BZ42" s="403"/>
      <c r="CA42" s="403"/>
      <c r="CB42" s="403"/>
      <c r="CC42" s="403"/>
      <c r="CD42" s="403"/>
      <c r="CE42" s="403"/>
      <c r="CF42" s="403"/>
      <c r="CG42" s="403"/>
      <c r="CH42" s="403"/>
      <c r="CI42" s="403"/>
      <c r="CJ42" s="403"/>
      <c r="CK42" s="403"/>
      <c r="CL42" s="403"/>
      <c r="CM42" s="403"/>
      <c r="CN42" s="191"/>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88"/>
      <c r="DG42" s="405" t="str">
        <f>IF('各会計、関係団体の財政状況及び健全化判断比率'!BR15="","",'各会計、関係団体の財政状況及び健全化判断比率'!BR15)</f>
        <v/>
      </c>
      <c r="DH42" s="405"/>
      <c r="DI42" s="195"/>
      <c r="DJ42" s="163"/>
      <c r="DK42" s="163"/>
      <c r="DL42" s="163"/>
      <c r="DM42" s="163"/>
      <c r="DN42" s="163"/>
      <c r="DO42" s="163"/>
    </row>
    <row r="43" spans="1:119" ht="32.25" customHeight="1" x14ac:dyDescent="0.15">
      <c r="A43" s="163"/>
      <c r="B43" s="190"/>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1"/>
      <c r="U43" s="404" t="str">
        <f t="shared" si="4"/>
        <v/>
      </c>
      <c r="V43" s="404"/>
      <c r="W43" s="403"/>
      <c r="X43" s="403"/>
      <c r="Y43" s="403"/>
      <c r="Z43" s="403"/>
      <c r="AA43" s="403"/>
      <c r="AB43" s="403"/>
      <c r="AC43" s="403"/>
      <c r="AD43" s="403"/>
      <c r="AE43" s="403"/>
      <c r="AF43" s="403"/>
      <c r="AG43" s="403"/>
      <c r="AH43" s="403"/>
      <c r="AI43" s="403"/>
      <c r="AJ43" s="403"/>
      <c r="AK43" s="403"/>
      <c r="AL43" s="191"/>
      <c r="AM43" s="404" t="str">
        <f t="shared" si="0"/>
        <v/>
      </c>
      <c r="AN43" s="404"/>
      <c r="AO43" s="403"/>
      <c r="AP43" s="403"/>
      <c r="AQ43" s="403"/>
      <c r="AR43" s="403"/>
      <c r="AS43" s="403"/>
      <c r="AT43" s="403"/>
      <c r="AU43" s="403"/>
      <c r="AV43" s="403"/>
      <c r="AW43" s="403"/>
      <c r="AX43" s="403"/>
      <c r="AY43" s="403"/>
      <c r="AZ43" s="403"/>
      <c r="BA43" s="403"/>
      <c r="BB43" s="403"/>
      <c r="BC43" s="403"/>
      <c r="BD43" s="191"/>
      <c r="BE43" s="404" t="str">
        <f t="shared" si="1"/>
        <v/>
      </c>
      <c r="BF43" s="404"/>
      <c r="BG43" s="403"/>
      <c r="BH43" s="403"/>
      <c r="BI43" s="403"/>
      <c r="BJ43" s="403"/>
      <c r="BK43" s="403"/>
      <c r="BL43" s="403"/>
      <c r="BM43" s="403"/>
      <c r="BN43" s="403"/>
      <c r="BO43" s="403"/>
      <c r="BP43" s="403"/>
      <c r="BQ43" s="403"/>
      <c r="BR43" s="403"/>
      <c r="BS43" s="403"/>
      <c r="BT43" s="403"/>
      <c r="BU43" s="403"/>
      <c r="BV43" s="191"/>
      <c r="BW43" s="404">
        <f t="shared" si="2"/>
        <v>24</v>
      </c>
      <c r="BX43" s="404"/>
      <c r="BY43" s="403" t="str">
        <f>IF('各会計、関係団体の財政状況及び健全化判断比率'!B77="","",'各会計、関係団体の財政状況及び健全化判断比率'!B77)</f>
        <v>東備農業共済事務組合</v>
      </c>
      <c r="BZ43" s="403"/>
      <c r="CA43" s="403"/>
      <c r="CB43" s="403"/>
      <c r="CC43" s="403"/>
      <c r="CD43" s="403"/>
      <c r="CE43" s="403"/>
      <c r="CF43" s="403"/>
      <c r="CG43" s="403"/>
      <c r="CH43" s="403"/>
      <c r="CI43" s="403"/>
      <c r="CJ43" s="403"/>
      <c r="CK43" s="403"/>
      <c r="CL43" s="403"/>
      <c r="CM43" s="403"/>
      <c r="CN43" s="191"/>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88"/>
      <c r="DG43" s="405" t="str">
        <f>IF('各会計、関係団体の財政状況及び健全化判断比率'!BR16="","",'各会計、関係団体の財政状況及び健全化判断比率'!BR16)</f>
        <v/>
      </c>
      <c r="DH43" s="405"/>
      <c r="DI43" s="195"/>
      <c r="DJ43" s="163"/>
      <c r="DK43" s="163"/>
      <c r="DL43" s="163"/>
      <c r="DM43" s="163"/>
      <c r="DN43" s="163"/>
      <c r="DO43" s="163"/>
    </row>
    <row r="44" spans="1:119" ht="13.5" customHeight="1" thickBot="1" x14ac:dyDescent="0.2">
      <c r="A44" s="163"/>
      <c r="B44" s="196"/>
      <c r="C44" s="197"/>
      <c r="D44" s="197"/>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197"/>
      <c r="AY44" s="197"/>
      <c r="AZ44" s="197"/>
      <c r="BA44" s="197"/>
      <c r="BB44" s="197"/>
      <c r="BC44" s="197"/>
      <c r="BD44" s="197"/>
      <c r="BE44" s="197"/>
      <c r="BF44" s="197"/>
      <c r="BG44" s="197"/>
      <c r="BH44" s="197"/>
      <c r="BI44" s="197"/>
      <c r="BJ44" s="197"/>
      <c r="BK44" s="197"/>
      <c r="BL44" s="197"/>
      <c r="BM44" s="197"/>
      <c r="BN44" s="197"/>
      <c r="BO44" s="197"/>
      <c r="BP44" s="197"/>
      <c r="BQ44" s="197"/>
      <c r="BR44" s="197"/>
      <c r="BS44" s="197"/>
      <c r="BT44" s="197"/>
      <c r="BU44" s="197"/>
      <c r="BV44" s="197"/>
      <c r="BW44" s="197"/>
      <c r="BX44" s="197"/>
      <c r="BY44" s="197"/>
      <c r="BZ44" s="197"/>
      <c r="CA44" s="197"/>
      <c r="CB44" s="197"/>
      <c r="CC44" s="197"/>
      <c r="CD44" s="197"/>
      <c r="CE44" s="197"/>
      <c r="CF44" s="197"/>
      <c r="CG44" s="197"/>
      <c r="CH44" s="197"/>
      <c r="CI44" s="197"/>
      <c r="CJ44" s="197"/>
      <c r="CK44" s="197"/>
      <c r="CL44" s="197"/>
      <c r="CM44" s="197"/>
      <c r="CN44" s="197"/>
      <c r="CO44" s="197"/>
      <c r="CP44" s="197"/>
      <c r="CQ44" s="197"/>
      <c r="CR44" s="197"/>
      <c r="CS44" s="197"/>
      <c r="CT44" s="197"/>
      <c r="CU44" s="197"/>
      <c r="CV44" s="197"/>
      <c r="CW44" s="197"/>
      <c r="CX44" s="197"/>
      <c r="CY44" s="197"/>
      <c r="CZ44" s="197"/>
      <c r="DA44" s="197"/>
      <c r="DB44" s="197"/>
      <c r="DC44" s="197"/>
      <c r="DD44" s="197"/>
      <c r="DE44" s="197"/>
      <c r="DF44" s="197"/>
      <c r="DG44" s="197"/>
      <c r="DH44" s="197"/>
      <c r="DI44" s="198"/>
      <c r="DJ44" s="163"/>
      <c r="DK44" s="163"/>
      <c r="DL44" s="163"/>
      <c r="DM44" s="163"/>
      <c r="DN44" s="163"/>
      <c r="DO44" s="163"/>
    </row>
    <row r="45" spans="1:119" x14ac:dyDescent="0.15">
      <c r="A45" s="163"/>
      <c r="B45" s="163"/>
      <c r="C45" s="163"/>
      <c r="D45" s="163"/>
      <c r="E45" s="163"/>
      <c r="F45" s="163"/>
      <c r="G45" s="163"/>
      <c r="H45" s="163"/>
      <c r="I45" s="163"/>
      <c r="J45" s="163"/>
      <c r="K45" s="163"/>
      <c r="L45" s="163"/>
      <c r="M45" s="163"/>
      <c r="N45" s="163"/>
      <c r="O45" s="163"/>
      <c r="P45" s="163"/>
      <c r="Q45" s="163"/>
      <c r="R45" s="163"/>
      <c r="S45" s="163"/>
      <c r="T45" s="163"/>
      <c r="U45" s="163"/>
      <c r="V45" s="163"/>
      <c r="W45" s="163"/>
      <c r="X45" s="163"/>
      <c r="Y45" s="163"/>
      <c r="Z45" s="163"/>
      <c r="AA45" s="163"/>
      <c r="AB45" s="163"/>
      <c r="AC45" s="163"/>
      <c r="AD45" s="163"/>
      <c r="AE45" s="163"/>
      <c r="AF45" s="163"/>
      <c r="AG45" s="163"/>
      <c r="AH45" s="163"/>
      <c r="AI45" s="163"/>
      <c r="AJ45" s="163"/>
      <c r="AK45" s="163"/>
      <c r="AL45" s="163"/>
      <c r="AM45" s="163"/>
      <c r="AN45" s="163"/>
      <c r="AO45" s="163"/>
      <c r="AP45" s="163"/>
      <c r="AQ45" s="163"/>
      <c r="AR45" s="163"/>
      <c r="AS45" s="163"/>
      <c r="AT45" s="163"/>
      <c r="AU45" s="163"/>
      <c r="AV45" s="163"/>
      <c r="AW45" s="163"/>
      <c r="AX45" s="163"/>
      <c r="AY45" s="163"/>
      <c r="AZ45" s="163"/>
      <c r="BA45" s="163"/>
      <c r="BB45" s="163"/>
      <c r="BC45" s="163"/>
      <c r="BD45" s="163"/>
      <c r="BE45" s="163"/>
      <c r="BF45" s="163"/>
      <c r="BG45" s="163"/>
      <c r="BH45" s="163"/>
      <c r="BI45" s="163"/>
      <c r="BJ45" s="163"/>
      <c r="BK45" s="163"/>
      <c r="BL45" s="163"/>
      <c r="BM45" s="163"/>
      <c r="BN45" s="163"/>
      <c r="BO45" s="163"/>
      <c r="BP45" s="163"/>
      <c r="BQ45" s="163"/>
      <c r="BR45" s="163"/>
      <c r="BS45" s="163"/>
      <c r="BT45" s="163"/>
      <c r="BU45" s="163"/>
      <c r="BV45" s="163"/>
      <c r="BW45" s="163"/>
      <c r="BX45" s="163"/>
      <c r="BY45" s="163"/>
      <c r="BZ45" s="163"/>
      <c r="CA45" s="163"/>
      <c r="CB45" s="163"/>
      <c r="CC45" s="163"/>
      <c r="CD45" s="163"/>
      <c r="CE45" s="163"/>
      <c r="CF45" s="163"/>
      <c r="CG45" s="163"/>
      <c r="CH45" s="163"/>
      <c r="CI45" s="163"/>
      <c r="CJ45" s="163"/>
      <c r="CK45" s="163"/>
      <c r="CL45" s="163"/>
      <c r="CM45" s="163"/>
      <c r="CN45" s="163"/>
      <c r="CO45" s="163"/>
      <c r="CP45" s="163"/>
      <c r="CQ45" s="163"/>
      <c r="CR45" s="163"/>
      <c r="CS45" s="163"/>
      <c r="CT45" s="163"/>
      <c r="CU45" s="163"/>
      <c r="CV45" s="163"/>
      <c r="CW45" s="163"/>
      <c r="CX45" s="163"/>
      <c r="CY45" s="163"/>
      <c r="CZ45" s="163"/>
      <c r="DA45" s="163"/>
      <c r="DB45" s="163"/>
      <c r="DC45" s="163"/>
      <c r="DD45" s="163"/>
      <c r="DE45" s="163"/>
      <c r="DF45" s="163"/>
      <c r="DG45" s="163"/>
      <c r="DH45" s="163"/>
      <c r="DI45" s="163"/>
      <c r="DJ45" s="163"/>
      <c r="DK45" s="163"/>
      <c r="DL45" s="163"/>
      <c r="DM45" s="163"/>
      <c r="DN45" s="163"/>
      <c r="DO45" s="163"/>
    </row>
    <row r="46" spans="1:119" x14ac:dyDescent="0.15">
      <c r="B46" s="163" t="s">
        <v>196</v>
      </c>
      <c r="C46" s="163"/>
      <c r="D46" s="163"/>
      <c r="E46" s="163" t="s">
        <v>197</v>
      </c>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c r="AD46" s="163"/>
      <c r="AE46" s="163"/>
      <c r="AF46" s="163"/>
      <c r="AG46" s="163"/>
      <c r="AH46" s="163"/>
      <c r="AI46" s="163"/>
      <c r="AJ46" s="163"/>
      <c r="AK46" s="163"/>
      <c r="AL46" s="163"/>
      <c r="AM46" s="163"/>
      <c r="AN46" s="163"/>
      <c r="AO46" s="163"/>
      <c r="AP46" s="163"/>
      <c r="AQ46" s="163"/>
      <c r="AR46" s="163"/>
      <c r="AS46" s="163"/>
      <c r="AT46" s="163"/>
      <c r="AU46" s="163"/>
      <c r="AV46" s="163"/>
      <c r="AW46" s="163"/>
      <c r="AX46" s="163"/>
      <c r="AY46" s="163"/>
      <c r="AZ46" s="163"/>
      <c r="BA46" s="163"/>
      <c r="BB46" s="163"/>
      <c r="BC46" s="163"/>
      <c r="BD46" s="163"/>
      <c r="BE46" s="163"/>
      <c r="BF46" s="163"/>
      <c r="BG46" s="163"/>
      <c r="BH46" s="163"/>
      <c r="BI46" s="163"/>
      <c r="BJ46" s="163"/>
      <c r="BK46" s="163"/>
      <c r="BL46" s="163"/>
      <c r="BM46" s="163"/>
      <c r="BN46" s="163"/>
      <c r="BO46" s="163"/>
      <c r="BP46" s="163"/>
      <c r="BQ46" s="163"/>
      <c r="BR46" s="163"/>
      <c r="BS46" s="163"/>
      <c r="BT46" s="163"/>
      <c r="BU46" s="163"/>
      <c r="BV46" s="163"/>
      <c r="BW46" s="163"/>
      <c r="BX46" s="163"/>
      <c r="BY46" s="163"/>
      <c r="BZ46" s="163"/>
      <c r="CA46" s="163"/>
      <c r="CB46" s="163"/>
      <c r="CC46" s="163"/>
      <c r="CD46" s="163"/>
      <c r="CE46" s="163"/>
      <c r="CF46" s="163"/>
      <c r="CG46" s="163"/>
      <c r="CH46" s="163"/>
      <c r="CI46" s="163"/>
      <c r="CJ46" s="163"/>
      <c r="CK46" s="163"/>
      <c r="CL46" s="163"/>
      <c r="CM46" s="163"/>
      <c r="CN46" s="163"/>
      <c r="CO46" s="163"/>
      <c r="CP46" s="163"/>
      <c r="CQ46" s="163"/>
      <c r="CR46" s="163"/>
      <c r="CS46" s="163"/>
      <c r="CT46" s="163"/>
      <c r="CU46" s="163"/>
      <c r="CV46" s="163"/>
      <c r="CW46" s="163"/>
      <c r="CX46" s="163"/>
      <c r="CY46" s="163"/>
      <c r="CZ46" s="163"/>
      <c r="DA46" s="163"/>
      <c r="DB46" s="163"/>
      <c r="DC46" s="163"/>
      <c r="DD46" s="163"/>
      <c r="DE46" s="163"/>
      <c r="DF46" s="163"/>
      <c r="DG46" s="163"/>
      <c r="DH46" s="163"/>
      <c r="DI46" s="163"/>
    </row>
    <row r="47" spans="1:119" x14ac:dyDescent="0.15">
      <c r="B47" s="163"/>
      <c r="C47" s="163"/>
      <c r="D47" s="163"/>
      <c r="E47" s="163" t="s">
        <v>198</v>
      </c>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163"/>
      <c r="AY47" s="163"/>
      <c r="AZ47" s="163"/>
      <c r="BA47" s="163"/>
      <c r="BB47" s="163"/>
      <c r="BC47" s="163"/>
      <c r="BD47" s="163"/>
      <c r="BE47" s="163"/>
      <c r="BF47" s="163"/>
      <c r="BG47" s="163"/>
      <c r="BH47" s="163"/>
      <c r="BI47" s="163"/>
      <c r="BJ47" s="163"/>
      <c r="BK47" s="163"/>
      <c r="BL47" s="163"/>
      <c r="BM47" s="163"/>
      <c r="BN47" s="163"/>
      <c r="BO47" s="163"/>
      <c r="BP47" s="163"/>
      <c r="BQ47" s="163"/>
      <c r="BR47" s="163"/>
      <c r="BS47" s="163"/>
      <c r="BT47" s="163"/>
      <c r="BU47" s="163"/>
      <c r="BV47" s="163"/>
      <c r="BW47" s="163"/>
      <c r="BX47" s="163"/>
      <c r="BY47" s="163"/>
      <c r="BZ47" s="163"/>
      <c r="CA47" s="163"/>
      <c r="CB47" s="163"/>
      <c r="CC47" s="163"/>
      <c r="CD47" s="163"/>
      <c r="CE47" s="163"/>
      <c r="CF47" s="163"/>
      <c r="CG47" s="163"/>
      <c r="CH47" s="163"/>
      <c r="CI47" s="163"/>
      <c r="CJ47" s="163"/>
      <c r="CK47" s="163"/>
      <c r="CL47" s="163"/>
      <c r="CM47" s="163"/>
      <c r="CN47" s="163"/>
      <c r="CO47" s="163"/>
      <c r="CP47" s="163"/>
      <c r="CQ47" s="163"/>
      <c r="CR47" s="163"/>
      <c r="CS47" s="163"/>
      <c r="CT47" s="163"/>
      <c r="CU47" s="163"/>
      <c r="CV47" s="163"/>
      <c r="CW47" s="163"/>
      <c r="CX47" s="163"/>
      <c r="CY47" s="163"/>
      <c r="CZ47" s="163"/>
      <c r="DA47" s="163"/>
      <c r="DB47" s="163"/>
      <c r="DC47" s="163"/>
      <c r="DD47" s="163"/>
      <c r="DE47" s="163"/>
      <c r="DF47" s="163"/>
      <c r="DG47" s="163"/>
      <c r="DH47" s="163"/>
      <c r="DI47" s="163"/>
    </row>
    <row r="48" spans="1:119" x14ac:dyDescent="0.15">
      <c r="B48" s="163"/>
      <c r="C48" s="163"/>
      <c r="D48" s="163"/>
      <c r="E48" s="163" t="s">
        <v>199</v>
      </c>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c r="AM48" s="163"/>
      <c r="AN48" s="163"/>
      <c r="AO48" s="163"/>
      <c r="AP48" s="163"/>
      <c r="AQ48" s="163"/>
      <c r="AR48" s="163"/>
      <c r="AS48" s="163"/>
      <c r="AT48" s="163"/>
      <c r="AU48" s="163"/>
      <c r="AV48" s="163"/>
      <c r="AW48" s="163"/>
      <c r="AX48" s="163"/>
      <c r="AY48" s="163"/>
      <c r="AZ48" s="163"/>
      <c r="BA48" s="163"/>
      <c r="BB48" s="163"/>
      <c r="BC48" s="163"/>
      <c r="BD48" s="163"/>
      <c r="BE48" s="163"/>
      <c r="BF48" s="163"/>
      <c r="BG48" s="163"/>
      <c r="BH48" s="163"/>
      <c r="BI48" s="163"/>
      <c r="BJ48" s="163"/>
      <c r="BK48" s="163"/>
      <c r="BL48" s="163"/>
      <c r="BM48" s="163"/>
      <c r="BN48" s="163"/>
      <c r="BO48" s="163"/>
      <c r="BP48" s="163"/>
      <c r="BQ48" s="163"/>
      <c r="BR48" s="163"/>
      <c r="BS48" s="163"/>
      <c r="BT48" s="163"/>
      <c r="BU48" s="163"/>
      <c r="BV48" s="163"/>
      <c r="BW48" s="163"/>
      <c r="BX48" s="163"/>
      <c r="BY48" s="163"/>
      <c r="BZ48" s="163"/>
      <c r="CA48" s="163"/>
      <c r="CB48" s="163"/>
      <c r="CC48" s="163"/>
      <c r="CD48" s="163"/>
      <c r="CE48" s="163"/>
      <c r="CF48" s="163"/>
      <c r="CG48" s="163"/>
      <c r="CH48" s="163"/>
      <c r="CI48" s="163"/>
      <c r="CJ48" s="163"/>
      <c r="CK48" s="163"/>
      <c r="CL48" s="163"/>
      <c r="CM48" s="163"/>
      <c r="CN48" s="163"/>
      <c r="CO48" s="163"/>
      <c r="CP48" s="163"/>
      <c r="CQ48" s="163"/>
      <c r="CR48" s="163"/>
      <c r="CS48" s="163"/>
      <c r="CT48" s="163"/>
      <c r="CU48" s="163"/>
      <c r="CV48" s="163"/>
      <c r="CW48" s="163"/>
      <c r="CX48" s="163"/>
      <c r="CY48" s="163"/>
      <c r="CZ48" s="163"/>
      <c r="DA48" s="163"/>
      <c r="DB48" s="163"/>
      <c r="DC48" s="163"/>
      <c r="DD48" s="163"/>
      <c r="DE48" s="163"/>
      <c r="DF48" s="163"/>
      <c r="DG48" s="163"/>
      <c r="DH48" s="163"/>
      <c r="DI48" s="163"/>
    </row>
    <row r="49" spans="5:5" x14ac:dyDescent="0.15">
      <c r="E49" s="199" t="s">
        <v>200</v>
      </c>
    </row>
    <row r="50" spans="5:5" x14ac:dyDescent="0.15">
      <c r="E50" s="165" t="s">
        <v>201</v>
      </c>
    </row>
    <row r="51" spans="5:5" x14ac:dyDescent="0.15">
      <c r="E51" s="165" t="s">
        <v>202</v>
      </c>
    </row>
    <row r="52" spans="5:5" x14ac:dyDescent="0.15">
      <c r="E52" s="165" t="s">
        <v>203</v>
      </c>
    </row>
    <row r="53" spans="5:5" x14ac:dyDescent="0.15">
      <c r="E53" s="165" t="s">
        <v>204</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lICCzbDnYZ94+5HmnouFvcNwsJsU0OMAQ+E0u5oZK/HOHaYmT2ykubbVEnBcXERrDOYzBi+58c/vdW5q00kIiQ==" saltValue="PnsiWStfaW9DnVMXIcEVn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4"/>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24" t="s">
        <v>563</v>
      </c>
      <c r="D34" s="1224"/>
      <c r="E34" s="1225"/>
      <c r="F34" s="32">
        <v>17.52</v>
      </c>
      <c r="G34" s="33">
        <v>17.72</v>
      </c>
      <c r="H34" s="33">
        <v>18.63</v>
      </c>
      <c r="I34" s="33">
        <v>19.59</v>
      </c>
      <c r="J34" s="34">
        <v>19.18</v>
      </c>
      <c r="K34" s="22"/>
      <c r="L34" s="22"/>
      <c r="M34" s="22"/>
      <c r="N34" s="22"/>
      <c r="O34" s="22"/>
      <c r="P34" s="22"/>
    </row>
    <row r="35" spans="1:16" ht="39" customHeight="1" x14ac:dyDescent="0.15">
      <c r="A35" s="22"/>
      <c r="B35" s="35"/>
      <c r="C35" s="1218" t="s">
        <v>564</v>
      </c>
      <c r="D35" s="1219"/>
      <c r="E35" s="1220"/>
      <c r="F35" s="36">
        <v>23.77</v>
      </c>
      <c r="G35" s="37">
        <v>24.89</v>
      </c>
      <c r="H35" s="37">
        <v>15.72</v>
      </c>
      <c r="I35" s="37">
        <v>13.63</v>
      </c>
      <c r="J35" s="38">
        <v>12.68</v>
      </c>
      <c r="K35" s="22"/>
      <c r="L35" s="22"/>
      <c r="M35" s="22"/>
      <c r="N35" s="22"/>
      <c r="O35" s="22"/>
      <c r="P35" s="22"/>
    </row>
    <row r="36" spans="1:16" ht="39" customHeight="1" x14ac:dyDescent="0.15">
      <c r="A36" s="22"/>
      <c r="B36" s="35"/>
      <c r="C36" s="1218" t="s">
        <v>565</v>
      </c>
      <c r="D36" s="1219"/>
      <c r="E36" s="1220"/>
      <c r="F36" s="36">
        <v>3.87</v>
      </c>
      <c r="G36" s="37">
        <v>5.21</v>
      </c>
      <c r="H36" s="37">
        <v>3.99</v>
      </c>
      <c r="I36" s="37">
        <v>3.89</v>
      </c>
      <c r="J36" s="38">
        <v>4.74</v>
      </c>
      <c r="K36" s="22"/>
      <c r="L36" s="22"/>
      <c r="M36" s="22"/>
      <c r="N36" s="22"/>
      <c r="O36" s="22"/>
      <c r="P36" s="22"/>
    </row>
    <row r="37" spans="1:16" ht="39" customHeight="1" x14ac:dyDescent="0.15">
      <c r="A37" s="22"/>
      <c r="B37" s="35"/>
      <c r="C37" s="1218" t="s">
        <v>566</v>
      </c>
      <c r="D37" s="1219"/>
      <c r="E37" s="1220"/>
      <c r="F37" s="36" t="s">
        <v>514</v>
      </c>
      <c r="G37" s="37">
        <v>0</v>
      </c>
      <c r="H37" s="37">
        <v>0</v>
      </c>
      <c r="I37" s="37">
        <v>0</v>
      </c>
      <c r="J37" s="38">
        <v>4.37</v>
      </c>
      <c r="K37" s="22"/>
      <c r="L37" s="22"/>
      <c r="M37" s="22"/>
      <c r="N37" s="22"/>
      <c r="O37" s="22"/>
      <c r="P37" s="22"/>
    </row>
    <row r="38" spans="1:16" ht="39" customHeight="1" x14ac:dyDescent="0.15">
      <c r="A38" s="22"/>
      <c r="B38" s="35"/>
      <c r="C38" s="1218" t="s">
        <v>567</v>
      </c>
      <c r="D38" s="1219"/>
      <c r="E38" s="1220"/>
      <c r="F38" s="36" t="s">
        <v>514</v>
      </c>
      <c r="G38" s="37">
        <v>2.0099999999999998</v>
      </c>
      <c r="H38" s="37">
        <v>2.48</v>
      </c>
      <c r="I38" s="37">
        <v>2</v>
      </c>
      <c r="J38" s="38">
        <v>4.28</v>
      </c>
      <c r="K38" s="22"/>
      <c r="L38" s="22"/>
      <c r="M38" s="22"/>
      <c r="N38" s="22"/>
      <c r="O38" s="22"/>
      <c r="P38" s="22"/>
    </row>
    <row r="39" spans="1:16" ht="39" customHeight="1" x14ac:dyDescent="0.15">
      <c r="A39" s="22"/>
      <c r="B39" s="35"/>
      <c r="C39" s="1218" t="s">
        <v>568</v>
      </c>
      <c r="D39" s="1219"/>
      <c r="E39" s="1220"/>
      <c r="F39" s="36">
        <v>0.17</v>
      </c>
      <c r="G39" s="37">
        <v>0.92</v>
      </c>
      <c r="H39" s="37">
        <v>1.17</v>
      </c>
      <c r="I39" s="37">
        <v>2.08</v>
      </c>
      <c r="J39" s="38">
        <v>2.99</v>
      </c>
      <c r="K39" s="22"/>
      <c r="L39" s="22"/>
      <c r="M39" s="22"/>
      <c r="N39" s="22"/>
      <c r="O39" s="22"/>
      <c r="P39" s="22"/>
    </row>
    <row r="40" spans="1:16" ht="39" customHeight="1" x14ac:dyDescent="0.15">
      <c r="A40" s="22"/>
      <c r="B40" s="35"/>
      <c r="C40" s="1218" t="s">
        <v>569</v>
      </c>
      <c r="D40" s="1219"/>
      <c r="E40" s="1220"/>
      <c r="F40" s="36">
        <v>0.53</v>
      </c>
      <c r="G40" s="37">
        <v>0.72</v>
      </c>
      <c r="H40" s="37">
        <v>0.85</v>
      </c>
      <c r="I40" s="37">
        <v>1.69</v>
      </c>
      <c r="J40" s="38">
        <v>1.79</v>
      </c>
      <c r="K40" s="22"/>
      <c r="L40" s="22"/>
      <c r="M40" s="22"/>
      <c r="N40" s="22"/>
      <c r="O40" s="22"/>
      <c r="P40" s="22"/>
    </row>
    <row r="41" spans="1:16" ht="39" customHeight="1" x14ac:dyDescent="0.15">
      <c r="A41" s="22"/>
      <c r="B41" s="35"/>
      <c r="C41" s="1218" t="s">
        <v>570</v>
      </c>
      <c r="D41" s="1219"/>
      <c r="E41" s="1220"/>
      <c r="F41" s="36">
        <v>0.34</v>
      </c>
      <c r="G41" s="37">
        <v>0.34</v>
      </c>
      <c r="H41" s="37">
        <v>0.12</v>
      </c>
      <c r="I41" s="37">
        <v>7.0000000000000007E-2</v>
      </c>
      <c r="J41" s="38">
        <v>0.12</v>
      </c>
      <c r="K41" s="22"/>
      <c r="L41" s="22"/>
      <c r="M41" s="22"/>
      <c r="N41" s="22"/>
      <c r="O41" s="22"/>
      <c r="P41" s="22"/>
    </row>
    <row r="42" spans="1:16" ht="39" customHeight="1" x14ac:dyDescent="0.15">
      <c r="A42" s="22"/>
      <c r="B42" s="39"/>
      <c r="C42" s="1218" t="s">
        <v>571</v>
      </c>
      <c r="D42" s="1219"/>
      <c r="E42" s="1220"/>
      <c r="F42" s="36" t="s">
        <v>514</v>
      </c>
      <c r="G42" s="37" t="s">
        <v>514</v>
      </c>
      <c r="H42" s="37" t="s">
        <v>514</v>
      </c>
      <c r="I42" s="37" t="s">
        <v>514</v>
      </c>
      <c r="J42" s="38" t="s">
        <v>514</v>
      </c>
      <c r="K42" s="22"/>
      <c r="L42" s="22"/>
      <c r="M42" s="22"/>
      <c r="N42" s="22"/>
      <c r="O42" s="22"/>
      <c r="P42" s="22"/>
    </row>
    <row r="43" spans="1:16" ht="39" customHeight="1" thickBot="1" x14ac:dyDescent="0.2">
      <c r="A43" s="22"/>
      <c r="B43" s="40"/>
      <c r="C43" s="1221" t="s">
        <v>572</v>
      </c>
      <c r="D43" s="1222"/>
      <c r="E43" s="1223"/>
      <c r="F43" s="41">
        <v>2.0499999999999998</v>
      </c>
      <c r="G43" s="42">
        <v>0.26</v>
      </c>
      <c r="H43" s="42">
        <v>0.28999999999999998</v>
      </c>
      <c r="I43" s="42">
        <v>0.23</v>
      </c>
      <c r="J43" s="43">
        <v>0.25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ucqPCq0p0G/Rj3pK6MUarew15/0QRGsZDc1pLjFx5jVibBB3b9XbWJuyW04OcPMa/mxe8EVsB/s+YA9OM9+4A==" saltValue="JcoS6PGGhQkD7rQuEehnG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4"/>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1851</v>
      </c>
      <c r="L45" s="60">
        <v>1776</v>
      </c>
      <c r="M45" s="60">
        <v>1704</v>
      </c>
      <c r="N45" s="60">
        <v>1724</v>
      </c>
      <c r="O45" s="61">
        <v>1818</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514</v>
      </c>
      <c r="L46" s="64" t="s">
        <v>514</v>
      </c>
      <c r="M46" s="64" t="s">
        <v>514</v>
      </c>
      <c r="N46" s="64" t="s">
        <v>514</v>
      </c>
      <c r="O46" s="65" t="s">
        <v>514</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514</v>
      </c>
      <c r="L47" s="64" t="s">
        <v>514</v>
      </c>
      <c r="M47" s="64" t="s">
        <v>514</v>
      </c>
      <c r="N47" s="64" t="s">
        <v>514</v>
      </c>
      <c r="O47" s="65" t="s">
        <v>514</v>
      </c>
      <c r="P47" s="48"/>
      <c r="Q47" s="48"/>
      <c r="R47" s="48"/>
      <c r="S47" s="48"/>
      <c r="T47" s="48"/>
      <c r="U47" s="48"/>
    </row>
    <row r="48" spans="1:21" ht="30.75" customHeight="1" x14ac:dyDescent="0.15">
      <c r="A48" s="48"/>
      <c r="B48" s="1236"/>
      <c r="C48" s="1237"/>
      <c r="D48" s="62"/>
      <c r="E48" s="1228" t="s">
        <v>15</v>
      </c>
      <c r="F48" s="1228"/>
      <c r="G48" s="1228"/>
      <c r="H48" s="1228"/>
      <c r="I48" s="1228"/>
      <c r="J48" s="1229"/>
      <c r="K48" s="63">
        <v>2109</v>
      </c>
      <c r="L48" s="64">
        <v>2005</v>
      </c>
      <c r="M48" s="64">
        <v>1913</v>
      </c>
      <c r="N48" s="64">
        <v>2078</v>
      </c>
      <c r="O48" s="65">
        <v>1911</v>
      </c>
      <c r="P48" s="48"/>
      <c r="Q48" s="48"/>
      <c r="R48" s="48"/>
      <c r="S48" s="48"/>
      <c r="T48" s="48"/>
      <c r="U48" s="48"/>
    </row>
    <row r="49" spans="1:21" ht="30.75" customHeight="1" x14ac:dyDescent="0.15">
      <c r="A49" s="48"/>
      <c r="B49" s="1236"/>
      <c r="C49" s="1237"/>
      <c r="D49" s="62"/>
      <c r="E49" s="1228" t="s">
        <v>16</v>
      </c>
      <c r="F49" s="1228"/>
      <c r="G49" s="1228"/>
      <c r="H49" s="1228"/>
      <c r="I49" s="1228"/>
      <c r="J49" s="1229"/>
      <c r="K49" s="63">
        <v>103</v>
      </c>
      <c r="L49" s="64">
        <v>91</v>
      </c>
      <c r="M49" s="64">
        <v>88</v>
      </c>
      <c r="N49" s="64">
        <v>86</v>
      </c>
      <c r="O49" s="65">
        <v>82</v>
      </c>
      <c r="P49" s="48"/>
      <c r="Q49" s="48"/>
      <c r="R49" s="48"/>
      <c r="S49" s="48"/>
      <c r="T49" s="48"/>
      <c r="U49" s="48"/>
    </row>
    <row r="50" spans="1:21" ht="30.75" customHeight="1" x14ac:dyDescent="0.15">
      <c r="A50" s="48"/>
      <c r="B50" s="1236"/>
      <c r="C50" s="1237"/>
      <c r="D50" s="62"/>
      <c r="E50" s="1228" t="s">
        <v>17</v>
      </c>
      <c r="F50" s="1228"/>
      <c r="G50" s="1228"/>
      <c r="H50" s="1228"/>
      <c r="I50" s="1228"/>
      <c r="J50" s="1229"/>
      <c r="K50" s="63">
        <v>53</v>
      </c>
      <c r="L50" s="64">
        <v>36</v>
      </c>
      <c r="M50" s="64">
        <v>22</v>
      </c>
      <c r="N50" s="64">
        <v>20</v>
      </c>
      <c r="O50" s="65">
        <v>17</v>
      </c>
      <c r="P50" s="48"/>
      <c r="Q50" s="48"/>
      <c r="R50" s="48"/>
      <c r="S50" s="48"/>
      <c r="T50" s="48"/>
      <c r="U50" s="48"/>
    </row>
    <row r="51" spans="1:21" ht="30.75" customHeight="1" x14ac:dyDescent="0.15">
      <c r="A51" s="48"/>
      <c r="B51" s="1238"/>
      <c r="C51" s="1239"/>
      <c r="D51" s="66"/>
      <c r="E51" s="1228" t="s">
        <v>18</v>
      </c>
      <c r="F51" s="1228"/>
      <c r="G51" s="1228"/>
      <c r="H51" s="1228"/>
      <c r="I51" s="1228"/>
      <c r="J51" s="1229"/>
      <c r="K51" s="63">
        <v>1</v>
      </c>
      <c r="L51" s="64">
        <v>1</v>
      </c>
      <c r="M51" s="64" t="s">
        <v>514</v>
      </c>
      <c r="N51" s="64" t="s">
        <v>514</v>
      </c>
      <c r="O51" s="65" t="s">
        <v>514</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2666</v>
      </c>
      <c r="L52" s="64">
        <v>2685</v>
      </c>
      <c r="M52" s="64">
        <v>2599</v>
      </c>
      <c r="N52" s="64">
        <v>2619</v>
      </c>
      <c r="O52" s="65">
        <v>2563</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1451</v>
      </c>
      <c r="L53" s="69">
        <v>1224</v>
      </c>
      <c r="M53" s="69">
        <v>1128</v>
      </c>
      <c r="N53" s="69">
        <v>1289</v>
      </c>
      <c r="O53" s="70">
        <v>1265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T1dsfd4wkMWRIPfgmgDwdK3DxmVSWFOpsO8SZD+wAbsY6qwums7S1LG/hg9kwiatZTG2Vj9Ydx88prAbcYdR6A==" saltValue="M93tZJLcUvrdBHvDgbAKN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4"/>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557</v>
      </c>
      <c r="J40" s="79" t="s">
        <v>558</v>
      </c>
      <c r="K40" s="79" t="s">
        <v>559</v>
      </c>
      <c r="L40" s="79" t="s">
        <v>560</v>
      </c>
      <c r="M40" s="80" t="s">
        <v>561</v>
      </c>
    </row>
    <row r="41" spans="2:13" ht="27.75" customHeight="1" x14ac:dyDescent="0.15">
      <c r="B41" s="1254" t="s">
        <v>24</v>
      </c>
      <c r="C41" s="1255"/>
      <c r="D41" s="81"/>
      <c r="E41" s="1256" t="s">
        <v>25</v>
      </c>
      <c r="F41" s="1256"/>
      <c r="G41" s="1256"/>
      <c r="H41" s="1257"/>
      <c r="I41" s="82">
        <v>17502</v>
      </c>
      <c r="J41" s="83">
        <v>18409</v>
      </c>
      <c r="K41" s="83">
        <v>18676</v>
      </c>
      <c r="L41" s="83">
        <v>18612</v>
      </c>
      <c r="M41" s="84">
        <v>18547</v>
      </c>
    </row>
    <row r="42" spans="2:13" ht="27.75" customHeight="1" x14ac:dyDescent="0.15">
      <c r="B42" s="1244"/>
      <c r="C42" s="1245"/>
      <c r="D42" s="85"/>
      <c r="E42" s="1248" t="s">
        <v>26</v>
      </c>
      <c r="F42" s="1248"/>
      <c r="G42" s="1248"/>
      <c r="H42" s="1249"/>
      <c r="I42" s="86">
        <v>369</v>
      </c>
      <c r="J42" s="87">
        <v>280</v>
      </c>
      <c r="K42" s="87">
        <v>250</v>
      </c>
      <c r="L42" s="87">
        <v>202</v>
      </c>
      <c r="M42" s="88">
        <v>161</v>
      </c>
    </row>
    <row r="43" spans="2:13" ht="27.75" customHeight="1" x14ac:dyDescent="0.15">
      <c r="B43" s="1244"/>
      <c r="C43" s="1245"/>
      <c r="D43" s="85"/>
      <c r="E43" s="1248" t="s">
        <v>27</v>
      </c>
      <c r="F43" s="1248"/>
      <c r="G43" s="1248"/>
      <c r="H43" s="1249"/>
      <c r="I43" s="86">
        <v>21963</v>
      </c>
      <c r="J43" s="87">
        <v>21175</v>
      </c>
      <c r="K43" s="87">
        <v>19407</v>
      </c>
      <c r="L43" s="87">
        <v>18134</v>
      </c>
      <c r="M43" s="88">
        <v>17234</v>
      </c>
    </row>
    <row r="44" spans="2:13" ht="27.75" customHeight="1" x14ac:dyDescent="0.15">
      <c r="B44" s="1244"/>
      <c r="C44" s="1245"/>
      <c r="D44" s="85"/>
      <c r="E44" s="1248" t="s">
        <v>28</v>
      </c>
      <c r="F44" s="1248"/>
      <c r="G44" s="1248"/>
      <c r="H44" s="1249"/>
      <c r="I44" s="86">
        <v>622</v>
      </c>
      <c r="J44" s="87">
        <v>575</v>
      </c>
      <c r="K44" s="87">
        <v>489</v>
      </c>
      <c r="L44" s="87">
        <v>410</v>
      </c>
      <c r="M44" s="88">
        <v>334</v>
      </c>
    </row>
    <row r="45" spans="2:13" ht="27.75" customHeight="1" x14ac:dyDescent="0.15">
      <c r="B45" s="1244"/>
      <c r="C45" s="1245"/>
      <c r="D45" s="85"/>
      <c r="E45" s="1248" t="s">
        <v>29</v>
      </c>
      <c r="F45" s="1248"/>
      <c r="G45" s="1248"/>
      <c r="H45" s="1249"/>
      <c r="I45" s="86">
        <v>2007</v>
      </c>
      <c r="J45" s="87">
        <v>1782</v>
      </c>
      <c r="K45" s="87">
        <v>1685</v>
      </c>
      <c r="L45" s="87">
        <v>1602</v>
      </c>
      <c r="M45" s="88">
        <v>1404</v>
      </c>
    </row>
    <row r="46" spans="2:13" ht="27.75" customHeight="1" x14ac:dyDescent="0.15">
      <c r="B46" s="1244"/>
      <c r="C46" s="1245"/>
      <c r="D46" s="89"/>
      <c r="E46" s="1248" t="s">
        <v>30</v>
      </c>
      <c r="F46" s="1248"/>
      <c r="G46" s="1248"/>
      <c r="H46" s="1249"/>
      <c r="I46" s="86">
        <v>1</v>
      </c>
      <c r="J46" s="87">
        <v>0</v>
      </c>
      <c r="K46" s="87">
        <v>0</v>
      </c>
      <c r="L46" s="87">
        <v>0</v>
      </c>
      <c r="M46" s="88">
        <v>0</v>
      </c>
    </row>
    <row r="47" spans="2:13" ht="27.75" customHeight="1" x14ac:dyDescent="0.15">
      <c r="B47" s="1244"/>
      <c r="C47" s="1245"/>
      <c r="D47" s="90"/>
      <c r="E47" s="1258" t="s">
        <v>31</v>
      </c>
      <c r="F47" s="1259"/>
      <c r="G47" s="1259"/>
      <c r="H47" s="1260"/>
      <c r="I47" s="86" t="s">
        <v>514</v>
      </c>
      <c r="J47" s="87" t="s">
        <v>514</v>
      </c>
      <c r="K47" s="87" t="s">
        <v>514</v>
      </c>
      <c r="L47" s="87" t="s">
        <v>514</v>
      </c>
      <c r="M47" s="88" t="s">
        <v>514</v>
      </c>
    </row>
    <row r="48" spans="2:13" ht="27.75" customHeight="1" x14ac:dyDescent="0.15">
      <c r="B48" s="1244"/>
      <c r="C48" s="1245"/>
      <c r="D48" s="85"/>
      <c r="E48" s="1248" t="s">
        <v>32</v>
      </c>
      <c r="F48" s="1248"/>
      <c r="G48" s="1248"/>
      <c r="H48" s="1249"/>
      <c r="I48" s="86" t="s">
        <v>514</v>
      </c>
      <c r="J48" s="87" t="s">
        <v>514</v>
      </c>
      <c r="K48" s="87" t="s">
        <v>514</v>
      </c>
      <c r="L48" s="87" t="s">
        <v>514</v>
      </c>
      <c r="M48" s="88" t="s">
        <v>514</v>
      </c>
    </row>
    <row r="49" spans="2:13" ht="27.75" customHeight="1" x14ac:dyDescent="0.15">
      <c r="B49" s="1246"/>
      <c r="C49" s="1247"/>
      <c r="D49" s="85"/>
      <c r="E49" s="1248" t="s">
        <v>33</v>
      </c>
      <c r="F49" s="1248"/>
      <c r="G49" s="1248"/>
      <c r="H49" s="1249"/>
      <c r="I49" s="86" t="s">
        <v>514</v>
      </c>
      <c r="J49" s="87" t="s">
        <v>514</v>
      </c>
      <c r="K49" s="87" t="s">
        <v>514</v>
      </c>
      <c r="L49" s="87" t="s">
        <v>514</v>
      </c>
      <c r="M49" s="88" t="s">
        <v>514</v>
      </c>
    </row>
    <row r="50" spans="2:13" ht="27.75" customHeight="1" x14ac:dyDescent="0.15">
      <c r="B50" s="1242" t="s">
        <v>34</v>
      </c>
      <c r="C50" s="1243"/>
      <c r="D50" s="91"/>
      <c r="E50" s="1248" t="s">
        <v>35</v>
      </c>
      <c r="F50" s="1248"/>
      <c r="G50" s="1248"/>
      <c r="H50" s="1249"/>
      <c r="I50" s="86">
        <v>7559</v>
      </c>
      <c r="J50" s="87">
        <v>7819</v>
      </c>
      <c r="K50" s="87">
        <v>9351</v>
      </c>
      <c r="L50" s="87">
        <v>9926</v>
      </c>
      <c r="M50" s="88">
        <v>11055</v>
      </c>
    </row>
    <row r="51" spans="2:13" ht="27.75" customHeight="1" x14ac:dyDescent="0.15">
      <c r="B51" s="1244"/>
      <c r="C51" s="1245"/>
      <c r="D51" s="85"/>
      <c r="E51" s="1248" t="s">
        <v>36</v>
      </c>
      <c r="F51" s="1248"/>
      <c r="G51" s="1248"/>
      <c r="H51" s="1249"/>
      <c r="I51" s="86">
        <v>2273</v>
      </c>
      <c r="J51" s="87">
        <v>2103</v>
      </c>
      <c r="K51" s="87">
        <v>1962</v>
      </c>
      <c r="L51" s="87">
        <v>1904</v>
      </c>
      <c r="M51" s="88">
        <v>1602</v>
      </c>
    </row>
    <row r="52" spans="2:13" ht="27.75" customHeight="1" x14ac:dyDescent="0.15">
      <c r="B52" s="1246"/>
      <c r="C52" s="1247"/>
      <c r="D52" s="85"/>
      <c r="E52" s="1248" t="s">
        <v>37</v>
      </c>
      <c r="F52" s="1248"/>
      <c r="G52" s="1248"/>
      <c r="H52" s="1249"/>
      <c r="I52" s="86">
        <v>25889</v>
      </c>
      <c r="J52" s="87">
        <v>25795</v>
      </c>
      <c r="K52" s="87">
        <v>24791</v>
      </c>
      <c r="L52" s="87">
        <v>25027</v>
      </c>
      <c r="M52" s="88">
        <v>24185</v>
      </c>
    </row>
    <row r="53" spans="2:13" ht="27.75" customHeight="1" thickBot="1" x14ac:dyDescent="0.2">
      <c r="B53" s="1250" t="s">
        <v>38</v>
      </c>
      <c r="C53" s="1251"/>
      <c r="D53" s="92"/>
      <c r="E53" s="1252" t="s">
        <v>39</v>
      </c>
      <c r="F53" s="1252"/>
      <c r="G53" s="1252"/>
      <c r="H53" s="1253"/>
      <c r="I53" s="93">
        <v>6742</v>
      </c>
      <c r="J53" s="94">
        <v>6504</v>
      </c>
      <c r="K53" s="94">
        <v>4404</v>
      </c>
      <c r="L53" s="94">
        <v>2102</v>
      </c>
      <c r="M53" s="95">
        <v>837</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eCb0vVccmaERIh5EI6oPKVSeMn2BiziFRSwGBgvVFZflqkBGUHqUMIWulSbUQO8kfJZXLHzJ0ySQiWVOZzV0Q==" saltValue="pksrDlzppk+AVJAlnAVqe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4"/>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559</v>
      </c>
      <c r="G54" s="104" t="s">
        <v>560</v>
      </c>
      <c r="H54" s="105" t="s">
        <v>561</v>
      </c>
    </row>
    <row r="55" spans="2:8" ht="52.5" customHeight="1" x14ac:dyDescent="0.15">
      <c r="B55" s="106"/>
      <c r="C55" s="1266" t="s">
        <v>42</v>
      </c>
      <c r="D55" s="1266"/>
      <c r="E55" s="1267"/>
      <c r="F55" s="107">
        <v>3661</v>
      </c>
      <c r="G55" s="107">
        <v>3986</v>
      </c>
      <c r="H55" s="108">
        <v>4248</v>
      </c>
    </row>
    <row r="56" spans="2:8" ht="52.5" customHeight="1" x14ac:dyDescent="0.15">
      <c r="B56" s="109"/>
      <c r="C56" s="1268" t="s">
        <v>43</v>
      </c>
      <c r="D56" s="1268"/>
      <c r="E56" s="1269"/>
      <c r="F56" s="110">
        <v>1438</v>
      </c>
      <c r="G56" s="110">
        <v>1459</v>
      </c>
      <c r="H56" s="111">
        <v>1603</v>
      </c>
    </row>
    <row r="57" spans="2:8" ht="53.25" customHeight="1" x14ac:dyDescent="0.15">
      <c r="B57" s="109"/>
      <c r="C57" s="1270" t="s">
        <v>44</v>
      </c>
      <c r="D57" s="1270"/>
      <c r="E57" s="1271"/>
      <c r="F57" s="112">
        <v>4870</v>
      </c>
      <c r="G57" s="112">
        <v>5252</v>
      </c>
      <c r="H57" s="113">
        <v>5840</v>
      </c>
    </row>
    <row r="58" spans="2:8" ht="45.75" customHeight="1" x14ac:dyDescent="0.15">
      <c r="B58" s="114"/>
      <c r="C58" s="1261" t="s">
        <v>590</v>
      </c>
      <c r="D58" s="1262"/>
      <c r="E58" s="1263"/>
      <c r="F58" s="115">
        <v>1903</v>
      </c>
      <c r="G58" s="115">
        <v>2061</v>
      </c>
      <c r="H58" s="116">
        <v>2271</v>
      </c>
    </row>
    <row r="59" spans="2:8" ht="45.75" customHeight="1" x14ac:dyDescent="0.15">
      <c r="B59" s="114"/>
      <c r="C59" s="1261" t="s">
        <v>591</v>
      </c>
      <c r="D59" s="1262"/>
      <c r="E59" s="1263"/>
      <c r="F59" s="115">
        <v>1518</v>
      </c>
      <c r="G59" s="115">
        <v>1529</v>
      </c>
      <c r="H59" s="116">
        <v>1534</v>
      </c>
    </row>
    <row r="60" spans="2:8" ht="45.75" customHeight="1" x14ac:dyDescent="0.15">
      <c r="B60" s="114"/>
      <c r="C60" s="1261" t="s">
        <v>592</v>
      </c>
      <c r="D60" s="1262"/>
      <c r="E60" s="1263"/>
      <c r="F60" s="115">
        <v>1157</v>
      </c>
      <c r="G60" s="115">
        <v>1363</v>
      </c>
      <c r="H60" s="116">
        <v>1486</v>
      </c>
    </row>
    <row r="61" spans="2:8" ht="45.75" customHeight="1" x14ac:dyDescent="0.15">
      <c r="B61" s="114"/>
      <c r="C61" s="1261" t="s">
        <v>595</v>
      </c>
      <c r="D61" s="1262"/>
      <c r="E61" s="1263"/>
      <c r="F61" s="115" t="s">
        <v>593</v>
      </c>
      <c r="G61" s="115" t="s">
        <v>594</v>
      </c>
      <c r="H61" s="116">
        <v>250</v>
      </c>
    </row>
    <row r="62" spans="2:8" ht="45.75" customHeight="1" thickBot="1" x14ac:dyDescent="0.2">
      <c r="B62" s="117"/>
      <c r="C62" s="1272" t="s">
        <v>596</v>
      </c>
      <c r="D62" s="1273"/>
      <c r="E62" s="1274"/>
      <c r="F62" s="363">
        <v>150</v>
      </c>
      <c r="G62" s="363">
        <v>150</v>
      </c>
      <c r="H62" s="364">
        <v>150</v>
      </c>
    </row>
    <row r="63" spans="2:8" ht="52.5" customHeight="1" thickBot="1" x14ac:dyDescent="0.2">
      <c r="B63" s="118"/>
      <c r="C63" s="1264" t="s">
        <v>45</v>
      </c>
      <c r="D63" s="1264"/>
      <c r="E63" s="1265"/>
      <c r="F63" s="119">
        <v>9970</v>
      </c>
      <c r="G63" s="119">
        <v>10696</v>
      </c>
      <c r="H63" s="120">
        <v>11691</v>
      </c>
    </row>
    <row r="64" spans="2:8" ht="15" customHeight="1" x14ac:dyDescent="0.15"/>
    <row r="65" ht="0" hidden="1" customHeight="1" x14ac:dyDescent="0.15"/>
    <row r="66" ht="0" hidden="1" customHeight="1" x14ac:dyDescent="0.15"/>
  </sheetData>
  <sheetProtection algorithmName="SHA-512" hashValue="DOUFCJ03boMr9PEUS1PZgm/g+ZydYDpaMMALjp7u9haf+C9ekcODTAVWMNSEVxts5wPpYjXYLgop+15NrmCfLA==" saltValue="+RR3326jlyCAntkBteLKkA==" spinCount="100000" sheet="1" objects="1" scenarios="1"/>
  <mergeCells count="9">
    <mergeCell ref="C61:E61"/>
    <mergeCell ref="C63:E63"/>
    <mergeCell ref="C55:E55"/>
    <mergeCell ref="C56:E56"/>
    <mergeCell ref="C57:E57"/>
    <mergeCell ref="C58:E58"/>
    <mergeCell ref="C59:E59"/>
    <mergeCell ref="C60:E60"/>
    <mergeCell ref="C62:E62"/>
  </mergeCells>
  <phoneticPr fontId="4"/>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68"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69"/>
      <c r="DG4" s="269"/>
      <c r="DH4" s="269"/>
      <c r="DI4" s="269"/>
      <c r="DJ4" s="269"/>
      <c r="DK4" s="269"/>
      <c r="DL4" s="269"/>
      <c r="DM4" s="269"/>
      <c r="DN4" s="269"/>
      <c r="DO4" s="269"/>
      <c r="DP4" s="269"/>
      <c r="DQ4" s="269"/>
      <c r="DR4" s="269"/>
      <c r="DS4" s="269"/>
      <c r="DT4" s="269"/>
      <c r="DU4" s="269"/>
      <c r="DV4" s="269"/>
      <c r="DW4" s="269"/>
    </row>
    <row r="5" spans="1:143" s="268"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69"/>
      <c r="DG5" s="269"/>
      <c r="DH5" s="269"/>
      <c r="DI5" s="269"/>
      <c r="DJ5" s="269"/>
      <c r="DK5" s="269"/>
      <c r="DL5" s="269"/>
      <c r="DM5" s="269"/>
      <c r="DN5" s="269"/>
      <c r="DO5" s="269"/>
      <c r="DP5" s="269"/>
      <c r="DQ5" s="269"/>
      <c r="DR5" s="269"/>
      <c r="DS5" s="269"/>
      <c r="DT5" s="269"/>
      <c r="DU5" s="269"/>
      <c r="DV5" s="269"/>
      <c r="DW5" s="269"/>
    </row>
    <row r="6" spans="1:143" s="268"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69"/>
      <c r="DG6" s="269"/>
      <c r="DH6" s="269"/>
      <c r="DI6" s="269"/>
      <c r="DJ6" s="269"/>
      <c r="DK6" s="269"/>
      <c r="DL6" s="269"/>
      <c r="DM6" s="269"/>
      <c r="DN6" s="269"/>
      <c r="DO6" s="269"/>
      <c r="DP6" s="269"/>
      <c r="DQ6" s="269"/>
      <c r="DR6" s="269"/>
      <c r="DS6" s="269"/>
      <c r="DT6" s="269"/>
      <c r="DU6" s="269"/>
      <c r="DV6" s="269"/>
      <c r="DW6" s="269"/>
    </row>
    <row r="7" spans="1:143" s="268"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69"/>
      <c r="DG7" s="269"/>
      <c r="DH7" s="269"/>
      <c r="DI7" s="269"/>
      <c r="DJ7" s="269"/>
      <c r="DK7" s="269"/>
      <c r="DL7" s="269"/>
      <c r="DM7" s="269"/>
      <c r="DN7" s="269"/>
      <c r="DO7" s="269"/>
      <c r="DP7" s="269"/>
      <c r="DQ7" s="269"/>
      <c r="DR7" s="269"/>
      <c r="DS7" s="269"/>
      <c r="DT7" s="269"/>
      <c r="DU7" s="269"/>
      <c r="DV7" s="269"/>
      <c r="DW7" s="269"/>
    </row>
    <row r="8" spans="1:143" s="268"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69"/>
      <c r="DG8" s="269"/>
      <c r="DH8" s="269"/>
      <c r="DI8" s="269"/>
      <c r="DJ8" s="269"/>
      <c r="DK8" s="269"/>
      <c r="DL8" s="269"/>
      <c r="DM8" s="269"/>
      <c r="DN8" s="269"/>
      <c r="DO8" s="269"/>
      <c r="DP8" s="269"/>
      <c r="DQ8" s="269"/>
      <c r="DR8" s="269"/>
      <c r="DS8" s="269"/>
      <c r="DT8" s="269"/>
      <c r="DU8" s="269"/>
      <c r="DV8" s="269"/>
      <c r="DW8" s="269"/>
    </row>
    <row r="9" spans="1:143" s="268"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69"/>
      <c r="DG9" s="269"/>
      <c r="DH9" s="269"/>
      <c r="DI9" s="269"/>
      <c r="DJ9" s="269"/>
      <c r="DK9" s="269"/>
      <c r="DL9" s="269"/>
      <c r="DM9" s="269"/>
      <c r="DN9" s="269"/>
      <c r="DO9" s="269"/>
      <c r="DP9" s="269"/>
      <c r="DQ9" s="269"/>
      <c r="DR9" s="269"/>
      <c r="DS9" s="269"/>
      <c r="DT9" s="269"/>
      <c r="DU9" s="269"/>
      <c r="DV9" s="269"/>
      <c r="DW9" s="269"/>
    </row>
    <row r="10" spans="1:143" s="268"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69"/>
      <c r="DG10" s="269"/>
      <c r="DH10" s="269"/>
      <c r="DI10" s="269"/>
      <c r="DJ10" s="269"/>
      <c r="DK10" s="269"/>
      <c r="DL10" s="269"/>
      <c r="DM10" s="269"/>
      <c r="DN10" s="269"/>
      <c r="DO10" s="269"/>
      <c r="DP10" s="269"/>
      <c r="DQ10" s="269"/>
      <c r="DR10" s="269"/>
      <c r="DS10" s="269"/>
      <c r="DT10" s="269"/>
      <c r="DU10" s="269"/>
      <c r="DV10" s="269"/>
      <c r="DW10" s="269"/>
      <c r="EM10" s="268" t="s">
        <v>597</v>
      </c>
    </row>
    <row r="11" spans="1:143" s="268"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69"/>
      <c r="DG11" s="269"/>
      <c r="DH11" s="269"/>
      <c r="DI11" s="269"/>
      <c r="DJ11" s="269"/>
      <c r="DK11" s="269"/>
      <c r="DL11" s="269"/>
      <c r="DM11" s="269"/>
      <c r="DN11" s="269"/>
      <c r="DO11" s="269"/>
      <c r="DP11" s="269"/>
      <c r="DQ11" s="269"/>
      <c r="DR11" s="269"/>
      <c r="DS11" s="269"/>
      <c r="DT11" s="269"/>
      <c r="DU11" s="269"/>
      <c r="DV11" s="269"/>
      <c r="DW11" s="269"/>
    </row>
    <row r="12" spans="1:143" s="268"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69"/>
      <c r="DG12" s="269"/>
      <c r="DH12" s="269"/>
      <c r="DI12" s="269"/>
      <c r="DJ12" s="269"/>
      <c r="DK12" s="269"/>
      <c r="DL12" s="269"/>
      <c r="DM12" s="269"/>
      <c r="DN12" s="269"/>
      <c r="DO12" s="269"/>
      <c r="DP12" s="269"/>
      <c r="DQ12" s="269"/>
      <c r="DR12" s="269"/>
      <c r="DS12" s="269"/>
      <c r="DT12" s="269"/>
      <c r="DU12" s="269"/>
      <c r="DV12" s="269"/>
      <c r="DW12" s="269"/>
      <c r="EM12" s="268" t="s">
        <v>597</v>
      </c>
    </row>
    <row r="13" spans="1:143" s="268"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69"/>
      <c r="DG13" s="269"/>
      <c r="DH13" s="269"/>
      <c r="DI13" s="269"/>
      <c r="DJ13" s="269"/>
      <c r="DK13" s="269"/>
      <c r="DL13" s="269"/>
      <c r="DM13" s="269"/>
      <c r="DN13" s="269"/>
      <c r="DO13" s="269"/>
      <c r="DP13" s="269"/>
      <c r="DQ13" s="269"/>
      <c r="DR13" s="269"/>
      <c r="DS13" s="269"/>
      <c r="DT13" s="269"/>
      <c r="DU13" s="269"/>
      <c r="DV13" s="269"/>
      <c r="DW13" s="269"/>
    </row>
    <row r="14" spans="1:143" s="268"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69"/>
      <c r="DG14" s="269"/>
      <c r="DH14" s="269"/>
      <c r="DI14" s="269"/>
      <c r="DJ14" s="269"/>
      <c r="DK14" s="269"/>
      <c r="DL14" s="269"/>
      <c r="DM14" s="269"/>
      <c r="DN14" s="269"/>
      <c r="DO14" s="269"/>
      <c r="DP14" s="269"/>
      <c r="DQ14" s="269"/>
      <c r="DR14" s="269"/>
      <c r="DS14" s="269"/>
      <c r="DT14" s="269"/>
      <c r="DU14" s="269"/>
      <c r="DV14" s="269"/>
      <c r="DW14" s="269"/>
    </row>
    <row r="15" spans="1:143" s="268"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69"/>
      <c r="DG15" s="269"/>
      <c r="DH15" s="269"/>
      <c r="DI15" s="269"/>
      <c r="DJ15" s="269"/>
      <c r="DK15" s="269"/>
      <c r="DL15" s="269"/>
      <c r="DM15" s="269"/>
      <c r="DN15" s="269"/>
      <c r="DO15" s="269"/>
      <c r="DP15" s="269"/>
      <c r="DQ15" s="269"/>
      <c r="DR15" s="269"/>
      <c r="DS15" s="269"/>
      <c r="DT15" s="269"/>
      <c r="DU15" s="269"/>
      <c r="DV15" s="269"/>
      <c r="DW15" s="269"/>
    </row>
    <row r="16" spans="1:143" s="268"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69"/>
      <c r="DG16" s="269"/>
      <c r="DH16" s="269"/>
      <c r="DI16" s="269"/>
      <c r="DJ16" s="269"/>
      <c r="DK16" s="269"/>
      <c r="DL16" s="269"/>
      <c r="DM16" s="269"/>
      <c r="DN16" s="269"/>
      <c r="DO16" s="269"/>
      <c r="DP16" s="269"/>
      <c r="DQ16" s="269"/>
      <c r="DR16" s="269"/>
      <c r="DS16" s="269"/>
      <c r="DT16" s="269"/>
      <c r="DU16" s="269"/>
      <c r="DV16" s="269"/>
      <c r="DW16" s="269"/>
    </row>
    <row r="17" spans="1:351" s="268"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69"/>
      <c r="DG17" s="269"/>
      <c r="DH17" s="269"/>
      <c r="DI17" s="269"/>
      <c r="DJ17" s="269"/>
      <c r="DK17" s="269"/>
      <c r="DL17" s="269"/>
      <c r="DM17" s="269"/>
      <c r="DN17" s="269"/>
      <c r="DO17" s="269"/>
      <c r="DP17" s="269"/>
      <c r="DQ17" s="269"/>
      <c r="DR17" s="269"/>
      <c r="DS17" s="269"/>
      <c r="DT17" s="269"/>
      <c r="DU17" s="269"/>
      <c r="DV17" s="269"/>
      <c r="DW17" s="269"/>
    </row>
    <row r="18" spans="1:351" s="268"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69"/>
      <c r="DG18" s="269"/>
      <c r="DH18" s="269"/>
      <c r="DI18" s="269"/>
      <c r="DJ18" s="269"/>
      <c r="DK18" s="269"/>
      <c r="DL18" s="269"/>
      <c r="DM18" s="269"/>
      <c r="DN18" s="269"/>
      <c r="DO18" s="269"/>
      <c r="DP18" s="269"/>
      <c r="DQ18" s="269"/>
      <c r="DR18" s="269"/>
      <c r="DS18" s="269"/>
      <c r="DT18" s="269"/>
      <c r="DU18" s="269"/>
      <c r="DV18" s="269"/>
      <c r="DW18" s="269"/>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598</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599</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600</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601</v>
      </c>
    </row>
    <row r="50" spans="1:109" x14ac:dyDescent="0.15">
      <c r="B50" s="374"/>
      <c r="G50" s="1275"/>
      <c r="H50" s="1275"/>
      <c r="I50" s="1275"/>
      <c r="J50" s="1275"/>
      <c r="K50" s="384"/>
      <c r="L50" s="384"/>
      <c r="M50" s="385"/>
      <c r="N50" s="385"/>
      <c r="AN50" s="1276"/>
      <c r="AO50" s="1277"/>
      <c r="AP50" s="1277"/>
      <c r="AQ50" s="1277"/>
      <c r="AR50" s="1277"/>
      <c r="AS50" s="1277"/>
      <c r="AT50" s="1277"/>
      <c r="AU50" s="1277"/>
      <c r="AV50" s="1277"/>
      <c r="AW50" s="1277"/>
      <c r="AX50" s="1277"/>
      <c r="AY50" s="1277"/>
      <c r="AZ50" s="1277"/>
      <c r="BA50" s="1277"/>
      <c r="BB50" s="1277"/>
      <c r="BC50" s="1277"/>
      <c r="BD50" s="1277"/>
      <c r="BE50" s="1277"/>
      <c r="BF50" s="1277"/>
      <c r="BG50" s="1277"/>
      <c r="BH50" s="1277"/>
      <c r="BI50" s="1277"/>
      <c r="BJ50" s="1277"/>
      <c r="BK50" s="1277"/>
      <c r="BL50" s="1277"/>
      <c r="BM50" s="1277"/>
      <c r="BN50" s="1277"/>
      <c r="BO50" s="1278"/>
      <c r="BP50" s="1279" t="s">
        <v>557</v>
      </c>
      <c r="BQ50" s="1279"/>
      <c r="BR50" s="1279"/>
      <c r="BS50" s="1279"/>
      <c r="BT50" s="1279"/>
      <c r="BU50" s="1279"/>
      <c r="BV50" s="1279"/>
      <c r="BW50" s="1279"/>
      <c r="BX50" s="1279" t="s">
        <v>558</v>
      </c>
      <c r="BY50" s="1279"/>
      <c r="BZ50" s="1279"/>
      <c r="CA50" s="1279"/>
      <c r="CB50" s="1279"/>
      <c r="CC50" s="1279"/>
      <c r="CD50" s="1279"/>
      <c r="CE50" s="1279"/>
      <c r="CF50" s="1279" t="s">
        <v>559</v>
      </c>
      <c r="CG50" s="1279"/>
      <c r="CH50" s="1279"/>
      <c r="CI50" s="1279"/>
      <c r="CJ50" s="1279"/>
      <c r="CK50" s="1279"/>
      <c r="CL50" s="1279"/>
      <c r="CM50" s="1279"/>
      <c r="CN50" s="1279" t="s">
        <v>560</v>
      </c>
      <c r="CO50" s="1279"/>
      <c r="CP50" s="1279"/>
      <c r="CQ50" s="1279"/>
      <c r="CR50" s="1279"/>
      <c r="CS50" s="1279"/>
      <c r="CT50" s="1279"/>
      <c r="CU50" s="1279"/>
      <c r="CV50" s="1279" t="s">
        <v>561</v>
      </c>
      <c r="CW50" s="1279"/>
      <c r="CX50" s="1279"/>
      <c r="CY50" s="1279"/>
      <c r="CZ50" s="1279"/>
      <c r="DA50" s="1279"/>
      <c r="DB50" s="1279"/>
      <c r="DC50" s="1279"/>
    </row>
    <row r="51" spans="1:109" ht="13.5" customHeight="1" x14ac:dyDescent="0.15">
      <c r="B51" s="374"/>
      <c r="G51" s="1293"/>
      <c r="H51" s="1293"/>
      <c r="I51" s="1294"/>
      <c r="J51" s="1294"/>
      <c r="K51" s="1292"/>
      <c r="L51" s="1292"/>
      <c r="M51" s="1292"/>
      <c r="N51" s="1292"/>
      <c r="AM51" s="383"/>
      <c r="AN51" s="1282" t="s">
        <v>602</v>
      </c>
      <c r="AO51" s="1282"/>
      <c r="AP51" s="1282"/>
      <c r="AQ51" s="1282"/>
      <c r="AR51" s="1282"/>
      <c r="AS51" s="1282"/>
      <c r="AT51" s="1282"/>
      <c r="AU51" s="1282"/>
      <c r="AV51" s="1282"/>
      <c r="AW51" s="1282"/>
      <c r="AX51" s="1282"/>
      <c r="AY51" s="1282"/>
      <c r="AZ51" s="1282"/>
      <c r="BA51" s="1282"/>
      <c r="BB51" s="1282" t="s">
        <v>603</v>
      </c>
      <c r="BC51" s="1282"/>
      <c r="BD51" s="1282"/>
      <c r="BE51" s="1282"/>
      <c r="BF51" s="1282"/>
      <c r="BG51" s="1282"/>
      <c r="BH51" s="1282"/>
      <c r="BI51" s="1282"/>
      <c r="BJ51" s="1282"/>
      <c r="BK51" s="1282"/>
      <c r="BL51" s="1282"/>
      <c r="BM51" s="1282"/>
      <c r="BN51" s="1282"/>
      <c r="BO51" s="1282"/>
      <c r="BP51" s="1280"/>
      <c r="BQ51" s="1281"/>
      <c r="BR51" s="1281"/>
      <c r="BS51" s="1281"/>
      <c r="BT51" s="1281"/>
      <c r="BU51" s="1281"/>
      <c r="BV51" s="1281"/>
      <c r="BW51" s="1281"/>
      <c r="BX51" s="1280"/>
      <c r="BY51" s="1281"/>
      <c r="BZ51" s="1281"/>
      <c r="CA51" s="1281"/>
      <c r="CB51" s="1281"/>
      <c r="CC51" s="1281"/>
      <c r="CD51" s="1281"/>
      <c r="CE51" s="1281"/>
      <c r="CF51" s="1280"/>
      <c r="CG51" s="1281"/>
      <c r="CH51" s="1281"/>
      <c r="CI51" s="1281"/>
      <c r="CJ51" s="1281"/>
      <c r="CK51" s="1281"/>
      <c r="CL51" s="1281"/>
      <c r="CM51" s="1281"/>
      <c r="CN51" s="1281">
        <v>21.4</v>
      </c>
      <c r="CO51" s="1281"/>
      <c r="CP51" s="1281"/>
      <c r="CQ51" s="1281"/>
      <c r="CR51" s="1281"/>
      <c r="CS51" s="1281"/>
      <c r="CT51" s="1281"/>
      <c r="CU51" s="1281"/>
      <c r="CV51" s="1280"/>
      <c r="CW51" s="1281"/>
      <c r="CX51" s="1281"/>
      <c r="CY51" s="1281"/>
      <c r="CZ51" s="1281"/>
      <c r="DA51" s="1281"/>
      <c r="DB51" s="1281"/>
      <c r="DC51" s="1281"/>
    </row>
    <row r="52" spans="1:109" x14ac:dyDescent="0.15">
      <c r="B52" s="374"/>
      <c r="G52" s="1293"/>
      <c r="H52" s="1293"/>
      <c r="I52" s="1294"/>
      <c r="J52" s="1294"/>
      <c r="K52" s="1292"/>
      <c r="L52" s="1292"/>
      <c r="M52" s="1292"/>
      <c r="N52" s="1292"/>
      <c r="AM52" s="383"/>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x14ac:dyDescent="0.15">
      <c r="A53" s="382"/>
      <c r="B53" s="374"/>
      <c r="G53" s="1293"/>
      <c r="H53" s="1293"/>
      <c r="I53" s="1275"/>
      <c r="J53" s="1275"/>
      <c r="K53" s="1292"/>
      <c r="L53" s="1292"/>
      <c r="M53" s="1292"/>
      <c r="N53" s="1292"/>
      <c r="AM53" s="383"/>
      <c r="AN53" s="1282"/>
      <c r="AO53" s="1282"/>
      <c r="AP53" s="1282"/>
      <c r="AQ53" s="1282"/>
      <c r="AR53" s="1282"/>
      <c r="AS53" s="1282"/>
      <c r="AT53" s="1282"/>
      <c r="AU53" s="1282"/>
      <c r="AV53" s="1282"/>
      <c r="AW53" s="1282"/>
      <c r="AX53" s="1282"/>
      <c r="AY53" s="1282"/>
      <c r="AZ53" s="1282"/>
      <c r="BA53" s="1282"/>
      <c r="BB53" s="1282" t="s">
        <v>604</v>
      </c>
      <c r="BC53" s="1282"/>
      <c r="BD53" s="1282"/>
      <c r="BE53" s="1282"/>
      <c r="BF53" s="1282"/>
      <c r="BG53" s="1282"/>
      <c r="BH53" s="1282"/>
      <c r="BI53" s="1282"/>
      <c r="BJ53" s="1282"/>
      <c r="BK53" s="1282"/>
      <c r="BL53" s="1282"/>
      <c r="BM53" s="1282"/>
      <c r="BN53" s="1282"/>
      <c r="BO53" s="1282"/>
      <c r="BP53" s="1280"/>
      <c r="BQ53" s="1281"/>
      <c r="BR53" s="1281"/>
      <c r="BS53" s="1281"/>
      <c r="BT53" s="1281"/>
      <c r="BU53" s="1281"/>
      <c r="BV53" s="1281"/>
      <c r="BW53" s="1281"/>
      <c r="BX53" s="1280"/>
      <c r="BY53" s="1281"/>
      <c r="BZ53" s="1281"/>
      <c r="CA53" s="1281"/>
      <c r="CB53" s="1281"/>
      <c r="CC53" s="1281"/>
      <c r="CD53" s="1281"/>
      <c r="CE53" s="1281"/>
      <c r="CF53" s="1280"/>
      <c r="CG53" s="1281"/>
      <c r="CH53" s="1281"/>
      <c r="CI53" s="1281"/>
      <c r="CJ53" s="1281"/>
      <c r="CK53" s="1281"/>
      <c r="CL53" s="1281"/>
      <c r="CM53" s="1281"/>
      <c r="CN53" s="1281">
        <v>60.8</v>
      </c>
      <c r="CO53" s="1281"/>
      <c r="CP53" s="1281"/>
      <c r="CQ53" s="1281"/>
      <c r="CR53" s="1281"/>
      <c r="CS53" s="1281"/>
      <c r="CT53" s="1281"/>
      <c r="CU53" s="1281"/>
      <c r="CV53" s="1280"/>
      <c r="CW53" s="1281"/>
      <c r="CX53" s="1281"/>
      <c r="CY53" s="1281"/>
      <c r="CZ53" s="1281"/>
      <c r="DA53" s="1281"/>
      <c r="DB53" s="1281"/>
      <c r="DC53" s="1281"/>
    </row>
    <row r="54" spans="1:109" x14ac:dyDescent="0.15">
      <c r="A54" s="382"/>
      <c r="B54" s="374"/>
      <c r="G54" s="1293"/>
      <c r="H54" s="1293"/>
      <c r="I54" s="1275"/>
      <c r="J54" s="1275"/>
      <c r="K54" s="1292"/>
      <c r="L54" s="1292"/>
      <c r="M54" s="1292"/>
      <c r="N54" s="1292"/>
      <c r="AM54" s="383"/>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x14ac:dyDescent="0.15">
      <c r="A55" s="382"/>
      <c r="B55" s="374"/>
      <c r="G55" s="1275"/>
      <c r="H55" s="1275"/>
      <c r="I55" s="1275"/>
      <c r="J55" s="1275"/>
      <c r="K55" s="1292"/>
      <c r="L55" s="1292"/>
      <c r="M55" s="1292"/>
      <c r="N55" s="1292"/>
      <c r="AN55" s="1279" t="s">
        <v>605</v>
      </c>
      <c r="AO55" s="1279"/>
      <c r="AP55" s="1279"/>
      <c r="AQ55" s="1279"/>
      <c r="AR55" s="1279"/>
      <c r="AS55" s="1279"/>
      <c r="AT55" s="1279"/>
      <c r="AU55" s="1279"/>
      <c r="AV55" s="1279"/>
      <c r="AW55" s="1279"/>
      <c r="AX55" s="1279"/>
      <c r="AY55" s="1279"/>
      <c r="AZ55" s="1279"/>
      <c r="BA55" s="1279"/>
      <c r="BB55" s="1282" t="s">
        <v>606</v>
      </c>
      <c r="BC55" s="1282"/>
      <c r="BD55" s="1282"/>
      <c r="BE55" s="1282"/>
      <c r="BF55" s="1282"/>
      <c r="BG55" s="1282"/>
      <c r="BH55" s="1282"/>
      <c r="BI55" s="1282"/>
      <c r="BJ55" s="1282"/>
      <c r="BK55" s="1282"/>
      <c r="BL55" s="1282"/>
      <c r="BM55" s="1282"/>
      <c r="BN55" s="1282"/>
      <c r="BO55" s="1282"/>
      <c r="BP55" s="1280"/>
      <c r="BQ55" s="1281"/>
      <c r="BR55" s="1281"/>
      <c r="BS55" s="1281"/>
      <c r="BT55" s="1281"/>
      <c r="BU55" s="1281"/>
      <c r="BV55" s="1281"/>
      <c r="BW55" s="1281"/>
      <c r="BX55" s="1280"/>
      <c r="BY55" s="1281"/>
      <c r="BZ55" s="1281"/>
      <c r="CA55" s="1281"/>
      <c r="CB55" s="1281"/>
      <c r="CC55" s="1281"/>
      <c r="CD55" s="1281"/>
      <c r="CE55" s="1281"/>
      <c r="CF55" s="1280"/>
      <c r="CG55" s="1281"/>
      <c r="CH55" s="1281"/>
      <c r="CI55" s="1281"/>
      <c r="CJ55" s="1281"/>
      <c r="CK55" s="1281"/>
      <c r="CL55" s="1281"/>
      <c r="CM55" s="1281"/>
      <c r="CN55" s="1281">
        <v>52.3</v>
      </c>
      <c r="CO55" s="1281"/>
      <c r="CP55" s="1281"/>
      <c r="CQ55" s="1281"/>
      <c r="CR55" s="1281"/>
      <c r="CS55" s="1281"/>
      <c r="CT55" s="1281"/>
      <c r="CU55" s="1281"/>
      <c r="CV55" s="1280"/>
      <c r="CW55" s="1281"/>
      <c r="CX55" s="1281"/>
      <c r="CY55" s="1281"/>
      <c r="CZ55" s="1281"/>
      <c r="DA55" s="1281"/>
      <c r="DB55" s="1281"/>
      <c r="DC55" s="1281"/>
    </row>
    <row r="56" spans="1:109" x14ac:dyDescent="0.15">
      <c r="A56" s="382"/>
      <c r="B56" s="374"/>
      <c r="G56" s="1275"/>
      <c r="H56" s="1275"/>
      <c r="I56" s="1275"/>
      <c r="J56" s="1275"/>
      <c r="K56" s="1292"/>
      <c r="L56" s="1292"/>
      <c r="M56" s="1292"/>
      <c r="N56" s="1292"/>
      <c r="AN56" s="1279"/>
      <c r="AO56" s="1279"/>
      <c r="AP56" s="1279"/>
      <c r="AQ56" s="1279"/>
      <c r="AR56" s="1279"/>
      <c r="AS56" s="1279"/>
      <c r="AT56" s="1279"/>
      <c r="AU56" s="1279"/>
      <c r="AV56" s="1279"/>
      <c r="AW56" s="1279"/>
      <c r="AX56" s="1279"/>
      <c r="AY56" s="1279"/>
      <c r="AZ56" s="1279"/>
      <c r="BA56" s="1279"/>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382" customFormat="1" x14ac:dyDescent="0.15">
      <c r="B57" s="386"/>
      <c r="G57" s="1275"/>
      <c r="H57" s="1275"/>
      <c r="I57" s="1295"/>
      <c r="J57" s="1295"/>
      <c r="K57" s="1292"/>
      <c r="L57" s="1292"/>
      <c r="M57" s="1292"/>
      <c r="N57" s="1292"/>
      <c r="AM57" s="367"/>
      <c r="AN57" s="1279"/>
      <c r="AO57" s="1279"/>
      <c r="AP57" s="1279"/>
      <c r="AQ57" s="1279"/>
      <c r="AR57" s="1279"/>
      <c r="AS57" s="1279"/>
      <c r="AT57" s="1279"/>
      <c r="AU57" s="1279"/>
      <c r="AV57" s="1279"/>
      <c r="AW57" s="1279"/>
      <c r="AX57" s="1279"/>
      <c r="AY57" s="1279"/>
      <c r="AZ57" s="1279"/>
      <c r="BA57" s="1279"/>
      <c r="BB57" s="1282" t="s">
        <v>607</v>
      </c>
      <c r="BC57" s="1282"/>
      <c r="BD57" s="1282"/>
      <c r="BE57" s="1282"/>
      <c r="BF57" s="1282"/>
      <c r="BG57" s="1282"/>
      <c r="BH57" s="1282"/>
      <c r="BI57" s="1282"/>
      <c r="BJ57" s="1282"/>
      <c r="BK57" s="1282"/>
      <c r="BL57" s="1282"/>
      <c r="BM57" s="1282"/>
      <c r="BN57" s="1282"/>
      <c r="BO57" s="1282"/>
      <c r="BP57" s="1280"/>
      <c r="BQ57" s="1281"/>
      <c r="BR57" s="1281"/>
      <c r="BS57" s="1281"/>
      <c r="BT57" s="1281"/>
      <c r="BU57" s="1281"/>
      <c r="BV57" s="1281"/>
      <c r="BW57" s="1281"/>
      <c r="BX57" s="1280"/>
      <c r="BY57" s="1281"/>
      <c r="BZ57" s="1281"/>
      <c r="CA57" s="1281"/>
      <c r="CB57" s="1281"/>
      <c r="CC57" s="1281"/>
      <c r="CD57" s="1281"/>
      <c r="CE57" s="1281"/>
      <c r="CF57" s="1280"/>
      <c r="CG57" s="1281"/>
      <c r="CH57" s="1281"/>
      <c r="CI57" s="1281"/>
      <c r="CJ57" s="1281"/>
      <c r="CK57" s="1281"/>
      <c r="CL57" s="1281"/>
      <c r="CM57" s="1281"/>
      <c r="CN57" s="1281">
        <v>57.1</v>
      </c>
      <c r="CO57" s="1281"/>
      <c r="CP57" s="1281"/>
      <c r="CQ57" s="1281"/>
      <c r="CR57" s="1281"/>
      <c r="CS57" s="1281"/>
      <c r="CT57" s="1281"/>
      <c r="CU57" s="1281"/>
      <c r="CV57" s="1280"/>
      <c r="CW57" s="1281"/>
      <c r="CX57" s="1281"/>
      <c r="CY57" s="1281"/>
      <c r="CZ57" s="1281"/>
      <c r="DA57" s="1281"/>
      <c r="DB57" s="1281"/>
      <c r="DC57" s="1281"/>
      <c r="DD57" s="387"/>
      <c r="DE57" s="386"/>
    </row>
    <row r="58" spans="1:109" s="382" customFormat="1" x14ac:dyDescent="0.15">
      <c r="A58" s="367"/>
      <c r="B58" s="386"/>
      <c r="G58" s="1275"/>
      <c r="H58" s="1275"/>
      <c r="I58" s="1295"/>
      <c r="J58" s="1295"/>
      <c r="K58" s="1292"/>
      <c r="L58" s="1292"/>
      <c r="M58" s="1292"/>
      <c r="N58" s="1292"/>
      <c r="AM58" s="367"/>
      <c r="AN58" s="1279"/>
      <c r="AO58" s="1279"/>
      <c r="AP58" s="1279"/>
      <c r="AQ58" s="1279"/>
      <c r="AR58" s="1279"/>
      <c r="AS58" s="1279"/>
      <c r="AT58" s="1279"/>
      <c r="AU58" s="1279"/>
      <c r="AV58" s="1279"/>
      <c r="AW58" s="1279"/>
      <c r="AX58" s="1279"/>
      <c r="AY58" s="1279"/>
      <c r="AZ58" s="1279"/>
      <c r="BA58" s="1279"/>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608</v>
      </c>
    </row>
    <row r="64" spans="1:109" x14ac:dyDescent="0.15">
      <c r="B64" s="374"/>
      <c r="G64" s="381"/>
      <c r="I64" s="394"/>
      <c r="J64" s="394"/>
      <c r="K64" s="394"/>
      <c r="L64" s="394"/>
      <c r="M64" s="394"/>
      <c r="N64" s="395"/>
      <c r="AM64" s="381"/>
      <c r="AN64" s="381" t="s">
        <v>599</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612</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601</v>
      </c>
    </row>
    <row r="72" spans="2:107" x14ac:dyDescent="0.15">
      <c r="B72" s="374"/>
      <c r="G72" s="1275"/>
      <c r="H72" s="1275"/>
      <c r="I72" s="1275"/>
      <c r="J72" s="1275"/>
      <c r="K72" s="384"/>
      <c r="L72" s="384"/>
      <c r="M72" s="385"/>
      <c r="N72" s="385"/>
      <c r="AN72" s="1276"/>
      <c r="AO72" s="1277"/>
      <c r="AP72" s="1277"/>
      <c r="AQ72" s="1277"/>
      <c r="AR72" s="1277"/>
      <c r="AS72" s="1277"/>
      <c r="AT72" s="1277"/>
      <c r="AU72" s="1277"/>
      <c r="AV72" s="1277"/>
      <c r="AW72" s="1277"/>
      <c r="AX72" s="1277"/>
      <c r="AY72" s="1277"/>
      <c r="AZ72" s="1277"/>
      <c r="BA72" s="1277"/>
      <c r="BB72" s="1277"/>
      <c r="BC72" s="1277"/>
      <c r="BD72" s="1277"/>
      <c r="BE72" s="1277"/>
      <c r="BF72" s="1277"/>
      <c r="BG72" s="1277"/>
      <c r="BH72" s="1277"/>
      <c r="BI72" s="1277"/>
      <c r="BJ72" s="1277"/>
      <c r="BK72" s="1277"/>
      <c r="BL72" s="1277"/>
      <c r="BM72" s="1277"/>
      <c r="BN72" s="1277"/>
      <c r="BO72" s="1278"/>
      <c r="BP72" s="1279" t="s">
        <v>557</v>
      </c>
      <c r="BQ72" s="1279"/>
      <c r="BR72" s="1279"/>
      <c r="BS72" s="1279"/>
      <c r="BT72" s="1279"/>
      <c r="BU72" s="1279"/>
      <c r="BV72" s="1279"/>
      <c r="BW72" s="1279"/>
      <c r="BX72" s="1279" t="s">
        <v>558</v>
      </c>
      <c r="BY72" s="1279"/>
      <c r="BZ72" s="1279"/>
      <c r="CA72" s="1279"/>
      <c r="CB72" s="1279"/>
      <c r="CC72" s="1279"/>
      <c r="CD72" s="1279"/>
      <c r="CE72" s="1279"/>
      <c r="CF72" s="1279" t="s">
        <v>559</v>
      </c>
      <c r="CG72" s="1279"/>
      <c r="CH72" s="1279"/>
      <c r="CI72" s="1279"/>
      <c r="CJ72" s="1279"/>
      <c r="CK72" s="1279"/>
      <c r="CL72" s="1279"/>
      <c r="CM72" s="1279"/>
      <c r="CN72" s="1279" t="s">
        <v>560</v>
      </c>
      <c r="CO72" s="1279"/>
      <c r="CP72" s="1279"/>
      <c r="CQ72" s="1279"/>
      <c r="CR72" s="1279"/>
      <c r="CS72" s="1279"/>
      <c r="CT72" s="1279"/>
      <c r="CU72" s="1279"/>
      <c r="CV72" s="1279" t="s">
        <v>561</v>
      </c>
      <c r="CW72" s="1279"/>
      <c r="CX72" s="1279"/>
      <c r="CY72" s="1279"/>
      <c r="CZ72" s="1279"/>
      <c r="DA72" s="1279"/>
      <c r="DB72" s="1279"/>
      <c r="DC72" s="1279"/>
    </row>
    <row r="73" spans="2:107" x14ac:dyDescent="0.15">
      <c r="B73" s="374"/>
      <c r="G73" s="1293"/>
      <c r="H73" s="1293"/>
      <c r="I73" s="1293"/>
      <c r="J73" s="1293"/>
      <c r="K73" s="1296"/>
      <c r="L73" s="1296"/>
      <c r="M73" s="1296"/>
      <c r="N73" s="1296"/>
      <c r="AM73" s="383"/>
      <c r="AN73" s="1282" t="s">
        <v>602</v>
      </c>
      <c r="AO73" s="1282"/>
      <c r="AP73" s="1282"/>
      <c r="AQ73" s="1282"/>
      <c r="AR73" s="1282"/>
      <c r="AS73" s="1282"/>
      <c r="AT73" s="1282"/>
      <c r="AU73" s="1282"/>
      <c r="AV73" s="1282"/>
      <c r="AW73" s="1282"/>
      <c r="AX73" s="1282"/>
      <c r="AY73" s="1282"/>
      <c r="AZ73" s="1282"/>
      <c r="BA73" s="1282"/>
      <c r="BB73" s="1282" t="s">
        <v>606</v>
      </c>
      <c r="BC73" s="1282"/>
      <c r="BD73" s="1282"/>
      <c r="BE73" s="1282"/>
      <c r="BF73" s="1282"/>
      <c r="BG73" s="1282"/>
      <c r="BH73" s="1282"/>
      <c r="BI73" s="1282"/>
      <c r="BJ73" s="1282"/>
      <c r="BK73" s="1282"/>
      <c r="BL73" s="1282"/>
      <c r="BM73" s="1282"/>
      <c r="BN73" s="1282"/>
      <c r="BO73" s="1282"/>
      <c r="BP73" s="1281">
        <v>67.099999999999994</v>
      </c>
      <c r="BQ73" s="1281"/>
      <c r="BR73" s="1281"/>
      <c r="BS73" s="1281"/>
      <c r="BT73" s="1281"/>
      <c r="BU73" s="1281"/>
      <c r="BV73" s="1281"/>
      <c r="BW73" s="1281"/>
      <c r="BX73" s="1281">
        <v>66.599999999999994</v>
      </c>
      <c r="BY73" s="1281"/>
      <c r="BZ73" s="1281"/>
      <c r="CA73" s="1281"/>
      <c r="CB73" s="1281"/>
      <c r="CC73" s="1281"/>
      <c r="CD73" s="1281"/>
      <c r="CE73" s="1281"/>
      <c r="CF73" s="1281">
        <v>43.9</v>
      </c>
      <c r="CG73" s="1281"/>
      <c r="CH73" s="1281"/>
      <c r="CI73" s="1281"/>
      <c r="CJ73" s="1281"/>
      <c r="CK73" s="1281"/>
      <c r="CL73" s="1281"/>
      <c r="CM73" s="1281"/>
      <c r="CN73" s="1281">
        <v>21.4</v>
      </c>
      <c r="CO73" s="1281"/>
      <c r="CP73" s="1281"/>
      <c r="CQ73" s="1281"/>
      <c r="CR73" s="1281"/>
      <c r="CS73" s="1281"/>
      <c r="CT73" s="1281"/>
      <c r="CU73" s="1281"/>
      <c r="CV73" s="1281">
        <v>8.6999999999999993</v>
      </c>
      <c r="CW73" s="1281"/>
      <c r="CX73" s="1281"/>
      <c r="CY73" s="1281"/>
      <c r="CZ73" s="1281"/>
      <c r="DA73" s="1281"/>
      <c r="DB73" s="1281"/>
      <c r="DC73" s="1281"/>
    </row>
    <row r="74" spans="2:107" x14ac:dyDescent="0.15">
      <c r="B74" s="374"/>
      <c r="G74" s="1293"/>
      <c r="H74" s="1293"/>
      <c r="I74" s="1293"/>
      <c r="J74" s="1293"/>
      <c r="K74" s="1296"/>
      <c r="L74" s="1296"/>
      <c r="M74" s="1296"/>
      <c r="N74" s="1296"/>
      <c r="AM74" s="383"/>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x14ac:dyDescent="0.15">
      <c r="B75" s="374"/>
      <c r="G75" s="1293"/>
      <c r="H75" s="1293"/>
      <c r="I75" s="1275"/>
      <c r="J75" s="1275"/>
      <c r="K75" s="1292"/>
      <c r="L75" s="1292"/>
      <c r="M75" s="1292"/>
      <c r="N75" s="1292"/>
      <c r="AM75" s="383"/>
      <c r="AN75" s="1282"/>
      <c r="AO75" s="1282"/>
      <c r="AP75" s="1282"/>
      <c r="AQ75" s="1282"/>
      <c r="AR75" s="1282"/>
      <c r="AS75" s="1282"/>
      <c r="AT75" s="1282"/>
      <c r="AU75" s="1282"/>
      <c r="AV75" s="1282"/>
      <c r="AW75" s="1282"/>
      <c r="AX75" s="1282"/>
      <c r="AY75" s="1282"/>
      <c r="AZ75" s="1282"/>
      <c r="BA75" s="1282"/>
      <c r="BB75" s="1282" t="s">
        <v>609</v>
      </c>
      <c r="BC75" s="1282"/>
      <c r="BD75" s="1282"/>
      <c r="BE75" s="1282"/>
      <c r="BF75" s="1282"/>
      <c r="BG75" s="1282"/>
      <c r="BH75" s="1282"/>
      <c r="BI75" s="1282"/>
      <c r="BJ75" s="1282"/>
      <c r="BK75" s="1282"/>
      <c r="BL75" s="1282"/>
      <c r="BM75" s="1282"/>
      <c r="BN75" s="1282"/>
      <c r="BO75" s="1282"/>
      <c r="BP75" s="1281">
        <v>15.9</v>
      </c>
      <c r="BQ75" s="1281"/>
      <c r="BR75" s="1281"/>
      <c r="BS75" s="1281"/>
      <c r="BT75" s="1281"/>
      <c r="BU75" s="1281"/>
      <c r="BV75" s="1281"/>
      <c r="BW75" s="1281"/>
      <c r="BX75" s="1281">
        <v>14</v>
      </c>
      <c r="BY75" s="1281"/>
      <c r="BZ75" s="1281"/>
      <c r="CA75" s="1281"/>
      <c r="CB75" s="1281"/>
      <c r="CC75" s="1281"/>
      <c r="CD75" s="1281"/>
      <c r="CE75" s="1281"/>
      <c r="CF75" s="1281">
        <v>12.7</v>
      </c>
      <c r="CG75" s="1281"/>
      <c r="CH75" s="1281"/>
      <c r="CI75" s="1281"/>
      <c r="CJ75" s="1281"/>
      <c r="CK75" s="1281"/>
      <c r="CL75" s="1281"/>
      <c r="CM75" s="1281"/>
      <c r="CN75" s="1281">
        <v>12.3</v>
      </c>
      <c r="CO75" s="1281"/>
      <c r="CP75" s="1281"/>
      <c r="CQ75" s="1281"/>
      <c r="CR75" s="1281"/>
      <c r="CS75" s="1281"/>
      <c r="CT75" s="1281"/>
      <c r="CU75" s="1281"/>
      <c r="CV75" s="1281">
        <v>12.5</v>
      </c>
      <c r="CW75" s="1281"/>
      <c r="CX75" s="1281"/>
      <c r="CY75" s="1281"/>
      <c r="CZ75" s="1281"/>
      <c r="DA75" s="1281"/>
      <c r="DB75" s="1281"/>
      <c r="DC75" s="1281"/>
    </row>
    <row r="76" spans="2:107" x14ac:dyDescent="0.15">
      <c r="B76" s="374"/>
      <c r="G76" s="1293"/>
      <c r="H76" s="1293"/>
      <c r="I76" s="1275"/>
      <c r="J76" s="1275"/>
      <c r="K76" s="1292"/>
      <c r="L76" s="1292"/>
      <c r="M76" s="1292"/>
      <c r="N76" s="1292"/>
      <c r="AM76" s="383"/>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x14ac:dyDescent="0.15">
      <c r="B77" s="374"/>
      <c r="G77" s="1275"/>
      <c r="H77" s="1275"/>
      <c r="I77" s="1275"/>
      <c r="J77" s="1275"/>
      <c r="K77" s="1296"/>
      <c r="L77" s="1296"/>
      <c r="M77" s="1296"/>
      <c r="N77" s="1296"/>
      <c r="AN77" s="1279" t="s">
        <v>610</v>
      </c>
      <c r="AO77" s="1279"/>
      <c r="AP77" s="1279"/>
      <c r="AQ77" s="1279"/>
      <c r="AR77" s="1279"/>
      <c r="AS77" s="1279"/>
      <c r="AT77" s="1279"/>
      <c r="AU77" s="1279"/>
      <c r="AV77" s="1279"/>
      <c r="AW77" s="1279"/>
      <c r="AX77" s="1279"/>
      <c r="AY77" s="1279"/>
      <c r="AZ77" s="1279"/>
      <c r="BA77" s="1279"/>
      <c r="BB77" s="1282" t="s">
        <v>606</v>
      </c>
      <c r="BC77" s="1282"/>
      <c r="BD77" s="1282"/>
      <c r="BE77" s="1282"/>
      <c r="BF77" s="1282"/>
      <c r="BG77" s="1282"/>
      <c r="BH77" s="1282"/>
      <c r="BI77" s="1282"/>
      <c r="BJ77" s="1282"/>
      <c r="BK77" s="1282"/>
      <c r="BL77" s="1282"/>
      <c r="BM77" s="1282"/>
      <c r="BN77" s="1282"/>
      <c r="BO77" s="1282"/>
      <c r="BP77" s="1281">
        <v>65.3</v>
      </c>
      <c r="BQ77" s="1281"/>
      <c r="BR77" s="1281"/>
      <c r="BS77" s="1281"/>
      <c r="BT77" s="1281"/>
      <c r="BU77" s="1281"/>
      <c r="BV77" s="1281"/>
      <c r="BW77" s="1281"/>
      <c r="BX77" s="1281">
        <v>60.8</v>
      </c>
      <c r="BY77" s="1281"/>
      <c r="BZ77" s="1281"/>
      <c r="CA77" s="1281"/>
      <c r="CB77" s="1281"/>
      <c r="CC77" s="1281"/>
      <c r="CD77" s="1281"/>
      <c r="CE77" s="1281"/>
      <c r="CF77" s="1281">
        <v>56.8</v>
      </c>
      <c r="CG77" s="1281"/>
      <c r="CH77" s="1281"/>
      <c r="CI77" s="1281"/>
      <c r="CJ77" s="1281"/>
      <c r="CK77" s="1281"/>
      <c r="CL77" s="1281"/>
      <c r="CM77" s="1281"/>
      <c r="CN77" s="1281">
        <v>52.3</v>
      </c>
      <c r="CO77" s="1281"/>
      <c r="CP77" s="1281"/>
      <c r="CQ77" s="1281"/>
      <c r="CR77" s="1281"/>
      <c r="CS77" s="1281"/>
      <c r="CT77" s="1281"/>
      <c r="CU77" s="1281"/>
      <c r="CV77" s="1281">
        <v>55.4</v>
      </c>
      <c r="CW77" s="1281"/>
      <c r="CX77" s="1281"/>
      <c r="CY77" s="1281"/>
      <c r="CZ77" s="1281"/>
      <c r="DA77" s="1281"/>
      <c r="DB77" s="1281"/>
      <c r="DC77" s="1281"/>
    </row>
    <row r="78" spans="2:107" x14ac:dyDescent="0.15">
      <c r="B78" s="374"/>
      <c r="G78" s="1275"/>
      <c r="H78" s="1275"/>
      <c r="I78" s="1275"/>
      <c r="J78" s="1275"/>
      <c r="K78" s="1296"/>
      <c r="L78" s="1296"/>
      <c r="M78" s="1296"/>
      <c r="N78" s="1296"/>
      <c r="AN78" s="1279"/>
      <c r="AO78" s="1279"/>
      <c r="AP78" s="1279"/>
      <c r="AQ78" s="1279"/>
      <c r="AR78" s="1279"/>
      <c r="AS78" s="1279"/>
      <c r="AT78" s="1279"/>
      <c r="AU78" s="1279"/>
      <c r="AV78" s="1279"/>
      <c r="AW78" s="1279"/>
      <c r="AX78" s="1279"/>
      <c r="AY78" s="1279"/>
      <c r="AZ78" s="1279"/>
      <c r="BA78" s="1279"/>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x14ac:dyDescent="0.15">
      <c r="B79" s="374"/>
      <c r="G79" s="1275"/>
      <c r="H79" s="1275"/>
      <c r="I79" s="1295"/>
      <c r="J79" s="1295"/>
      <c r="K79" s="1297"/>
      <c r="L79" s="1297"/>
      <c r="M79" s="1297"/>
      <c r="N79" s="1297"/>
      <c r="AN79" s="1279"/>
      <c r="AO79" s="1279"/>
      <c r="AP79" s="1279"/>
      <c r="AQ79" s="1279"/>
      <c r="AR79" s="1279"/>
      <c r="AS79" s="1279"/>
      <c r="AT79" s="1279"/>
      <c r="AU79" s="1279"/>
      <c r="AV79" s="1279"/>
      <c r="AW79" s="1279"/>
      <c r="AX79" s="1279"/>
      <c r="AY79" s="1279"/>
      <c r="AZ79" s="1279"/>
      <c r="BA79" s="1279"/>
      <c r="BB79" s="1282" t="s">
        <v>611</v>
      </c>
      <c r="BC79" s="1282"/>
      <c r="BD79" s="1282"/>
      <c r="BE79" s="1282"/>
      <c r="BF79" s="1282"/>
      <c r="BG79" s="1282"/>
      <c r="BH79" s="1282"/>
      <c r="BI79" s="1282"/>
      <c r="BJ79" s="1282"/>
      <c r="BK79" s="1282"/>
      <c r="BL79" s="1282"/>
      <c r="BM79" s="1282"/>
      <c r="BN79" s="1282"/>
      <c r="BO79" s="1282"/>
      <c r="BP79" s="1281">
        <v>12</v>
      </c>
      <c r="BQ79" s="1281"/>
      <c r="BR79" s="1281"/>
      <c r="BS79" s="1281"/>
      <c r="BT79" s="1281"/>
      <c r="BU79" s="1281"/>
      <c r="BV79" s="1281"/>
      <c r="BW79" s="1281"/>
      <c r="BX79" s="1281">
        <v>11.1</v>
      </c>
      <c r="BY79" s="1281"/>
      <c r="BZ79" s="1281"/>
      <c r="CA79" s="1281"/>
      <c r="CB79" s="1281"/>
      <c r="CC79" s="1281"/>
      <c r="CD79" s="1281"/>
      <c r="CE79" s="1281"/>
      <c r="CF79" s="1281">
        <v>10.199999999999999</v>
      </c>
      <c r="CG79" s="1281"/>
      <c r="CH79" s="1281"/>
      <c r="CI79" s="1281"/>
      <c r="CJ79" s="1281"/>
      <c r="CK79" s="1281"/>
      <c r="CL79" s="1281"/>
      <c r="CM79" s="1281"/>
      <c r="CN79" s="1281">
        <v>10</v>
      </c>
      <c r="CO79" s="1281"/>
      <c r="CP79" s="1281"/>
      <c r="CQ79" s="1281"/>
      <c r="CR79" s="1281"/>
      <c r="CS79" s="1281"/>
      <c r="CT79" s="1281"/>
      <c r="CU79" s="1281"/>
      <c r="CV79" s="1281">
        <v>9.6999999999999993</v>
      </c>
      <c r="CW79" s="1281"/>
      <c r="CX79" s="1281"/>
      <c r="CY79" s="1281"/>
      <c r="CZ79" s="1281"/>
      <c r="DA79" s="1281"/>
      <c r="DB79" s="1281"/>
      <c r="DC79" s="1281"/>
    </row>
    <row r="80" spans="2:107" x14ac:dyDescent="0.15">
      <c r="B80" s="374"/>
      <c r="G80" s="1275"/>
      <c r="H80" s="1275"/>
      <c r="I80" s="1295"/>
      <c r="J80" s="1295"/>
      <c r="K80" s="1297"/>
      <c r="L80" s="1297"/>
      <c r="M80" s="1297"/>
      <c r="N80" s="1297"/>
      <c r="AN80" s="1279"/>
      <c r="AO80" s="1279"/>
      <c r="AP80" s="1279"/>
      <c r="AQ80" s="1279"/>
      <c r="AR80" s="1279"/>
      <c r="AS80" s="1279"/>
      <c r="AT80" s="1279"/>
      <c r="AU80" s="1279"/>
      <c r="AV80" s="1279"/>
      <c r="AW80" s="1279"/>
      <c r="AX80" s="1279"/>
      <c r="AY80" s="1279"/>
      <c r="AZ80" s="1279"/>
      <c r="BA80" s="1279"/>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bb1PhNoNrxYx/JWRbrVqEeAeQPTcxKhWJyEKdo7oAgs6671MwGfvjSjIAZ+Qs8PGjzGZ0vH8kwGe+UnCev6cag==" saltValue="10mED+QzqTW/apOpemV3s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4"/>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69" customWidth="1"/>
    <col min="35" max="122" width="2.5" style="268" customWidth="1"/>
    <col min="123" max="16384" width="2.5" style="268" hidden="1"/>
  </cols>
  <sheetData>
    <row r="1" spans="2:34" ht="13.5" customHeight="1" x14ac:dyDescent="0.15">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row>
    <row r="2" spans="2:34" x14ac:dyDescent="0.15">
      <c r="S2" s="268"/>
      <c r="AH2" s="268"/>
    </row>
    <row r="3" spans="2:34" x14ac:dyDescent="0.15">
      <c r="C3" s="268"/>
      <c r="D3" s="268"/>
      <c r="E3" s="268"/>
      <c r="F3" s="268"/>
      <c r="G3" s="268"/>
      <c r="H3" s="268"/>
      <c r="I3" s="268"/>
      <c r="J3" s="268"/>
      <c r="K3" s="268"/>
      <c r="L3" s="268"/>
      <c r="M3" s="268"/>
      <c r="N3" s="268"/>
      <c r="O3" s="268"/>
      <c r="P3" s="268"/>
      <c r="Q3" s="268"/>
      <c r="R3" s="268"/>
      <c r="S3" s="268"/>
      <c r="U3" s="268"/>
      <c r="V3" s="268"/>
      <c r="W3" s="268"/>
      <c r="X3" s="268"/>
      <c r="Y3" s="268"/>
      <c r="Z3" s="268"/>
      <c r="AA3" s="268"/>
      <c r="AB3" s="268"/>
      <c r="AC3" s="268"/>
      <c r="AD3" s="268"/>
      <c r="AE3" s="268"/>
      <c r="AF3" s="268"/>
      <c r="AG3" s="268"/>
      <c r="AH3" s="268"/>
    </row>
    <row r="4" spans="2:34" x14ac:dyDescent="0.15"/>
    <row r="5" spans="2:34" x14ac:dyDescent="0.15"/>
    <row r="6" spans="2:34" x14ac:dyDescent="0.15"/>
    <row r="7" spans="2:34" x14ac:dyDescent="0.15"/>
    <row r="8" spans="2:34" x14ac:dyDescent="0.15"/>
    <row r="9" spans="2:34" x14ac:dyDescent="0.15">
      <c r="AH9" s="26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8"/>
    </row>
    <row r="18" spans="12:34" x14ac:dyDescent="0.15"/>
    <row r="19" spans="12:34" x14ac:dyDescent="0.15"/>
    <row r="20" spans="12:34" x14ac:dyDescent="0.15">
      <c r="AH20" s="268"/>
    </row>
    <row r="21" spans="12:34" x14ac:dyDescent="0.15">
      <c r="AH21" s="268"/>
    </row>
    <row r="22" spans="12:34" x14ac:dyDescent="0.15"/>
    <row r="23" spans="12:34" x14ac:dyDescent="0.15"/>
    <row r="24" spans="12:34" x14ac:dyDescent="0.15">
      <c r="Q24" s="268"/>
    </row>
    <row r="25" spans="12:34" x14ac:dyDescent="0.15"/>
    <row r="26" spans="12:34" x14ac:dyDescent="0.15"/>
    <row r="27" spans="12:34" x14ac:dyDescent="0.15"/>
    <row r="28" spans="12:34" x14ac:dyDescent="0.15">
      <c r="O28" s="268"/>
      <c r="T28" s="268"/>
      <c r="AH28" s="268"/>
    </row>
    <row r="29" spans="12:34" x14ac:dyDescent="0.15"/>
    <row r="30" spans="12:34" x14ac:dyDescent="0.15"/>
    <row r="31" spans="12:34" x14ac:dyDescent="0.15">
      <c r="Q31" s="268"/>
    </row>
    <row r="32" spans="12:34" x14ac:dyDescent="0.15">
      <c r="L32" s="268"/>
    </row>
    <row r="33" spans="2:34" x14ac:dyDescent="0.15">
      <c r="C33" s="268"/>
      <c r="E33" s="268"/>
      <c r="G33" s="268"/>
      <c r="I33" s="268"/>
      <c r="X33" s="268"/>
    </row>
    <row r="34" spans="2:34" x14ac:dyDescent="0.15">
      <c r="B34" s="268"/>
      <c r="P34" s="268"/>
      <c r="R34" s="268"/>
      <c r="T34" s="268"/>
    </row>
    <row r="35" spans="2:34" x14ac:dyDescent="0.15">
      <c r="D35" s="268"/>
      <c r="W35" s="268"/>
      <c r="AC35" s="268"/>
      <c r="AD35" s="268"/>
      <c r="AE35" s="268"/>
      <c r="AF35" s="268"/>
      <c r="AG35" s="268"/>
      <c r="AH35" s="268"/>
    </row>
    <row r="36" spans="2:34" x14ac:dyDescent="0.15">
      <c r="H36" s="268"/>
      <c r="J36" s="268"/>
      <c r="K36" s="268"/>
      <c r="M36" s="268"/>
      <c r="Y36" s="268"/>
      <c r="Z36" s="268"/>
      <c r="AA36" s="268"/>
      <c r="AB36" s="268"/>
      <c r="AC36" s="268"/>
      <c r="AD36" s="268"/>
      <c r="AE36" s="268"/>
      <c r="AF36" s="268"/>
      <c r="AG36" s="268"/>
      <c r="AH36" s="268"/>
    </row>
    <row r="37" spans="2:34" x14ac:dyDescent="0.15">
      <c r="AH37" s="268"/>
    </row>
    <row r="38" spans="2:34" x14ac:dyDescent="0.15">
      <c r="AG38" s="268"/>
      <c r="AH38" s="268"/>
    </row>
    <row r="39" spans="2:34" x14ac:dyDescent="0.15"/>
    <row r="40" spans="2:34" x14ac:dyDescent="0.15">
      <c r="X40" s="268"/>
    </row>
    <row r="41" spans="2:34" x14ac:dyDescent="0.15">
      <c r="R41" s="268"/>
    </row>
    <row r="42" spans="2:34" x14ac:dyDescent="0.15">
      <c r="W42" s="268"/>
    </row>
    <row r="43" spans="2:34" x14ac:dyDescent="0.15">
      <c r="Y43" s="268"/>
      <c r="Z43" s="268"/>
      <c r="AA43" s="268"/>
      <c r="AB43" s="268"/>
      <c r="AC43" s="268"/>
      <c r="AD43" s="268"/>
      <c r="AE43" s="268"/>
      <c r="AF43" s="268"/>
      <c r="AG43" s="268"/>
      <c r="AH43" s="268"/>
    </row>
    <row r="44" spans="2:34" x14ac:dyDescent="0.15">
      <c r="AH44" s="268"/>
    </row>
    <row r="45" spans="2:34" x14ac:dyDescent="0.15">
      <c r="X45" s="268"/>
    </row>
    <row r="46" spans="2:34" x14ac:dyDescent="0.15"/>
    <row r="47" spans="2:34" x14ac:dyDescent="0.15"/>
    <row r="48" spans="2:34" x14ac:dyDescent="0.15">
      <c r="W48" s="268"/>
      <c r="Y48" s="268"/>
      <c r="Z48" s="268"/>
      <c r="AA48" s="268"/>
      <c r="AB48" s="268"/>
      <c r="AC48" s="268"/>
      <c r="AD48" s="268"/>
      <c r="AE48" s="268"/>
      <c r="AF48" s="268"/>
      <c r="AG48" s="268"/>
      <c r="AH48" s="268"/>
    </row>
    <row r="49" spans="28:34" x14ac:dyDescent="0.15"/>
    <row r="50" spans="28:34" x14ac:dyDescent="0.15">
      <c r="AE50" s="268"/>
      <c r="AF50" s="268"/>
      <c r="AG50" s="268"/>
      <c r="AH50" s="268"/>
    </row>
    <row r="51" spans="28:34" x14ac:dyDescent="0.15">
      <c r="AC51" s="268"/>
      <c r="AD51" s="268"/>
      <c r="AE51" s="268"/>
      <c r="AF51" s="268"/>
      <c r="AG51" s="268"/>
      <c r="AH51" s="268"/>
    </row>
    <row r="52" spans="28:34" x14ac:dyDescent="0.15"/>
    <row r="53" spans="28:34" x14ac:dyDescent="0.15">
      <c r="AF53" s="268"/>
      <c r="AG53" s="268"/>
      <c r="AH53" s="268"/>
    </row>
    <row r="54" spans="28:34" x14ac:dyDescent="0.15">
      <c r="AH54" s="268"/>
    </row>
    <row r="55" spans="28:34" x14ac:dyDescent="0.15"/>
    <row r="56" spans="28:34" x14ac:dyDescent="0.15">
      <c r="AB56" s="268"/>
      <c r="AC56" s="268"/>
      <c r="AD56" s="268"/>
      <c r="AE56" s="268"/>
      <c r="AF56" s="268"/>
      <c r="AG56" s="268"/>
      <c r="AH56" s="268"/>
    </row>
    <row r="57" spans="28:34" x14ac:dyDescent="0.15">
      <c r="AH57" s="268"/>
    </row>
    <row r="58" spans="28:34" x14ac:dyDescent="0.15">
      <c r="AH58" s="268"/>
    </row>
    <row r="59" spans="28:34" x14ac:dyDescent="0.15"/>
    <row r="60" spans="28:34" x14ac:dyDescent="0.15"/>
    <row r="61" spans="28:34" x14ac:dyDescent="0.15"/>
    <row r="62" spans="28:34" x14ac:dyDescent="0.15"/>
    <row r="63" spans="28:34" x14ac:dyDescent="0.15">
      <c r="AH63" s="268"/>
    </row>
    <row r="64" spans="28:34" x14ac:dyDescent="0.15">
      <c r="AG64" s="268"/>
      <c r="AH64" s="268"/>
    </row>
    <row r="65" spans="28:34" x14ac:dyDescent="0.15"/>
    <row r="66" spans="28:34" x14ac:dyDescent="0.15"/>
    <row r="67" spans="28:34" x14ac:dyDescent="0.15"/>
    <row r="68" spans="28:34" x14ac:dyDescent="0.15">
      <c r="AB68" s="268"/>
      <c r="AC68" s="268"/>
      <c r="AD68" s="268"/>
      <c r="AE68" s="268"/>
      <c r="AF68" s="268"/>
      <c r="AG68" s="268"/>
      <c r="AH68" s="268"/>
    </row>
    <row r="69" spans="28:34" x14ac:dyDescent="0.15">
      <c r="AF69" s="268"/>
      <c r="AG69" s="268"/>
      <c r="AH69" s="268"/>
    </row>
    <row r="70" spans="28:34" x14ac:dyDescent="0.15"/>
    <row r="71" spans="28:34" x14ac:dyDescent="0.15"/>
    <row r="72" spans="28:34" x14ac:dyDescent="0.15"/>
    <row r="73" spans="28:34" x14ac:dyDescent="0.15"/>
    <row r="74" spans="28:34" x14ac:dyDescent="0.15"/>
    <row r="75" spans="28:34" x14ac:dyDescent="0.15">
      <c r="AH75" s="268"/>
    </row>
    <row r="76" spans="28:34" x14ac:dyDescent="0.15">
      <c r="AF76" s="268"/>
      <c r="AG76" s="268"/>
      <c r="AH76" s="268"/>
    </row>
    <row r="77" spans="28:34" x14ac:dyDescent="0.15">
      <c r="AG77" s="268"/>
      <c r="AH77" s="268"/>
    </row>
    <row r="78" spans="28:34" x14ac:dyDescent="0.15"/>
    <row r="79" spans="28:34" x14ac:dyDescent="0.15"/>
    <row r="80" spans="28:34" x14ac:dyDescent="0.15"/>
    <row r="81" spans="25:34" x14ac:dyDescent="0.15"/>
    <row r="82" spans="25:34" x14ac:dyDescent="0.15">
      <c r="Y82" s="268"/>
    </row>
    <row r="83" spans="25:34" x14ac:dyDescent="0.15">
      <c r="Y83" s="268"/>
      <c r="Z83" s="268"/>
      <c r="AA83" s="268"/>
      <c r="AB83" s="268"/>
      <c r="AC83" s="268"/>
      <c r="AD83" s="268"/>
      <c r="AE83" s="268"/>
      <c r="AF83" s="268"/>
      <c r="AG83" s="268"/>
      <c r="AH83" s="268"/>
    </row>
    <row r="84" spans="25:34" x14ac:dyDescent="0.15"/>
    <row r="85" spans="25:34" x14ac:dyDescent="0.15"/>
    <row r="86" spans="25:34" x14ac:dyDescent="0.15"/>
    <row r="87" spans="25:34" x14ac:dyDescent="0.15"/>
    <row r="88" spans="25:34" x14ac:dyDescent="0.15">
      <c r="AH88" s="26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8"/>
      <c r="AG94" s="268"/>
      <c r="AH94" s="268"/>
    </row>
    <row r="95" spans="25:34" ht="13.5" customHeight="1" x14ac:dyDescent="0.15">
      <c r="AH95" s="26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8"/>
    </row>
    <row r="102" spans="33:34" ht="13.5" customHeight="1" x14ac:dyDescent="0.15"/>
    <row r="103" spans="33:34" ht="13.5" customHeight="1" x14ac:dyDescent="0.15"/>
    <row r="104" spans="33:34" ht="13.5" customHeight="1" x14ac:dyDescent="0.15">
      <c r="AG104" s="268"/>
      <c r="AH104" s="26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8"/>
    </row>
    <row r="117" spans="34:122" ht="13.5" customHeight="1" x14ac:dyDescent="0.15"/>
    <row r="118" spans="34:122" ht="13.5" customHeight="1" x14ac:dyDescent="0.15"/>
    <row r="119" spans="34:122" ht="13.5" customHeight="1" x14ac:dyDescent="0.15"/>
    <row r="120" spans="34:122" ht="13.5" customHeight="1" x14ac:dyDescent="0.15">
      <c r="AH120" s="268"/>
    </row>
    <row r="121" spans="34:122" ht="13.5" customHeight="1" x14ac:dyDescent="0.15">
      <c r="AH121" s="268"/>
    </row>
    <row r="122" spans="34:122" ht="13.5" customHeight="1" x14ac:dyDescent="0.15"/>
    <row r="123" spans="34:122" ht="13.5" customHeight="1" x14ac:dyDescent="0.15"/>
    <row r="124" spans="34:122" ht="13.5" customHeight="1" x14ac:dyDescent="0.15"/>
    <row r="125" spans="34:122" ht="13.5" customHeight="1" x14ac:dyDescent="0.15">
      <c r="DR125" s="268" t="s">
        <v>502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4DCZJ9cIJlRrjOFHh0jKiYEOGDG/6okWAG0CZyoz2z84nfiHF3rexeTLSbW9xncjYtBl99Nnko3uVicFrp65IA==" saltValue="dimkmfiCW+roR2M4TqI24Q==" spinCount="100000" sheet="1" objects="1" scenarios="1"/>
  <dataConsolidate/>
  <phoneticPr fontId="4"/>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69" customWidth="1"/>
    <col min="35" max="122" width="2.5" style="268" customWidth="1"/>
    <col min="123" max="16384" width="2.5" style="268" hidden="1"/>
  </cols>
  <sheetData>
    <row r="1" spans="2:34" ht="13.5" customHeight="1" x14ac:dyDescent="0.15">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row>
    <row r="2" spans="2:34" x14ac:dyDescent="0.15">
      <c r="S2" s="268"/>
      <c r="AH2" s="268"/>
    </row>
    <row r="3" spans="2:34" x14ac:dyDescent="0.15">
      <c r="C3" s="268"/>
      <c r="D3" s="268"/>
      <c r="E3" s="268"/>
      <c r="F3" s="268"/>
      <c r="G3" s="268"/>
      <c r="H3" s="268"/>
      <c r="I3" s="268"/>
      <c r="J3" s="268"/>
      <c r="K3" s="268"/>
      <c r="L3" s="268"/>
      <c r="M3" s="268"/>
      <c r="N3" s="268"/>
      <c r="O3" s="268"/>
      <c r="P3" s="268"/>
      <c r="Q3" s="268"/>
      <c r="R3" s="268"/>
      <c r="S3" s="268"/>
      <c r="U3" s="268"/>
      <c r="V3" s="268"/>
      <c r="W3" s="268"/>
      <c r="X3" s="268"/>
      <c r="Y3" s="268"/>
      <c r="Z3" s="268"/>
      <c r="AA3" s="268"/>
      <c r="AB3" s="268"/>
      <c r="AC3" s="268"/>
      <c r="AD3" s="268"/>
      <c r="AE3" s="268"/>
      <c r="AF3" s="268"/>
      <c r="AG3" s="268"/>
      <c r="AH3" s="268"/>
    </row>
    <row r="4" spans="2:34" x14ac:dyDescent="0.15"/>
    <row r="5" spans="2:34" x14ac:dyDescent="0.15"/>
    <row r="6" spans="2:34" x14ac:dyDescent="0.15"/>
    <row r="7" spans="2:34" x14ac:dyDescent="0.15"/>
    <row r="8" spans="2:34" x14ac:dyDescent="0.15"/>
    <row r="9" spans="2:34" x14ac:dyDescent="0.15">
      <c r="AH9" s="26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8"/>
    </row>
    <row r="18" spans="12:34" x14ac:dyDescent="0.15"/>
    <row r="19" spans="12:34" x14ac:dyDescent="0.15"/>
    <row r="20" spans="12:34" x14ac:dyDescent="0.15">
      <c r="AH20" s="268"/>
    </row>
    <row r="21" spans="12:34" x14ac:dyDescent="0.15">
      <c r="AH21" s="268"/>
    </row>
    <row r="22" spans="12:34" x14ac:dyDescent="0.15"/>
    <row r="23" spans="12:34" x14ac:dyDescent="0.15"/>
    <row r="24" spans="12:34" x14ac:dyDescent="0.15">
      <c r="Q24" s="268"/>
    </row>
    <row r="25" spans="12:34" x14ac:dyDescent="0.15"/>
    <row r="26" spans="12:34" x14ac:dyDescent="0.15"/>
    <row r="27" spans="12:34" x14ac:dyDescent="0.15"/>
    <row r="28" spans="12:34" x14ac:dyDescent="0.15">
      <c r="O28" s="268"/>
      <c r="T28" s="268"/>
      <c r="AH28" s="268"/>
    </row>
    <row r="29" spans="12:34" x14ac:dyDescent="0.15"/>
    <row r="30" spans="12:34" x14ac:dyDescent="0.15"/>
    <row r="31" spans="12:34" x14ac:dyDescent="0.15">
      <c r="Q31" s="268"/>
    </row>
    <row r="32" spans="12:34" x14ac:dyDescent="0.15">
      <c r="L32" s="268"/>
    </row>
    <row r="33" spans="2:34" x14ac:dyDescent="0.15">
      <c r="C33" s="268"/>
      <c r="E33" s="268"/>
      <c r="G33" s="268"/>
      <c r="I33" s="268"/>
      <c r="X33" s="268"/>
    </row>
    <row r="34" spans="2:34" x14ac:dyDescent="0.15">
      <c r="B34" s="268"/>
      <c r="P34" s="268"/>
      <c r="R34" s="268"/>
      <c r="T34" s="268"/>
    </row>
    <row r="35" spans="2:34" x14ac:dyDescent="0.15">
      <c r="D35" s="268"/>
      <c r="W35" s="268"/>
      <c r="AC35" s="268"/>
      <c r="AD35" s="268"/>
      <c r="AE35" s="268"/>
      <c r="AF35" s="268"/>
      <c r="AG35" s="268"/>
      <c r="AH35" s="268"/>
    </row>
    <row r="36" spans="2:34" x14ac:dyDescent="0.15">
      <c r="H36" s="268"/>
      <c r="J36" s="268"/>
      <c r="K36" s="268"/>
      <c r="M36" s="268"/>
      <c r="Y36" s="268"/>
      <c r="Z36" s="268"/>
      <c r="AA36" s="268"/>
      <c r="AB36" s="268"/>
      <c r="AC36" s="268"/>
      <c r="AD36" s="268"/>
      <c r="AE36" s="268"/>
      <c r="AF36" s="268"/>
      <c r="AG36" s="268"/>
      <c r="AH36" s="268"/>
    </row>
    <row r="37" spans="2:34" x14ac:dyDescent="0.15">
      <c r="AH37" s="268"/>
    </row>
    <row r="38" spans="2:34" x14ac:dyDescent="0.15">
      <c r="AG38" s="268"/>
      <c r="AH38" s="268"/>
    </row>
    <row r="39" spans="2:34" x14ac:dyDescent="0.15"/>
    <row r="40" spans="2:34" x14ac:dyDescent="0.15">
      <c r="X40" s="268"/>
    </row>
    <row r="41" spans="2:34" x14ac:dyDescent="0.15">
      <c r="R41" s="268"/>
    </row>
    <row r="42" spans="2:34" x14ac:dyDescent="0.15">
      <c r="W42" s="268"/>
    </row>
    <row r="43" spans="2:34" x14ac:dyDescent="0.15">
      <c r="Y43" s="268"/>
      <c r="Z43" s="268"/>
      <c r="AA43" s="268"/>
      <c r="AB43" s="268"/>
      <c r="AC43" s="268"/>
      <c r="AD43" s="268"/>
      <c r="AE43" s="268"/>
      <c r="AF43" s="268"/>
      <c r="AG43" s="268"/>
      <c r="AH43" s="268"/>
    </row>
    <row r="44" spans="2:34" x14ac:dyDescent="0.15">
      <c r="AH44" s="268"/>
    </row>
    <row r="45" spans="2:34" x14ac:dyDescent="0.15">
      <c r="X45" s="268"/>
    </row>
    <row r="46" spans="2:34" x14ac:dyDescent="0.15"/>
    <row r="47" spans="2:34" x14ac:dyDescent="0.15"/>
    <row r="48" spans="2:34" x14ac:dyDescent="0.15">
      <c r="W48" s="268"/>
      <c r="Y48" s="268"/>
      <c r="Z48" s="268"/>
      <c r="AA48" s="268"/>
      <c r="AB48" s="268"/>
      <c r="AC48" s="268"/>
      <c r="AD48" s="268"/>
      <c r="AE48" s="268"/>
      <c r="AF48" s="268"/>
      <c r="AG48" s="268"/>
      <c r="AH48" s="268"/>
    </row>
    <row r="49" spans="28:34" x14ac:dyDescent="0.15"/>
    <row r="50" spans="28:34" x14ac:dyDescent="0.15">
      <c r="AE50" s="268"/>
      <c r="AF50" s="268"/>
      <c r="AG50" s="268"/>
      <c r="AH50" s="268"/>
    </row>
    <row r="51" spans="28:34" x14ac:dyDescent="0.15">
      <c r="AC51" s="268"/>
      <c r="AD51" s="268"/>
      <c r="AE51" s="268"/>
      <c r="AF51" s="268"/>
      <c r="AG51" s="268"/>
      <c r="AH51" s="268"/>
    </row>
    <row r="52" spans="28:34" x14ac:dyDescent="0.15"/>
    <row r="53" spans="28:34" x14ac:dyDescent="0.15">
      <c r="AF53" s="268"/>
      <c r="AG53" s="268"/>
      <c r="AH53" s="268"/>
    </row>
    <row r="54" spans="28:34" x14ac:dyDescent="0.15">
      <c r="AH54" s="268"/>
    </row>
    <row r="55" spans="28:34" x14ac:dyDescent="0.15"/>
    <row r="56" spans="28:34" x14ac:dyDescent="0.15">
      <c r="AB56" s="268"/>
      <c r="AC56" s="268"/>
      <c r="AD56" s="268"/>
      <c r="AE56" s="268"/>
      <c r="AF56" s="268"/>
      <c r="AG56" s="268"/>
      <c r="AH56" s="268"/>
    </row>
    <row r="57" spans="28:34" x14ac:dyDescent="0.15">
      <c r="AH57" s="268"/>
    </row>
    <row r="58" spans="28:34" x14ac:dyDescent="0.15">
      <c r="AH58" s="268"/>
    </row>
    <row r="59" spans="28:34" x14ac:dyDescent="0.15">
      <c r="AG59" s="268"/>
      <c r="AH59" s="268"/>
    </row>
    <row r="60" spans="28:34" x14ac:dyDescent="0.15"/>
    <row r="61" spans="28:34" x14ac:dyDescent="0.15"/>
    <row r="62" spans="28:34" x14ac:dyDescent="0.15"/>
    <row r="63" spans="28:34" x14ac:dyDescent="0.15">
      <c r="AH63" s="268"/>
    </row>
    <row r="64" spans="28:34" x14ac:dyDescent="0.15">
      <c r="AG64" s="268"/>
      <c r="AH64" s="268"/>
    </row>
    <row r="65" spans="28:34" x14ac:dyDescent="0.15"/>
    <row r="66" spans="28:34" x14ac:dyDescent="0.15"/>
    <row r="67" spans="28:34" x14ac:dyDescent="0.15"/>
    <row r="68" spans="28:34" x14ac:dyDescent="0.15">
      <c r="AB68" s="268"/>
      <c r="AC68" s="268"/>
      <c r="AD68" s="268"/>
      <c r="AE68" s="268"/>
      <c r="AF68" s="268"/>
      <c r="AG68" s="268"/>
      <c r="AH68" s="268"/>
    </row>
    <row r="69" spans="28:34" x14ac:dyDescent="0.15">
      <c r="AF69" s="268"/>
      <c r="AG69" s="268"/>
      <c r="AH69" s="268"/>
    </row>
    <row r="70" spans="28:34" x14ac:dyDescent="0.15"/>
    <row r="71" spans="28:34" x14ac:dyDescent="0.15"/>
    <row r="72" spans="28:34" x14ac:dyDescent="0.15"/>
    <row r="73" spans="28:34" x14ac:dyDescent="0.15"/>
    <row r="74" spans="28:34" x14ac:dyDescent="0.15"/>
    <row r="75" spans="28:34" x14ac:dyDescent="0.15">
      <c r="AH75" s="268"/>
    </row>
    <row r="76" spans="28:34" x14ac:dyDescent="0.15">
      <c r="AF76" s="268"/>
      <c r="AG76" s="268"/>
      <c r="AH76" s="268"/>
    </row>
    <row r="77" spans="28:34" x14ac:dyDescent="0.15">
      <c r="AG77" s="268"/>
      <c r="AH77" s="268"/>
    </row>
    <row r="78" spans="28:34" x14ac:dyDescent="0.15"/>
    <row r="79" spans="28:34" x14ac:dyDescent="0.15"/>
    <row r="80" spans="28:34" x14ac:dyDescent="0.15"/>
    <row r="81" spans="25:34" x14ac:dyDescent="0.15"/>
    <row r="82" spans="25:34" x14ac:dyDescent="0.15">
      <c r="Y82" s="268"/>
    </row>
    <row r="83" spans="25:34" x14ac:dyDescent="0.15">
      <c r="Y83" s="268"/>
      <c r="Z83" s="268"/>
      <c r="AA83" s="268"/>
      <c r="AB83" s="268"/>
      <c r="AC83" s="268"/>
      <c r="AD83" s="268"/>
      <c r="AE83" s="268"/>
      <c r="AF83" s="268"/>
      <c r="AG83" s="268"/>
      <c r="AH83" s="268"/>
    </row>
    <row r="84" spans="25:34" x14ac:dyDescent="0.15"/>
    <row r="85" spans="25:34" x14ac:dyDescent="0.15"/>
    <row r="86" spans="25:34" x14ac:dyDescent="0.15"/>
    <row r="87" spans="25:34" x14ac:dyDescent="0.15"/>
    <row r="88" spans="25:34" x14ac:dyDescent="0.15">
      <c r="AH88" s="26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8"/>
      <c r="AG94" s="268"/>
      <c r="AH94" s="268"/>
    </row>
    <row r="95" spans="25:34" ht="13.5" customHeight="1" x14ac:dyDescent="0.15">
      <c r="AH95" s="26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8"/>
    </row>
    <row r="102" spans="33:34" ht="13.5" customHeight="1" x14ac:dyDescent="0.15"/>
    <row r="103" spans="33:34" ht="13.5" customHeight="1" x14ac:dyDescent="0.15"/>
    <row r="104" spans="33:34" ht="13.5" customHeight="1" x14ac:dyDescent="0.15">
      <c r="AG104" s="268"/>
      <c r="AH104" s="26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8"/>
    </row>
    <row r="117" spans="34:122" ht="13.5" customHeight="1" x14ac:dyDescent="0.15"/>
    <row r="118" spans="34:122" ht="13.5" customHeight="1" x14ac:dyDescent="0.15"/>
    <row r="119" spans="34:122" ht="13.5" customHeight="1" x14ac:dyDescent="0.15"/>
    <row r="120" spans="34:122" ht="13.5" customHeight="1" x14ac:dyDescent="0.15">
      <c r="AH120" s="268"/>
    </row>
    <row r="121" spans="34:122" ht="13.5" customHeight="1" x14ac:dyDescent="0.15">
      <c r="AH121" s="268"/>
    </row>
    <row r="122" spans="34:122" ht="13.5" customHeight="1" x14ac:dyDescent="0.15"/>
    <row r="123" spans="34:122" ht="13.5" customHeight="1" x14ac:dyDescent="0.15"/>
    <row r="124" spans="34:122" ht="13.5" customHeight="1" x14ac:dyDescent="0.15"/>
    <row r="125" spans="34:122" ht="13.5" customHeight="1" x14ac:dyDescent="0.15">
      <c r="DR125" s="268" t="s">
        <v>502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riTs1gdCXlxiDV3pkC8f3zzDP9MDGcOBUxxaJLTCvIIcCNAjvc9Qu57ntXBeSND9DrC4kOstQJfjl+5PHv2CQ==" saltValue="3gxUCIUjDfQ+7/8S2N+c3w==" spinCount="100000" sheet="1" objects="1" scenarios="1"/>
  <dataConsolidate/>
  <phoneticPr fontId="4"/>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7" customWidth="1"/>
    <col min="2" max="8" width="13.375" style="127" customWidth="1"/>
    <col min="9" max="16384" width="11.125" style="127"/>
  </cols>
  <sheetData>
    <row r="1" spans="1:8" x14ac:dyDescent="0.15">
      <c r="A1" s="121"/>
      <c r="B1" s="122"/>
      <c r="C1" s="123"/>
      <c r="D1" s="124"/>
      <c r="E1" s="125"/>
      <c r="F1" s="125"/>
      <c r="G1" s="125"/>
      <c r="H1" s="126"/>
    </row>
    <row r="2" spans="1:8" x14ac:dyDescent="0.15">
      <c r="A2" s="128"/>
      <c r="B2" s="129"/>
      <c r="C2" s="130"/>
      <c r="D2" s="131" t="s">
        <v>46</v>
      </c>
      <c r="E2" s="132"/>
      <c r="F2" s="133" t="s">
        <v>554</v>
      </c>
      <c r="G2" s="134"/>
      <c r="H2" s="135"/>
    </row>
    <row r="3" spans="1:8" x14ac:dyDescent="0.15">
      <c r="A3" s="131" t="s">
        <v>547</v>
      </c>
      <c r="B3" s="136"/>
      <c r="C3" s="137"/>
      <c r="D3" s="138">
        <v>73433</v>
      </c>
      <c r="E3" s="139"/>
      <c r="F3" s="140">
        <v>90961</v>
      </c>
      <c r="G3" s="141"/>
      <c r="H3" s="142"/>
    </row>
    <row r="4" spans="1:8" x14ac:dyDescent="0.15">
      <c r="A4" s="143"/>
      <c r="B4" s="144"/>
      <c r="C4" s="145"/>
      <c r="D4" s="146">
        <v>19534</v>
      </c>
      <c r="E4" s="147"/>
      <c r="F4" s="148">
        <v>37720</v>
      </c>
      <c r="G4" s="149"/>
      <c r="H4" s="150"/>
    </row>
    <row r="5" spans="1:8" x14ac:dyDescent="0.15">
      <c r="A5" s="131" t="s">
        <v>549</v>
      </c>
      <c r="B5" s="136"/>
      <c r="C5" s="137"/>
      <c r="D5" s="138">
        <v>115474</v>
      </c>
      <c r="E5" s="139"/>
      <c r="F5" s="140">
        <v>106614</v>
      </c>
      <c r="G5" s="141"/>
      <c r="H5" s="142"/>
    </row>
    <row r="6" spans="1:8" x14ac:dyDescent="0.15">
      <c r="A6" s="143"/>
      <c r="B6" s="144"/>
      <c r="C6" s="145"/>
      <c r="D6" s="146">
        <v>25710</v>
      </c>
      <c r="E6" s="147"/>
      <c r="F6" s="148">
        <v>45545</v>
      </c>
      <c r="G6" s="149"/>
      <c r="H6" s="150"/>
    </row>
    <row r="7" spans="1:8" x14ac:dyDescent="0.15">
      <c r="A7" s="131" t="s">
        <v>550</v>
      </c>
      <c r="B7" s="136"/>
      <c r="C7" s="137"/>
      <c r="D7" s="138">
        <v>77152</v>
      </c>
      <c r="E7" s="139"/>
      <c r="F7" s="140">
        <v>81768</v>
      </c>
      <c r="G7" s="141"/>
      <c r="H7" s="142"/>
    </row>
    <row r="8" spans="1:8" x14ac:dyDescent="0.15">
      <c r="A8" s="143"/>
      <c r="B8" s="144"/>
      <c r="C8" s="145"/>
      <c r="D8" s="146">
        <v>37736</v>
      </c>
      <c r="E8" s="147"/>
      <c r="F8" s="148">
        <v>37917</v>
      </c>
      <c r="G8" s="149"/>
      <c r="H8" s="150"/>
    </row>
    <row r="9" spans="1:8" x14ac:dyDescent="0.15">
      <c r="A9" s="131" t="s">
        <v>551</v>
      </c>
      <c r="B9" s="136"/>
      <c r="C9" s="137"/>
      <c r="D9" s="138">
        <v>84917</v>
      </c>
      <c r="E9" s="139"/>
      <c r="F9" s="140">
        <v>65876</v>
      </c>
      <c r="G9" s="141"/>
      <c r="H9" s="142"/>
    </row>
    <row r="10" spans="1:8" x14ac:dyDescent="0.15">
      <c r="A10" s="143"/>
      <c r="B10" s="144"/>
      <c r="C10" s="145"/>
      <c r="D10" s="146">
        <v>61803</v>
      </c>
      <c r="E10" s="147"/>
      <c r="F10" s="148">
        <v>36484</v>
      </c>
      <c r="G10" s="149"/>
      <c r="H10" s="150"/>
    </row>
    <row r="11" spans="1:8" x14ac:dyDescent="0.15">
      <c r="A11" s="131" t="s">
        <v>552</v>
      </c>
      <c r="B11" s="136"/>
      <c r="C11" s="137"/>
      <c r="D11" s="138">
        <v>60767</v>
      </c>
      <c r="E11" s="139"/>
      <c r="F11" s="140">
        <v>68468</v>
      </c>
      <c r="G11" s="141"/>
      <c r="H11" s="142"/>
    </row>
    <row r="12" spans="1:8" x14ac:dyDescent="0.15">
      <c r="A12" s="143"/>
      <c r="B12" s="144"/>
      <c r="C12" s="151"/>
      <c r="D12" s="146">
        <v>34334</v>
      </c>
      <c r="E12" s="147"/>
      <c r="F12" s="148">
        <v>34140</v>
      </c>
      <c r="G12" s="149"/>
      <c r="H12" s="150"/>
    </row>
    <row r="13" spans="1:8" x14ac:dyDescent="0.15">
      <c r="A13" s="131"/>
      <c r="B13" s="136"/>
      <c r="C13" s="152"/>
      <c r="D13" s="153">
        <v>82349</v>
      </c>
      <c r="E13" s="154"/>
      <c r="F13" s="155">
        <v>82737</v>
      </c>
      <c r="G13" s="156"/>
      <c r="H13" s="142"/>
    </row>
    <row r="14" spans="1:8" x14ac:dyDescent="0.15">
      <c r="A14" s="143"/>
      <c r="B14" s="144"/>
      <c r="C14" s="145"/>
      <c r="D14" s="146">
        <v>35823</v>
      </c>
      <c r="E14" s="147"/>
      <c r="F14" s="148">
        <v>38361</v>
      </c>
      <c r="G14" s="149"/>
      <c r="H14" s="150"/>
    </row>
    <row r="17" spans="1:11" x14ac:dyDescent="0.15">
      <c r="A17" s="127" t="s">
        <v>47</v>
      </c>
    </row>
    <row r="18" spans="1:11" x14ac:dyDescent="0.15">
      <c r="A18" s="157"/>
      <c r="B18" s="157" t="str">
        <f>実質収支比率等に係る経年分析!F$46</f>
        <v>H25</v>
      </c>
      <c r="C18" s="157" t="str">
        <f>実質収支比率等に係る経年分析!G$46</f>
        <v>H26</v>
      </c>
      <c r="D18" s="157" t="str">
        <f>実質収支比率等に係る経年分析!H$46</f>
        <v>H27</v>
      </c>
      <c r="E18" s="157" t="str">
        <f>実質収支比率等に係る経年分析!I$46</f>
        <v>H28</v>
      </c>
      <c r="F18" s="157" t="str">
        <f>実質収支比率等に係る経年分析!J$46</f>
        <v>H29</v>
      </c>
    </row>
    <row r="19" spans="1:11" x14ac:dyDescent="0.15">
      <c r="A19" s="157" t="s">
        <v>48</v>
      </c>
      <c r="B19" s="157">
        <f>ROUND(VALUE(SUBSTITUTE(実質収支比率等に係る経年分析!F$48,"▲","-")),2)</f>
        <v>3.97</v>
      </c>
      <c r="C19" s="157">
        <f>ROUND(VALUE(SUBSTITUTE(実質収支比率等に係る経年分析!G$48,"▲","-")),2)</f>
        <v>5.35</v>
      </c>
      <c r="D19" s="157">
        <f>ROUND(VALUE(SUBSTITUTE(実質収支比率等に係る経年分析!H$48,"▲","-")),2)</f>
        <v>4.18</v>
      </c>
      <c r="E19" s="157">
        <f>ROUND(VALUE(SUBSTITUTE(実質収支比率等に係る経年分析!I$48,"▲","-")),2)</f>
        <v>4.04</v>
      </c>
      <c r="F19" s="157">
        <f>ROUND(VALUE(SUBSTITUTE(実質収支比率等に係る経年分析!J$48,"▲","-")),2)</f>
        <v>4.93</v>
      </c>
    </row>
    <row r="20" spans="1:11" x14ac:dyDescent="0.15">
      <c r="A20" s="157" t="s">
        <v>49</v>
      </c>
      <c r="B20" s="157">
        <f>ROUND(VALUE(SUBSTITUTE(実質収支比率等に係る経年分析!F$47,"▲","-")),2)</f>
        <v>24.43</v>
      </c>
      <c r="C20" s="157">
        <f>ROUND(VALUE(SUBSTITUTE(実質収支比率等に係る経年分析!G$47,"▲","-")),2)</f>
        <v>27</v>
      </c>
      <c r="D20" s="157">
        <f>ROUND(VALUE(SUBSTITUTE(実質収支比率等に係る経年分析!H$47,"▲","-")),2)</f>
        <v>29.41</v>
      </c>
      <c r="E20" s="157">
        <f>ROUND(VALUE(SUBSTITUTE(実質収支比率等に係る経年分析!I$47,"▲","-")),2)</f>
        <v>32.630000000000003</v>
      </c>
      <c r="F20" s="157">
        <f>ROUND(VALUE(SUBSTITUTE(実質収支比率等に係る経年分析!J$47,"▲","-")),2)</f>
        <v>35.47</v>
      </c>
    </row>
    <row r="21" spans="1:11" x14ac:dyDescent="0.15">
      <c r="A21" s="157" t="s">
        <v>50</v>
      </c>
      <c r="B21" s="157">
        <f>IF(ISNUMBER(VALUE(SUBSTITUTE(実質収支比率等に係る経年分析!F$49,"▲","-"))),ROUND(VALUE(SUBSTITUTE(実質収支比率等に係る経年分析!F$49,"▲","-")),2),NA())</f>
        <v>-0.05</v>
      </c>
      <c r="C21" s="157">
        <f>IF(ISNUMBER(VALUE(SUBSTITUTE(実質収支比率等に係る経年分析!G$49,"▲","-"))),ROUND(VALUE(SUBSTITUTE(実質収支比率等に係る経年分析!G$49,"▲","-")),2),NA())</f>
        <v>1.31</v>
      </c>
      <c r="D21" s="157">
        <f>IF(ISNUMBER(VALUE(SUBSTITUTE(実質収支比率等に係る経年分析!H$49,"▲","-"))),ROUND(VALUE(SUBSTITUTE(実質収支比率等に係る経年分析!H$49,"▲","-")),2),NA())</f>
        <v>1.45</v>
      </c>
      <c r="E21" s="157">
        <f>IF(ISNUMBER(VALUE(SUBSTITUTE(実質収支比率等に係る経年分析!I$49,"▲","-"))),ROUND(VALUE(SUBSTITUTE(実質収支比率等に係る経年分析!I$49,"▲","-")),2),NA())</f>
        <v>0.23</v>
      </c>
      <c r="F21" s="157">
        <f>IF(ISNUMBER(VALUE(SUBSTITUTE(実質収支比率等に係る経年分析!J$49,"▲","-"))),ROUND(VALUE(SUBSTITUTE(実質収支比率等に係る経年分析!J$49,"▲","-")),2),NA())</f>
        <v>0.9</v>
      </c>
    </row>
    <row r="24" spans="1:11" x14ac:dyDescent="0.15">
      <c r="A24" s="127" t="s">
        <v>51</v>
      </c>
    </row>
    <row r="25" spans="1:11" x14ac:dyDescent="0.15">
      <c r="A25" s="158"/>
      <c r="B25" s="158" t="str">
        <f>連結実質赤字比率に係る赤字・黒字の構成分析!F$33</f>
        <v>H25</v>
      </c>
      <c r="C25" s="158"/>
      <c r="D25" s="158" t="str">
        <f>連結実質赤字比率に係る赤字・黒字の構成分析!G$33</f>
        <v>H26</v>
      </c>
      <c r="E25" s="158"/>
      <c r="F25" s="158" t="str">
        <f>連結実質赤字比率に係る赤字・黒字の構成分析!H$33</f>
        <v>H27</v>
      </c>
      <c r="G25" s="158"/>
      <c r="H25" s="158" t="str">
        <f>連結実質赤字比率に係る赤字・黒字の構成分析!I$33</f>
        <v>H28</v>
      </c>
      <c r="I25" s="158"/>
      <c r="J25" s="158" t="str">
        <f>連結実質赤字比率に係る赤字・黒字の構成分析!J$33</f>
        <v>H29</v>
      </c>
      <c r="K25" s="158"/>
    </row>
    <row r="26" spans="1:11" x14ac:dyDescent="0.15">
      <c r="A26" s="158"/>
      <c r="B26" s="158" t="s">
        <v>52</v>
      </c>
      <c r="C26" s="158" t="s">
        <v>53</v>
      </c>
      <c r="D26" s="158" t="s">
        <v>52</v>
      </c>
      <c r="E26" s="158" t="s">
        <v>53</v>
      </c>
      <c r="F26" s="158" t="s">
        <v>52</v>
      </c>
      <c r="G26" s="158" t="s">
        <v>53</v>
      </c>
      <c r="H26" s="158" t="s">
        <v>52</v>
      </c>
      <c r="I26" s="158" t="s">
        <v>53</v>
      </c>
      <c r="J26" s="158" t="s">
        <v>52</v>
      </c>
      <c r="K26" s="158" t="s">
        <v>53</v>
      </c>
    </row>
    <row r="27" spans="1:11" x14ac:dyDescent="0.15">
      <c r="A27" s="158" t="str">
        <f>IF(連結実質赤字比率に係る赤字・黒字の構成分析!C$43="",NA(),連結実質赤字比率に係る赤字・黒字の構成分析!C$43)</f>
        <v>その他会計（黒字）</v>
      </c>
      <c r="B27" s="158" t="e">
        <f>IF(ROUND(VALUE(SUBSTITUTE(連結実質赤字比率に係る赤字・黒字の構成分析!F$43,"▲", "-")), 2) &lt; 0, ABS(ROUND(VALUE(SUBSTITUTE(連結実質赤字比率に係る赤字・黒字の構成分析!F$43,"▲", "-")), 2)), NA())</f>
        <v>#N/A</v>
      </c>
      <c r="C27" s="158">
        <f>IF(ROUND(VALUE(SUBSTITUTE(連結実質赤字比率に係る赤字・黒字の構成分析!F$43,"▲", "-")), 2) &gt;= 0, ABS(ROUND(VALUE(SUBSTITUTE(連結実質赤字比率に係る赤字・黒字の構成分析!F$43,"▲", "-")), 2)), NA())</f>
        <v>2.0499999999999998</v>
      </c>
      <c r="D27" s="158" t="e">
        <f>IF(ROUND(VALUE(SUBSTITUTE(連結実質赤字比率に係る赤字・黒字の構成分析!G$43,"▲", "-")), 2) &lt; 0, ABS(ROUND(VALUE(SUBSTITUTE(連結実質赤字比率に係る赤字・黒字の構成分析!G$43,"▲", "-")), 2)), NA())</f>
        <v>#N/A</v>
      </c>
      <c r="E27" s="158">
        <f>IF(ROUND(VALUE(SUBSTITUTE(連結実質赤字比率に係る赤字・黒字の構成分析!G$43,"▲", "-")), 2) &gt;= 0, ABS(ROUND(VALUE(SUBSTITUTE(連結実質赤字比率に係る赤字・黒字の構成分析!G$43,"▲", "-")), 2)), NA())</f>
        <v>0.26</v>
      </c>
      <c r="F27" s="158" t="e">
        <f>IF(ROUND(VALUE(SUBSTITUTE(連結実質赤字比率に係る赤字・黒字の構成分析!H$43,"▲", "-")), 2) &lt; 0, ABS(ROUND(VALUE(SUBSTITUTE(連結実質赤字比率に係る赤字・黒字の構成分析!H$43,"▲", "-")), 2)), NA())</f>
        <v>#N/A</v>
      </c>
      <c r="G27" s="158">
        <f>IF(ROUND(VALUE(SUBSTITUTE(連結実質赤字比率に係る赤字・黒字の構成分析!H$43,"▲", "-")), 2) &gt;= 0, ABS(ROUND(VALUE(SUBSTITUTE(連結実質赤字比率に係る赤字・黒字の構成分析!H$43,"▲", "-")), 2)), NA())</f>
        <v>0.28999999999999998</v>
      </c>
      <c r="H27" s="158" t="e">
        <f>IF(ROUND(VALUE(SUBSTITUTE(連結実質赤字比率に係る赤字・黒字の構成分析!I$43,"▲", "-")), 2) &lt; 0, ABS(ROUND(VALUE(SUBSTITUTE(連結実質赤字比率に係る赤字・黒字の構成分析!I$43,"▲", "-")), 2)), NA())</f>
        <v>#N/A</v>
      </c>
      <c r="I27" s="158">
        <f>IF(ROUND(VALUE(SUBSTITUTE(連結実質赤字比率に係る赤字・黒字の構成分析!I$43,"▲", "-")), 2) &gt;= 0, ABS(ROUND(VALUE(SUBSTITUTE(連結実質赤字比率に係る赤字・黒字の構成分析!I$43,"▲", "-")), 2)), NA())</f>
        <v>0.23</v>
      </c>
      <c r="J27" s="158" t="e">
        <f>IF(ROUND(VALUE(SUBSTITUTE(連結実質赤字比率に係る赤字・黒字の構成分析!J$43,"▲", "-")), 2) &lt; 0, ABS(ROUND(VALUE(SUBSTITUTE(連結実質赤字比率に係る赤字・黒字の構成分析!J$43,"▲", "-")), 2)), NA())</f>
        <v>#N/A</v>
      </c>
      <c r="K27" s="158">
        <f>IF(ROUND(VALUE(SUBSTITUTE(連結実質赤字比率に係る赤字・黒字の構成分析!J$43,"▲", "-")), 2) &gt;= 0, ABS(ROUND(VALUE(SUBSTITUTE(連結実質赤字比率に係る赤字・黒字の構成分析!J$43,"▲", "-")), 2)), NA())</f>
        <v>0.25</v>
      </c>
    </row>
    <row r="28" spans="1:11" x14ac:dyDescent="0.15">
      <c r="A28" s="158" t="str">
        <f>IF(連結実質赤字比率に係る赤字・黒字の構成分析!C$42="",NA(),連結実質赤字比率に係る赤字・黒字の構成分析!C$42)</f>
        <v>その他会計（赤字）</v>
      </c>
      <c r="B28" s="158" t="e">
        <f>IF(ROUND(VALUE(SUBSTITUTE(連結実質赤字比率に係る赤字・黒字の構成分析!F$42,"▲", "-")), 2) &lt; 0, ABS(ROUND(VALUE(SUBSTITUTE(連結実質赤字比率に係る赤字・黒字の構成分析!F$42,"▲", "-")), 2)), NA())</f>
        <v>#VALUE!</v>
      </c>
      <c r="C28" s="158" t="e">
        <f>IF(ROUND(VALUE(SUBSTITUTE(連結実質赤字比率に係る赤字・黒字の構成分析!F$42,"▲", "-")), 2) &gt;= 0, ABS(ROUND(VALUE(SUBSTITUTE(連結実質赤字比率に係る赤字・黒字の構成分析!F$42,"▲", "-")), 2)), NA())</f>
        <v>#VALUE!</v>
      </c>
      <c r="D28" s="158" t="e">
        <f>IF(ROUND(VALUE(SUBSTITUTE(連結実質赤字比率に係る赤字・黒字の構成分析!G$42,"▲", "-")), 2) &lt; 0, ABS(ROUND(VALUE(SUBSTITUTE(連結実質赤字比率に係る赤字・黒字の構成分析!G$42,"▲", "-")), 2)), NA())</f>
        <v>#VALUE!</v>
      </c>
      <c r="E28" s="158" t="e">
        <f>IF(ROUND(VALUE(SUBSTITUTE(連結実質赤字比率に係る赤字・黒字の構成分析!G$42,"▲", "-")), 2) &gt;= 0, ABS(ROUND(VALUE(SUBSTITUTE(連結実質赤字比率に係る赤字・黒字の構成分析!G$42,"▲", "-")), 2)), NA())</f>
        <v>#VALUE!</v>
      </c>
      <c r="F28" s="158" t="e">
        <f>IF(ROUND(VALUE(SUBSTITUTE(連結実質赤字比率に係る赤字・黒字の構成分析!H$42,"▲", "-")), 2) &lt; 0, ABS(ROUND(VALUE(SUBSTITUTE(連結実質赤字比率に係る赤字・黒字の構成分析!H$42,"▲", "-")), 2)), NA())</f>
        <v>#VALUE!</v>
      </c>
      <c r="G28" s="158" t="e">
        <f>IF(ROUND(VALUE(SUBSTITUTE(連結実質赤字比率に係る赤字・黒字の構成分析!H$42,"▲", "-")), 2) &gt;= 0, ABS(ROUND(VALUE(SUBSTITUTE(連結実質赤字比率に係る赤字・黒字の構成分析!H$42,"▲", "-")), 2)), NA())</f>
        <v>#VALUE!</v>
      </c>
      <c r="H28" s="158" t="e">
        <f>IF(ROUND(VALUE(SUBSTITUTE(連結実質赤字比率に係る赤字・黒字の構成分析!I$42,"▲", "-")), 2) &lt; 0, ABS(ROUND(VALUE(SUBSTITUTE(連結実質赤字比率に係る赤字・黒字の構成分析!I$42,"▲", "-")), 2)), NA())</f>
        <v>#VALUE!</v>
      </c>
      <c r="I28" s="158" t="e">
        <f>IF(ROUND(VALUE(SUBSTITUTE(連結実質赤字比率に係る赤字・黒字の構成分析!I$42,"▲", "-")), 2) &gt;= 0, ABS(ROUND(VALUE(SUBSTITUTE(連結実質赤字比率に係る赤字・黒字の構成分析!I$42,"▲", "-")), 2)), NA())</f>
        <v>#VALUE!</v>
      </c>
      <c r="J28" s="158" t="e">
        <f>IF(ROUND(VALUE(SUBSTITUTE(連結実質赤字比率に係る赤字・黒字の構成分析!J$42,"▲", "-")), 2) &lt; 0, ABS(ROUND(VALUE(SUBSTITUTE(連結実質赤字比率に係る赤字・黒字の構成分析!J$42,"▲", "-")), 2)), NA())</f>
        <v>#VALUE!</v>
      </c>
      <c r="K28" s="158" t="e">
        <f>IF(ROUND(VALUE(SUBSTITUTE(連結実質赤字比率に係る赤字・黒字の構成分析!J$42,"▲", "-")), 2) &gt;= 0, ABS(ROUND(VALUE(SUBSTITUTE(連結実質赤字比率に係る赤字・黒字の構成分析!J$42,"▲", "-")), 2)), NA())</f>
        <v>#VALUE!</v>
      </c>
    </row>
    <row r="29" spans="1:11" x14ac:dyDescent="0.15">
      <c r="A29" s="158" t="str">
        <f>IF(連結実質赤字比率に係る赤字・黒字の構成分析!C$41="",NA(),連結実質赤字比率に係る赤字・黒字の構成分析!C$41)</f>
        <v>備前市宅地造成分譲事業特別会計</v>
      </c>
      <c r="B29" s="158" t="e">
        <f>IF(ROUND(VALUE(SUBSTITUTE(連結実質赤字比率に係る赤字・黒字の構成分析!F$41,"▲", "-")), 2) &lt; 0, ABS(ROUND(VALUE(SUBSTITUTE(連結実質赤字比率に係る赤字・黒字の構成分析!F$41,"▲", "-")), 2)), NA())</f>
        <v>#N/A</v>
      </c>
      <c r="C29" s="158">
        <f>IF(ROUND(VALUE(SUBSTITUTE(連結実質赤字比率に係る赤字・黒字の構成分析!F$41,"▲", "-")), 2) &gt;= 0, ABS(ROUND(VALUE(SUBSTITUTE(連結実質赤字比率に係る赤字・黒字の構成分析!F$41,"▲", "-")), 2)), NA())</f>
        <v>0.34</v>
      </c>
      <c r="D29" s="158" t="e">
        <f>IF(ROUND(VALUE(SUBSTITUTE(連結実質赤字比率に係る赤字・黒字の構成分析!G$41,"▲", "-")), 2) &lt; 0, ABS(ROUND(VALUE(SUBSTITUTE(連結実質赤字比率に係る赤字・黒字の構成分析!G$41,"▲", "-")), 2)), NA())</f>
        <v>#N/A</v>
      </c>
      <c r="E29" s="158">
        <f>IF(ROUND(VALUE(SUBSTITUTE(連結実質赤字比率に係る赤字・黒字の構成分析!G$41,"▲", "-")), 2) &gt;= 0, ABS(ROUND(VALUE(SUBSTITUTE(連結実質赤字比率に係る赤字・黒字の構成分析!G$41,"▲", "-")), 2)), NA())</f>
        <v>0.34</v>
      </c>
      <c r="F29" s="158" t="e">
        <f>IF(ROUND(VALUE(SUBSTITUTE(連結実質赤字比率に係る赤字・黒字の構成分析!H$41,"▲", "-")), 2) &lt; 0, ABS(ROUND(VALUE(SUBSTITUTE(連結実質赤字比率に係る赤字・黒字の構成分析!H$41,"▲", "-")), 2)), NA())</f>
        <v>#N/A</v>
      </c>
      <c r="G29" s="158">
        <f>IF(ROUND(VALUE(SUBSTITUTE(連結実質赤字比率に係る赤字・黒字の構成分析!H$41,"▲", "-")), 2) &gt;= 0, ABS(ROUND(VALUE(SUBSTITUTE(連結実質赤字比率に係る赤字・黒字の構成分析!H$41,"▲", "-")), 2)), NA())</f>
        <v>0.12</v>
      </c>
      <c r="H29" s="158" t="e">
        <f>IF(ROUND(VALUE(SUBSTITUTE(連結実質赤字比率に係る赤字・黒字の構成分析!I$41,"▲", "-")), 2) &lt; 0, ABS(ROUND(VALUE(SUBSTITUTE(連結実質赤字比率に係る赤字・黒字の構成分析!I$41,"▲", "-")), 2)), NA())</f>
        <v>#N/A</v>
      </c>
      <c r="I29" s="158">
        <f>IF(ROUND(VALUE(SUBSTITUTE(連結実質赤字比率に係る赤字・黒字の構成分析!I$41,"▲", "-")), 2) &gt;= 0, ABS(ROUND(VALUE(SUBSTITUTE(連結実質赤字比率に係る赤字・黒字の構成分析!I$41,"▲", "-")), 2)), NA())</f>
        <v>7.0000000000000007E-2</v>
      </c>
      <c r="J29" s="158" t="e">
        <f>IF(ROUND(VALUE(SUBSTITUTE(連結実質赤字比率に係る赤字・黒字の構成分析!J$41,"▲", "-")), 2) &lt; 0, ABS(ROUND(VALUE(SUBSTITUTE(連結実質赤字比率に係る赤字・黒字の構成分析!J$41,"▲", "-")), 2)), NA())</f>
        <v>#N/A</v>
      </c>
      <c r="K29" s="158">
        <f>IF(ROUND(VALUE(SUBSTITUTE(連結実質赤字比率に係る赤字・黒字の構成分析!J$41,"▲", "-")), 2) &gt;= 0, ABS(ROUND(VALUE(SUBSTITUTE(連結実質赤字比率に係る赤字・黒字の構成分析!J$41,"▲", "-")), 2)), NA())</f>
        <v>0.12</v>
      </c>
    </row>
    <row r="30" spans="1:11" x14ac:dyDescent="0.15">
      <c r="A30" s="158" t="str">
        <f>IF(連結実質赤字比率に係る赤字・黒字の構成分析!C$40="",NA(),連結実質赤字比率に係る赤字・黒字の構成分析!C$40)</f>
        <v>備前市介護保険事業特別会計（介護保険事業勘定）</v>
      </c>
      <c r="B30" s="158" t="e">
        <f>IF(ROUND(VALUE(SUBSTITUTE(連結実質赤字比率に係る赤字・黒字の構成分析!F$40,"▲", "-")), 2) &lt; 0, ABS(ROUND(VALUE(SUBSTITUTE(連結実質赤字比率に係る赤字・黒字の構成分析!F$40,"▲", "-")), 2)), NA())</f>
        <v>#N/A</v>
      </c>
      <c r="C30" s="158">
        <f>IF(ROUND(VALUE(SUBSTITUTE(連結実質赤字比率に係る赤字・黒字の構成分析!F$40,"▲", "-")), 2) &gt;= 0, ABS(ROUND(VALUE(SUBSTITUTE(連結実質赤字比率に係る赤字・黒字の構成分析!F$40,"▲", "-")), 2)), NA())</f>
        <v>0.53</v>
      </c>
      <c r="D30" s="158" t="e">
        <f>IF(ROUND(VALUE(SUBSTITUTE(連結実質赤字比率に係る赤字・黒字の構成分析!G$40,"▲", "-")), 2) &lt; 0, ABS(ROUND(VALUE(SUBSTITUTE(連結実質赤字比率に係る赤字・黒字の構成分析!G$40,"▲", "-")), 2)), NA())</f>
        <v>#N/A</v>
      </c>
      <c r="E30" s="158">
        <f>IF(ROUND(VALUE(SUBSTITUTE(連結実質赤字比率に係る赤字・黒字の構成分析!G$40,"▲", "-")), 2) &gt;= 0, ABS(ROUND(VALUE(SUBSTITUTE(連結実質赤字比率に係る赤字・黒字の構成分析!G$40,"▲", "-")), 2)), NA())</f>
        <v>0.72</v>
      </c>
      <c r="F30" s="158" t="e">
        <f>IF(ROUND(VALUE(SUBSTITUTE(連結実質赤字比率に係る赤字・黒字の構成分析!H$40,"▲", "-")), 2) &lt; 0, ABS(ROUND(VALUE(SUBSTITUTE(連結実質赤字比率に係る赤字・黒字の構成分析!H$40,"▲", "-")), 2)), NA())</f>
        <v>#N/A</v>
      </c>
      <c r="G30" s="158">
        <f>IF(ROUND(VALUE(SUBSTITUTE(連結実質赤字比率に係る赤字・黒字の構成分析!H$40,"▲", "-")), 2) &gt;= 0, ABS(ROUND(VALUE(SUBSTITUTE(連結実質赤字比率に係る赤字・黒字の構成分析!H$40,"▲", "-")), 2)), NA())</f>
        <v>0.85</v>
      </c>
      <c r="H30" s="158" t="e">
        <f>IF(ROUND(VALUE(SUBSTITUTE(連結実質赤字比率に係る赤字・黒字の構成分析!I$40,"▲", "-")), 2) &lt; 0, ABS(ROUND(VALUE(SUBSTITUTE(連結実質赤字比率に係る赤字・黒字の構成分析!I$40,"▲", "-")), 2)), NA())</f>
        <v>#N/A</v>
      </c>
      <c r="I30" s="158">
        <f>IF(ROUND(VALUE(SUBSTITUTE(連結実質赤字比率に係る赤字・黒字の構成分析!I$40,"▲", "-")), 2) &gt;= 0, ABS(ROUND(VALUE(SUBSTITUTE(連結実質赤字比率に係る赤字・黒字の構成分析!I$40,"▲", "-")), 2)), NA())</f>
        <v>1.69</v>
      </c>
      <c r="J30" s="158" t="e">
        <f>IF(ROUND(VALUE(SUBSTITUTE(連結実質赤字比率に係る赤字・黒字の構成分析!J$40,"▲", "-")), 2) &lt; 0, ABS(ROUND(VALUE(SUBSTITUTE(連結実質赤字比率に係る赤字・黒字の構成分析!J$40,"▲", "-")), 2)), NA())</f>
        <v>#N/A</v>
      </c>
      <c r="K30" s="158">
        <f>IF(ROUND(VALUE(SUBSTITUTE(連結実質赤字比率に係る赤字・黒字の構成分析!J$40,"▲", "-")), 2) &gt;= 0, ABS(ROUND(VALUE(SUBSTITUTE(連結実質赤字比率に係る赤字・黒字の構成分析!J$40,"▲", "-")), 2)), NA())</f>
        <v>1.79</v>
      </c>
    </row>
    <row r="31" spans="1:11" x14ac:dyDescent="0.15">
      <c r="A31" s="158" t="str">
        <f>IF(連結実質赤字比率に係る赤字・黒字の構成分析!C$39="",NA(),連結実質赤字比率に係る赤字・黒字の構成分析!C$39)</f>
        <v>備前市国民健康保険事業特別会計</v>
      </c>
      <c r="B31" s="158" t="e">
        <f>IF(ROUND(VALUE(SUBSTITUTE(連結実質赤字比率に係る赤字・黒字の構成分析!F$39,"▲", "-")), 2) &lt; 0, ABS(ROUND(VALUE(SUBSTITUTE(連結実質赤字比率に係る赤字・黒字の構成分析!F$39,"▲", "-")), 2)), NA())</f>
        <v>#N/A</v>
      </c>
      <c r="C31" s="158">
        <f>IF(ROUND(VALUE(SUBSTITUTE(連結実質赤字比率に係る赤字・黒字の構成分析!F$39,"▲", "-")), 2) &gt;= 0, ABS(ROUND(VALUE(SUBSTITUTE(連結実質赤字比率に係る赤字・黒字の構成分析!F$39,"▲", "-")), 2)), NA())</f>
        <v>0.17</v>
      </c>
      <c r="D31" s="158" t="e">
        <f>IF(ROUND(VALUE(SUBSTITUTE(連結実質赤字比率に係る赤字・黒字の構成分析!G$39,"▲", "-")), 2) &lt; 0, ABS(ROUND(VALUE(SUBSTITUTE(連結実質赤字比率に係る赤字・黒字の構成分析!G$39,"▲", "-")), 2)), NA())</f>
        <v>#N/A</v>
      </c>
      <c r="E31" s="158">
        <f>IF(ROUND(VALUE(SUBSTITUTE(連結実質赤字比率に係る赤字・黒字の構成分析!G$39,"▲", "-")), 2) &gt;= 0, ABS(ROUND(VALUE(SUBSTITUTE(連結実質赤字比率に係る赤字・黒字の構成分析!G$39,"▲", "-")), 2)), NA())</f>
        <v>0.92</v>
      </c>
      <c r="F31" s="158" t="e">
        <f>IF(ROUND(VALUE(SUBSTITUTE(連結実質赤字比率に係る赤字・黒字の構成分析!H$39,"▲", "-")), 2) &lt; 0, ABS(ROUND(VALUE(SUBSTITUTE(連結実質赤字比率に係る赤字・黒字の構成分析!H$39,"▲", "-")), 2)), NA())</f>
        <v>#N/A</v>
      </c>
      <c r="G31" s="158">
        <f>IF(ROUND(VALUE(SUBSTITUTE(連結実質赤字比率に係る赤字・黒字の構成分析!H$39,"▲", "-")), 2) &gt;= 0, ABS(ROUND(VALUE(SUBSTITUTE(連結実質赤字比率に係る赤字・黒字の構成分析!H$39,"▲", "-")), 2)), NA())</f>
        <v>1.17</v>
      </c>
      <c r="H31" s="158" t="e">
        <f>IF(ROUND(VALUE(SUBSTITUTE(連結実質赤字比率に係る赤字・黒字の構成分析!I$39,"▲", "-")), 2) &lt; 0, ABS(ROUND(VALUE(SUBSTITUTE(連結実質赤字比率に係る赤字・黒字の構成分析!I$39,"▲", "-")), 2)), NA())</f>
        <v>#N/A</v>
      </c>
      <c r="I31" s="158">
        <f>IF(ROUND(VALUE(SUBSTITUTE(連結実質赤字比率に係る赤字・黒字の構成分析!I$39,"▲", "-")), 2) &gt;= 0, ABS(ROUND(VALUE(SUBSTITUTE(連結実質赤字比率に係る赤字・黒字の構成分析!I$39,"▲", "-")), 2)), NA())</f>
        <v>2.08</v>
      </c>
      <c r="J31" s="158" t="e">
        <f>IF(ROUND(VALUE(SUBSTITUTE(連結実質赤字比率に係る赤字・黒字の構成分析!J$39,"▲", "-")), 2) &lt; 0, ABS(ROUND(VALUE(SUBSTITUTE(連結実質赤字比率に係る赤字・黒字の構成分析!J$39,"▲", "-")), 2)), NA())</f>
        <v>#N/A</v>
      </c>
      <c r="K31" s="158">
        <f>IF(ROUND(VALUE(SUBSTITUTE(連結実質赤字比率に係る赤字・黒字の構成分析!J$39,"▲", "-")), 2) &gt;= 0, ABS(ROUND(VALUE(SUBSTITUTE(連結実質赤字比率に係る赤字・黒字の構成分析!J$39,"▲", "-")), 2)), NA())</f>
        <v>2.99</v>
      </c>
    </row>
    <row r="32" spans="1:11" x14ac:dyDescent="0.15">
      <c r="A32" s="158" t="str">
        <f>IF(連結実質赤字比率に係る赤字・黒字の構成分析!C$38="",NA(),連結実質赤字比率に係る赤字・黒字の構成分析!C$38)</f>
        <v>備前市下水道事業会計</v>
      </c>
      <c r="B32" s="158" t="e">
        <f>IF(ROUND(VALUE(SUBSTITUTE(連結実質赤字比率に係る赤字・黒字の構成分析!F$38,"▲", "-")), 2) &lt; 0, ABS(ROUND(VALUE(SUBSTITUTE(連結実質赤字比率に係る赤字・黒字の構成分析!F$38,"▲", "-")), 2)), NA())</f>
        <v>#VALUE!</v>
      </c>
      <c r="C32" s="158" t="e">
        <f>IF(ROUND(VALUE(SUBSTITUTE(連結実質赤字比率に係る赤字・黒字の構成分析!F$38,"▲", "-")), 2) &gt;= 0, ABS(ROUND(VALUE(SUBSTITUTE(連結実質赤字比率に係る赤字・黒字の構成分析!F$38,"▲", "-")), 2)), NA())</f>
        <v>#VALUE!</v>
      </c>
      <c r="D32" s="158" t="e">
        <f>IF(ROUND(VALUE(SUBSTITUTE(連結実質赤字比率に係る赤字・黒字の構成分析!G$38,"▲", "-")), 2) &lt; 0, ABS(ROUND(VALUE(SUBSTITUTE(連結実質赤字比率に係る赤字・黒字の構成分析!G$38,"▲", "-")), 2)), NA())</f>
        <v>#N/A</v>
      </c>
      <c r="E32" s="158">
        <f>IF(ROUND(VALUE(SUBSTITUTE(連結実質赤字比率に係る赤字・黒字の構成分析!G$38,"▲", "-")), 2) &gt;= 0, ABS(ROUND(VALUE(SUBSTITUTE(連結実質赤字比率に係る赤字・黒字の構成分析!G$38,"▲", "-")), 2)), NA())</f>
        <v>2.0099999999999998</v>
      </c>
      <c r="F32" s="158" t="e">
        <f>IF(ROUND(VALUE(SUBSTITUTE(連結実質赤字比率に係る赤字・黒字の構成分析!H$38,"▲", "-")), 2) &lt; 0, ABS(ROUND(VALUE(SUBSTITUTE(連結実質赤字比率に係る赤字・黒字の構成分析!H$38,"▲", "-")), 2)), NA())</f>
        <v>#N/A</v>
      </c>
      <c r="G32" s="158">
        <f>IF(ROUND(VALUE(SUBSTITUTE(連結実質赤字比率に係る赤字・黒字の構成分析!H$38,"▲", "-")), 2) &gt;= 0, ABS(ROUND(VALUE(SUBSTITUTE(連結実質赤字比率に係る赤字・黒字の構成分析!H$38,"▲", "-")), 2)), NA())</f>
        <v>2.48</v>
      </c>
      <c r="H32" s="158" t="e">
        <f>IF(ROUND(VALUE(SUBSTITUTE(連結実質赤字比率に係る赤字・黒字の構成分析!I$38,"▲", "-")), 2) &lt; 0, ABS(ROUND(VALUE(SUBSTITUTE(連結実質赤字比率に係る赤字・黒字の構成分析!I$38,"▲", "-")), 2)), NA())</f>
        <v>#N/A</v>
      </c>
      <c r="I32" s="158">
        <f>IF(ROUND(VALUE(SUBSTITUTE(連結実質赤字比率に係る赤字・黒字の構成分析!I$38,"▲", "-")), 2) &gt;= 0, ABS(ROUND(VALUE(SUBSTITUTE(連結実質赤字比率に係る赤字・黒字の構成分析!I$38,"▲", "-")), 2)), NA())</f>
        <v>2</v>
      </c>
      <c r="J32" s="158" t="e">
        <f>IF(ROUND(VALUE(SUBSTITUTE(連結実質赤字比率に係る赤字・黒字の構成分析!J$38,"▲", "-")), 2) &lt; 0, ABS(ROUND(VALUE(SUBSTITUTE(連結実質赤字比率に係る赤字・黒字の構成分析!J$38,"▲", "-")), 2)), NA())</f>
        <v>#N/A</v>
      </c>
      <c r="K32" s="158">
        <f>IF(ROUND(VALUE(SUBSTITUTE(連結実質赤字比率に係る赤字・黒字の構成分析!J$38,"▲", "-")), 2) &gt;= 0, ABS(ROUND(VALUE(SUBSTITUTE(連結実質赤字比率に係る赤字・黒字の構成分析!J$38,"▲", "-")), 2)), NA())</f>
        <v>4.28</v>
      </c>
    </row>
    <row r="33" spans="1:16" x14ac:dyDescent="0.15">
      <c r="A33" s="158" t="str">
        <f>IF(連結実質赤字比率に係る赤字・黒字の構成分析!C$37="",NA(),連結実質赤字比率に係る赤字・黒字の構成分析!C$37)</f>
        <v>備前市企業用地造成事業特別会計</v>
      </c>
      <c r="B33" s="158" t="e">
        <f>IF(ROUND(VALUE(SUBSTITUTE(連結実質赤字比率に係る赤字・黒字の構成分析!F$37,"▲", "-")), 2) &lt; 0, ABS(ROUND(VALUE(SUBSTITUTE(連結実質赤字比率に係る赤字・黒字の構成分析!F$37,"▲", "-")), 2)), NA())</f>
        <v>#VALUE!</v>
      </c>
      <c r="C33" s="158" t="e">
        <f>IF(ROUND(VALUE(SUBSTITUTE(連結実質赤字比率に係る赤字・黒字の構成分析!F$37,"▲", "-")), 2) &gt;= 0, ABS(ROUND(VALUE(SUBSTITUTE(連結実質赤字比率に係る赤字・黒字の構成分析!F$37,"▲", "-")), 2)), NA())</f>
        <v>#VALUE!</v>
      </c>
      <c r="D33" s="158" t="e">
        <f>IF(ROUND(VALUE(SUBSTITUTE(連結実質赤字比率に係る赤字・黒字の構成分析!G$37,"▲", "-")), 2) &lt; 0, ABS(ROUND(VALUE(SUBSTITUTE(連結実質赤字比率に係る赤字・黒字の構成分析!G$37,"▲", "-")), 2)), NA())</f>
        <v>#N/A</v>
      </c>
      <c r="E33" s="158">
        <f>IF(ROUND(VALUE(SUBSTITUTE(連結実質赤字比率に係る赤字・黒字の構成分析!G$37,"▲", "-")), 2) &gt;= 0, ABS(ROUND(VALUE(SUBSTITUTE(連結実質赤字比率に係る赤字・黒字の構成分析!G$37,"▲", "-")), 2)), NA())</f>
        <v>0</v>
      </c>
      <c r="F33" s="158" t="e">
        <f>IF(ROUND(VALUE(SUBSTITUTE(連結実質赤字比率に係る赤字・黒字の構成分析!H$37,"▲", "-")), 2) &lt; 0, ABS(ROUND(VALUE(SUBSTITUTE(連結実質赤字比率に係る赤字・黒字の構成分析!H$37,"▲", "-")), 2)), NA())</f>
        <v>#N/A</v>
      </c>
      <c r="G33" s="158">
        <f>IF(ROUND(VALUE(SUBSTITUTE(連結実質赤字比率に係る赤字・黒字の構成分析!H$37,"▲", "-")), 2) &gt;= 0, ABS(ROUND(VALUE(SUBSTITUTE(連結実質赤字比率に係る赤字・黒字の構成分析!H$37,"▲", "-")), 2)), NA())</f>
        <v>0</v>
      </c>
      <c r="H33" s="158" t="e">
        <f>IF(ROUND(VALUE(SUBSTITUTE(連結実質赤字比率に係る赤字・黒字の構成分析!I$37,"▲", "-")), 2) &lt; 0, ABS(ROUND(VALUE(SUBSTITUTE(連結実質赤字比率に係る赤字・黒字の構成分析!I$37,"▲", "-")), 2)), NA())</f>
        <v>#N/A</v>
      </c>
      <c r="I33" s="158">
        <f>IF(ROUND(VALUE(SUBSTITUTE(連結実質赤字比率に係る赤字・黒字の構成分析!I$37,"▲", "-")), 2) &gt;= 0, ABS(ROUND(VALUE(SUBSTITUTE(連結実質赤字比率に係る赤字・黒字の構成分析!I$37,"▲", "-")), 2)), NA())</f>
        <v>0</v>
      </c>
      <c r="J33" s="158" t="e">
        <f>IF(ROUND(VALUE(SUBSTITUTE(連結実質赤字比率に係る赤字・黒字の構成分析!J$37,"▲", "-")), 2) &lt; 0, ABS(ROUND(VALUE(SUBSTITUTE(連結実質赤字比率に係る赤字・黒字の構成分析!J$37,"▲", "-")), 2)), NA())</f>
        <v>#N/A</v>
      </c>
      <c r="K33" s="158">
        <f>IF(ROUND(VALUE(SUBSTITUTE(連結実質赤字比率に係る赤字・黒字の構成分析!J$37,"▲", "-")), 2) &gt;= 0, ABS(ROUND(VALUE(SUBSTITUTE(連結実質赤字比率に係る赤字・黒字の構成分析!J$37,"▲", "-")), 2)), NA())</f>
        <v>4.37</v>
      </c>
    </row>
    <row r="34" spans="1:16" x14ac:dyDescent="0.15">
      <c r="A34" s="158" t="str">
        <f>IF(連結実質赤字比率に係る赤字・黒字の構成分析!C$36="",NA(),連結実質赤字比率に係る赤字・黒字の構成分析!C$36)</f>
        <v>一般会計</v>
      </c>
      <c r="B34" s="158" t="e">
        <f>IF(ROUND(VALUE(SUBSTITUTE(連結実質赤字比率に係る赤字・黒字の構成分析!F$36,"▲", "-")), 2) &lt; 0, ABS(ROUND(VALUE(SUBSTITUTE(連結実質赤字比率に係る赤字・黒字の構成分析!F$36,"▲", "-")), 2)), NA())</f>
        <v>#N/A</v>
      </c>
      <c r="C34" s="158">
        <f>IF(ROUND(VALUE(SUBSTITUTE(連結実質赤字比率に係る赤字・黒字の構成分析!F$36,"▲", "-")), 2) &gt;= 0, ABS(ROUND(VALUE(SUBSTITUTE(連結実質赤字比率に係る赤字・黒字の構成分析!F$36,"▲", "-")), 2)), NA())</f>
        <v>3.87</v>
      </c>
      <c r="D34" s="158" t="e">
        <f>IF(ROUND(VALUE(SUBSTITUTE(連結実質赤字比率に係る赤字・黒字の構成分析!G$36,"▲", "-")), 2) &lt; 0, ABS(ROUND(VALUE(SUBSTITUTE(連結実質赤字比率に係る赤字・黒字の構成分析!G$36,"▲", "-")), 2)), NA())</f>
        <v>#N/A</v>
      </c>
      <c r="E34" s="158">
        <f>IF(ROUND(VALUE(SUBSTITUTE(連結実質赤字比率に係る赤字・黒字の構成分析!G$36,"▲", "-")), 2) &gt;= 0, ABS(ROUND(VALUE(SUBSTITUTE(連結実質赤字比率に係る赤字・黒字の構成分析!G$36,"▲", "-")), 2)), NA())</f>
        <v>5.21</v>
      </c>
      <c r="F34" s="158" t="e">
        <f>IF(ROUND(VALUE(SUBSTITUTE(連結実質赤字比率に係る赤字・黒字の構成分析!H$36,"▲", "-")), 2) &lt; 0, ABS(ROUND(VALUE(SUBSTITUTE(連結実質赤字比率に係る赤字・黒字の構成分析!H$36,"▲", "-")), 2)), NA())</f>
        <v>#N/A</v>
      </c>
      <c r="G34" s="158">
        <f>IF(ROUND(VALUE(SUBSTITUTE(連結実質赤字比率に係る赤字・黒字の構成分析!H$36,"▲", "-")), 2) &gt;= 0, ABS(ROUND(VALUE(SUBSTITUTE(連結実質赤字比率に係る赤字・黒字の構成分析!H$36,"▲", "-")), 2)), NA())</f>
        <v>3.99</v>
      </c>
      <c r="H34" s="158" t="e">
        <f>IF(ROUND(VALUE(SUBSTITUTE(連結実質赤字比率に係る赤字・黒字の構成分析!I$36,"▲", "-")), 2) &lt; 0, ABS(ROUND(VALUE(SUBSTITUTE(連結実質赤字比率に係る赤字・黒字の構成分析!I$36,"▲", "-")), 2)), NA())</f>
        <v>#N/A</v>
      </c>
      <c r="I34" s="158">
        <f>IF(ROUND(VALUE(SUBSTITUTE(連結実質赤字比率に係る赤字・黒字の構成分析!I$36,"▲", "-")), 2) &gt;= 0, ABS(ROUND(VALUE(SUBSTITUTE(連結実質赤字比率に係る赤字・黒字の構成分析!I$36,"▲", "-")), 2)), NA())</f>
        <v>3.89</v>
      </c>
      <c r="J34" s="158" t="e">
        <f>IF(ROUND(VALUE(SUBSTITUTE(連結実質赤字比率に係る赤字・黒字の構成分析!J$36,"▲", "-")), 2) &lt; 0, ABS(ROUND(VALUE(SUBSTITUTE(連結実質赤字比率に係る赤字・黒字の構成分析!J$36,"▲", "-")), 2)), NA())</f>
        <v>#N/A</v>
      </c>
      <c r="K34" s="158">
        <f>IF(ROUND(VALUE(SUBSTITUTE(連結実質赤字比率に係る赤字・黒字の構成分析!J$36,"▲", "-")), 2) &gt;= 0, ABS(ROUND(VALUE(SUBSTITUTE(連結実質赤字比率に係る赤字・黒字の構成分析!J$36,"▲", "-")), 2)), NA())</f>
        <v>4.74</v>
      </c>
    </row>
    <row r="35" spans="1:16" x14ac:dyDescent="0.15">
      <c r="A35" s="158" t="str">
        <f>IF(連結実質赤字比率に係る赤字・黒字の構成分析!C$35="",NA(),連結実質赤字比率に係る赤字・黒字の構成分析!C$35)</f>
        <v>備前市病院事業会計</v>
      </c>
      <c r="B35" s="158" t="e">
        <f>IF(ROUND(VALUE(SUBSTITUTE(連結実質赤字比率に係る赤字・黒字の構成分析!F$35,"▲", "-")), 2) &lt; 0, ABS(ROUND(VALUE(SUBSTITUTE(連結実質赤字比率に係る赤字・黒字の構成分析!F$35,"▲", "-")), 2)), NA())</f>
        <v>#N/A</v>
      </c>
      <c r="C35" s="158">
        <f>IF(ROUND(VALUE(SUBSTITUTE(連結実質赤字比率に係る赤字・黒字の構成分析!F$35,"▲", "-")), 2) &gt;= 0, ABS(ROUND(VALUE(SUBSTITUTE(連結実質赤字比率に係る赤字・黒字の構成分析!F$35,"▲", "-")), 2)), NA())</f>
        <v>23.77</v>
      </c>
      <c r="D35" s="158" t="e">
        <f>IF(ROUND(VALUE(SUBSTITUTE(連結実質赤字比率に係る赤字・黒字の構成分析!G$35,"▲", "-")), 2) &lt; 0, ABS(ROUND(VALUE(SUBSTITUTE(連結実質赤字比率に係る赤字・黒字の構成分析!G$35,"▲", "-")), 2)), NA())</f>
        <v>#N/A</v>
      </c>
      <c r="E35" s="158">
        <f>IF(ROUND(VALUE(SUBSTITUTE(連結実質赤字比率に係る赤字・黒字の構成分析!G$35,"▲", "-")), 2) &gt;= 0, ABS(ROUND(VALUE(SUBSTITUTE(連結実質赤字比率に係る赤字・黒字の構成分析!G$35,"▲", "-")), 2)), NA())</f>
        <v>24.89</v>
      </c>
      <c r="F35" s="158" t="e">
        <f>IF(ROUND(VALUE(SUBSTITUTE(連結実質赤字比率に係る赤字・黒字の構成分析!H$35,"▲", "-")), 2) &lt; 0, ABS(ROUND(VALUE(SUBSTITUTE(連結実質赤字比率に係る赤字・黒字の構成分析!H$35,"▲", "-")), 2)), NA())</f>
        <v>#N/A</v>
      </c>
      <c r="G35" s="158">
        <f>IF(ROUND(VALUE(SUBSTITUTE(連結実質赤字比率に係る赤字・黒字の構成分析!H$35,"▲", "-")), 2) &gt;= 0, ABS(ROUND(VALUE(SUBSTITUTE(連結実質赤字比率に係る赤字・黒字の構成分析!H$35,"▲", "-")), 2)), NA())</f>
        <v>15.72</v>
      </c>
      <c r="H35" s="158" t="e">
        <f>IF(ROUND(VALUE(SUBSTITUTE(連結実質赤字比率に係る赤字・黒字の構成分析!I$35,"▲", "-")), 2) &lt; 0, ABS(ROUND(VALUE(SUBSTITUTE(連結実質赤字比率に係る赤字・黒字の構成分析!I$35,"▲", "-")), 2)), NA())</f>
        <v>#N/A</v>
      </c>
      <c r="I35" s="158">
        <f>IF(ROUND(VALUE(SUBSTITUTE(連結実質赤字比率に係る赤字・黒字の構成分析!I$35,"▲", "-")), 2) &gt;= 0, ABS(ROUND(VALUE(SUBSTITUTE(連結実質赤字比率に係る赤字・黒字の構成分析!I$35,"▲", "-")), 2)), NA())</f>
        <v>13.63</v>
      </c>
      <c r="J35" s="158" t="e">
        <f>IF(ROUND(VALUE(SUBSTITUTE(連結実質赤字比率に係る赤字・黒字の構成分析!J$35,"▲", "-")), 2) &lt; 0, ABS(ROUND(VALUE(SUBSTITUTE(連結実質赤字比率に係る赤字・黒字の構成分析!J$35,"▲", "-")), 2)), NA())</f>
        <v>#N/A</v>
      </c>
      <c r="K35" s="158">
        <f>IF(ROUND(VALUE(SUBSTITUTE(連結実質赤字比率に係る赤字・黒字の構成分析!J$35,"▲", "-")), 2) &gt;= 0, ABS(ROUND(VALUE(SUBSTITUTE(連結実質赤字比率に係る赤字・黒字の構成分析!J$35,"▲", "-")), 2)), NA())</f>
        <v>12.68</v>
      </c>
    </row>
    <row r="36" spans="1:16" x14ac:dyDescent="0.15">
      <c r="A36" s="158" t="str">
        <f>IF(連結実質赤字比率に係る赤字・黒字の構成分析!C$34="",NA(),連結実質赤字比率に係る赤字・黒字の構成分析!C$34)</f>
        <v>備前市水道事業会計</v>
      </c>
      <c r="B36" s="158" t="e">
        <f>IF(ROUND(VALUE(SUBSTITUTE(連結実質赤字比率に係る赤字・黒字の構成分析!F$34,"▲", "-")), 2) &lt; 0, ABS(ROUND(VALUE(SUBSTITUTE(連結実質赤字比率に係る赤字・黒字の構成分析!F$34,"▲", "-")), 2)), NA())</f>
        <v>#N/A</v>
      </c>
      <c r="C36" s="158">
        <f>IF(ROUND(VALUE(SUBSTITUTE(連結実質赤字比率に係る赤字・黒字の構成分析!F$34,"▲", "-")), 2) &gt;= 0, ABS(ROUND(VALUE(SUBSTITUTE(連結実質赤字比率に係る赤字・黒字の構成分析!F$34,"▲", "-")), 2)), NA())</f>
        <v>17.52</v>
      </c>
      <c r="D36" s="158" t="e">
        <f>IF(ROUND(VALUE(SUBSTITUTE(連結実質赤字比率に係る赤字・黒字の構成分析!G$34,"▲", "-")), 2) &lt; 0, ABS(ROUND(VALUE(SUBSTITUTE(連結実質赤字比率に係る赤字・黒字の構成分析!G$34,"▲", "-")), 2)), NA())</f>
        <v>#N/A</v>
      </c>
      <c r="E36" s="158">
        <f>IF(ROUND(VALUE(SUBSTITUTE(連結実質赤字比率に係る赤字・黒字の構成分析!G$34,"▲", "-")), 2) &gt;= 0, ABS(ROUND(VALUE(SUBSTITUTE(連結実質赤字比率に係る赤字・黒字の構成分析!G$34,"▲", "-")), 2)), NA())</f>
        <v>17.72</v>
      </c>
      <c r="F36" s="158" t="e">
        <f>IF(ROUND(VALUE(SUBSTITUTE(連結実質赤字比率に係る赤字・黒字の構成分析!H$34,"▲", "-")), 2) &lt; 0, ABS(ROUND(VALUE(SUBSTITUTE(連結実質赤字比率に係る赤字・黒字の構成分析!H$34,"▲", "-")), 2)), NA())</f>
        <v>#N/A</v>
      </c>
      <c r="G36" s="158">
        <f>IF(ROUND(VALUE(SUBSTITUTE(連結実質赤字比率に係る赤字・黒字の構成分析!H$34,"▲", "-")), 2) &gt;= 0, ABS(ROUND(VALUE(SUBSTITUTE(連結実質赤字比率に係る赤字・黒字の構成分析!H$34,"▲", "-")), 2)), NA())</f>
        <v>18.63</v>
      </c>
      <c r="H36" s="158" t="e">
        <f>IF(ROUND(VALUE(SUBSTITUTE(連結実質赤字比率に係る赤字・黒字の構成分析!I$34,"▲", "-")), 2) &lt; 0, ABS(ROUND(VALUE(SUBSTITUTE(連結実質赤字比率に係る赤字・黒字の構成分析!I$34,"▲", "-")), 2)), NA())</f>
        <v>#N/A</v>
      </c>
      <c r="I36" s="158">
        <f>IF(ROUND(VALUE(SUBSTITUTE(連結実質赤字比率に係る赤字・黒字の構成分析!I$34,"▲", "-")), 2) &gt;= 0, ABS(ROUND(VALUE(SUBSTITUTE(連結実質赤字比率に係る赤字・黒字の構成分析!I$34,"▲", "-")), 2)), NA())</f>
        <v>19.59</v>
      </c>
      <c r="J36" s="158" t="e">
        <f>IF(ROUND(VALUE(SUBSTITUTE(連結実質赤字比率に係る赤字・黒字の構成分析!J$34,"▲", "-")), 2) &lt; 0, ABS(ROUND(VALUE(SUBSTITUTE(連結実質赤字比率に係る赤字・黒字の構成分析!J$34,"▲", "-")), 2)), NA())</f>
        <v>#N/A</v>
      </c>
      <c r="K36" s="158">
        <f>IF(ROUND(VALUE(SUBSTITUTE(連結実質赤字比率に係る赤字・黒字の構成分析!J$34,"▲", "-")), 2) &gt;= 0, ABS(ROUND(VALUE(SUBSTITUTE(連結実質赤字比率に係る赤字・黒字の構成分析!J$34,"▲", "-")), 2)), NA())</f>
        <v>19.18</v>
      </c>
    </row>
    <row r="39" spans="1:16" x14ac:dyDescent="0.15">
      <c r="A39" s="127" t="s">
        <v>54</v>
      </c>
    </row>
    <row r="40" spans="1:16" x14ac:dyDescent="0.15">
      <c r="A40" s="159"/>
      <c r="B40" s="159" t="str">
        <f>'実質公債費比率（分子）の構造'!K$44</f>
        <v>H25</v>
      </c>
      <c r="C40" s="159"/>
      <c r="D40" s="159"/>
      <c r="E40" s="159" t="str">
        <f>'実質公債費比率（分子）の構造'!L$44</f>
        <v>H26</v>
      </c>
      <c r="F40" s="159"/>
      <c r="G40" s="159"/>
      <c r="H40" s="159" t="str">
        <f>'実質公債費比率（分子）の構造'!M$44</f>
        <v>H27</v>
      </c>
      <c r="I40" s="159"/>
      <c r="J40" s="159"/>
      <c r="K40" s="159" t="str">
        <f>'実質公債費比率（分子）の構造'!N$44</f>
        <v>H28</v>
      </c>
      <c r="L40" s="159"/>
      <c r="M40" s="159"/>
      <c r="N40" s="159" t="str">
        <f>'実質公債費比率（分子）の構造'!O$44</f>
        <v>H29</v>
      </c>
      <c r="O40" s="159"/>
      <c r="P40" s="159"/>
    </row>
    <row r="41" spans="1:16" x14ac:dyDescent="0.15">
      <c r="A41" s="159"/>
      <c r="B41" s="159" t="s">
        <v>55</v>
      </c>
      <c r="C41" s="159"/>
      <c r="D41" s="159" t="s">
        <v>56</v>
      </c>
      <c r="E41" s="159" t="s">
        <v>55</v>
      </c>
      <c r="F41" s="159"/>
      <c r="G41" s="159" t="s">
        <v>56</v>
      </c>
      <c r="H41" s="159" t="s">
        <v>55</v>
      </c>
      <c r="I41" s="159"/>
      <c r="J41" s="159" t="s">
        <v>56</v>
      </c>
      <c r="K41" s="159" t="s">
        <v>55</v>
      </c>
      <c r="L41" s="159"/>
      <c r="M41" s="159" t="s">
        <v>56</v>
      </c>
      <c r="N41" s="159" t="s">
        <v>55</v>
      </c>
      <c r="O41" s="159"/>
      <c r="P41" s="159" t="s">
        <v>56</v>
      </c>
    </row>
    <row r="42" spans="1:16" x14ac:dyDescent="0.15">
      <c r="A42" s="159" t="s">
        <v>57</v>
      </c>
      <c r="B42" s="159"/>
      <c r="C42" s="159"/>
      <c r="D42" s="159">
        <f>'実質公債費比率（分子）の構造'!K$52</f>
        <v>2666</v>
      </c>
      <c r="E42" s="159"/>
      <c r="F42" s="159"/>
      <c r="G42" s="159">
        <f>'実質公債費比率（分子）の構造'!L$52</f>
        <v>2685</v>
      </c>
      <c r="H42" s="159"/>
      <c r="I42" s="159"/>
      <c r="J42" s="159">
        <f>'実質公債費比率（分子）の構造'!M$52</f>
        <v>2599</v>
      </c>
      <c r="K42" s="159"/>
      <c r="L42" s="159"/>
      <c r="M42" s="159">
        <f>'実質公債費比率（分子）の構造'!N$52</f>
        <v>2619</v>
      </c>
      <c r="N42" s="159"/>
      <c r="O42" s="159"/>
      <c r="P42" s="159">
        <f>'実質公債費比率（分子）の構造'!O$52</f>
        <v>2563</v>
      </c>
    </row>
    <row r="43" spans="1:16" x14ac:dyDescent="0.15">
      <c r="A43" s="159" t="s">
        <v>58</v>
      </c>
      <c r="B43" s="159">
        <f>'実質公債費比率（分子）の構造'!K$51</f>
        <v>1</v>
      </c>
      <c r="C43" s="159"/>
      <c r="D43" s="159"/>
      <c r="E43" s="159">
        <f>'実質公債費比率（分子）の構造'!L$51</f>
        <v>1</v>
      </c>
      <c r="F43" s="159"/>
      <c r="G43" s="159"/>
      <c r="H43" s="159" t="str">
        <f>'実質公債費比率（分子）の構造'!M$51</f>
        <v>-</v>
      </c>
      <c r="I43" s="159"/>
      <c r="J43" s="159"/>
      <c r="K43" s="159" t="str">
        <f>'実質公債費比率（分子）の構造'!N$51</f>
        <v>-</v>
      </c>
      <c r="L43" s="159"/>
      <c r="M43" s="159"/>
      <c r="N43" s="159" t="str">
        <f>'実質公債費比率（分子）の構造'!O$51</f>
        <v>-</v>
      </c>
      <c r="O43" s="159"/>
      <c r="P43" s="159"/>
    </row>
    <row r="44" spans="1:16" x14ac:dyDescent="0.15">
      <c r="A44" s="159" t="s">
        <v>59</v>
      </c>
      <c r="B44" s="159">
        <f>'実質公債費比率（分子）の構造'!K$50</f>
        <v>53</v>
      </c>
      <c r="C44" s="159"/>
      <c r="D44" s="159"/>
      <c r="E44" s="159">
        <f>'実質公債費比率（分子）の構造'!L$50</f>
        <v>36</v>
      </c>
      <c r="F44" s="159"/>
      <c r="G44" s="159"/>
      <c r="H44" s="159">
        <f>'実質公債費比率（分子）の構造'!M$50</f>
        <v>22</v>
      </c>
      <c r="I44" s="159"/>
      <c r="J44" s="159"/>
      <c r="K44" s="159">
        <f>'実質公債費比率（分子）の構造'!N$50</f>
        <v>20</v>
      </c>
      <c r="L44" s="159"/>
      <c r="M44" s="159"/>
      <c r="N44" s="159">
        <f>'実質公債費比率（分子）の構造'!O$50</f>
        <v>17</v>
      </c>
      <c r="O44" s="159"/>
      <c r="P44" s="159"/>
    </row>
    <row r="45" spans="1:16" x14ac:dyDescent="0.15">
      <c r="A45" s="159" t="s">
        <v>60</v>
      </c>
      <c r="B45" s="159">
        <f>'実質公債費比率（分子）の構造'!K$49</f>
        <v>103</v>
      </c>
      <c r="C45" s="159"/>
      <c r="D45" s="159"/>
      <c r="E45" s="159">
        <f>'実質公債費比率（分子）の構造'!L$49</f>
        <v>91</v>
      </c>
      <c r="F45" s="159"/>
      <c r="G45" s="159"/>
      <c r="H45" s="159">
        <f>'実質公債費比率（分子）の構造'!M$49</f>
        <v>88</v>
      </c>
      <c r="I45" s="159"/>
      <c r="J45" s="159"/>
      <c r="K45" s="159">
        <f>'実質公債費比率（分子）の構造'!N$49</f>
        <v>86</v>
      </c>
      <c r="L45" s="159"/>
      <c r="M45" s="159"/>
      <c r="N45" s="159">
        <f>'実質公債費比率（分子）の構造'!O$49</f>
        <v>82</v>
      </c>
      <c r="O45" s="159"/>
      <c r="P45" s="159"/>
    </row>
    <row r="46" spans="1:16" x14ac:dyDescent="0.15">
      <c r="A46" s="159" t="s">
        <v>61</v>
      </c>
      <c r="B46" s="159">
        <f>'実質公債費比率（分子）の構造'!K$48</f>
        <v>2109</v>
      </c>
      <c r="C46" s="159"/>
      <c r="D46" s="159"/>
      <c r="E46" s="159">
        <f>'実質公債費比率（分子）の構造'!L$48</f>
        <v>2005</v>
      </c>
      <c r="F46" s="159"/>
      <c r="G46" s="159"/>
      <c r="H46" s="159">
        <f>'実質公債費比率（分子）の構造'!M$48</f>
        <v>1913</v>
      </c>
      <c r="I46" s="159"/>
      <c r="J46" s="159"/>
      <c r="K46" s="159">
        <f>'実質公債費比率（分子）の構造'!N$48</f>
        <v>2078</v>
      </c>
      <c r="L46" s="159"/>
      <c r="M46" s="159"/>
      <c r="N46" s="159">
        <f>'実質公債費比率（分子）の構造'!O$48</f>
        <v>1911</v>
      </c>
      <c r="O46" s="159"/>
      <c r="P46" s="159"/>
    </row>
    <row r="47" spans="1:16" x14ac:dyDescent="0.15">
      <c r="A47" s="159" t="s">
        <v>62</v>
      </c>
      <c r="B47" s="159" t="str">
        <f>'実質公債費比率（分子）の構造'!K$47</f>
        <v>-</v>
      </c>
      <c r="C47" s="159"/>
      <c r="D47" s="159"/>
      <c r="E47" s="159" t="str">
        <f>'実質公債費比率（分子）の構造'!L$47</f>
        <v>-</v>
      </c>
      <c r="F47" s="159"/>
      <c r="G47" s="159"/>
      <c r="H47" s="159" t="str">
        <f>'実質公債費比率（分子）の構造'!M$47</f>
        <v>-</v>
      </c>
      <c r="I47" s="159"/>
      <c r="J47" s="159"/>
      <c r="K47" s="159" t="str">
        <f>'実質公債費比率（分子）の構造'!N$47</f>
        <v>-</v>
      </c>
      <c r="L47" s="159"/>
      <c r="M47" s="159"/>
      <c r="N47" s="159" t="str">
        <f>'実質公債費比率（分子）の構造'!O$47</f>
        <v>-</v>
      </c>
      <c r="O47" s="159"/>
      <c r="P47" s="159"/>
    </row>
    <row r="48" spans="1:16" x14ac:dyDescent="0.15">
      <c r="A48" s="159" t="s">
        <v>63</v>
      </c>
      <c r="B48" s="159" t="str">
        <f>'実質公債費比率（分子）の構造'!K$46</f>
        <v>-</v>
      </c>
      <c r="C48" s="159"/>
      <c r="D48" s="159"/>
      <c r="E48" s="159" t="str">
        <f>'実質公債費比率（分子）の構造'!L$46</f>
        <v>-</v>
      </c>
      <c r="F48" s="159"/>
      <c r="G48" s="159"/>
      <c r="H48" s="159" t="str">
        <f>'実質公債費比率（分子）の構造'!M$46</f>
        <v>-</v>
      </c>
      <c r="I48" s="159"/>
      <c r="J48" s="159"/>
      <c r="K48" s="159" t="str">
        <f>'実質公債費比率（分子）の構造'!N$46</f>
        <v>-</v>
      </c>
      <c r="L48" s="159"/>
      <c r="M48" s="159"/>
      <c r="N48" s="159" t="str">
        <f>'実質公債費比率（分子）の構造'!O$46</f>
        <v>-</v>
      </c>
      <c r="O48" s="159"/>
      <c r="P48" s="159"/>
    </row>
    <row r="49" spans="1:16" x14ac:dyDescent="0.15">
      <c r="A49" s="159" t="s">
        <v>64</v>
      </c>
      <c r="B49" s="159">
        <f>'実質公債費比率（分子）の構造'!K$45</f>
        <v>1851</v>
      </c>
      <c r="C49" s="159"/>
      <c r="D49" s="159"/>
      <c r="E49" s="159">
        <f>'実質公債費比率（分子）の構造'!L$45</f>
        <v>1776</v>
      </c>
      <c r="F49" s="159"/>
      <c r="G49" s="159"/>
      <c r="H49" s="159">
        <f>'実質公債費比率（分子）の構造'!M$45</f>
        <v>1704</v>
      </c>
      <c r="I49" s="159"/>
      <c r="J49" s="159"/>
      <c r="K49" s="159">
        <f>'実質公債費比率（分子）の構造'!N$45</f>
        <v>1724</v>
      </c>
      <c r="L49" s="159"/>
      <c r="M49" s="159"/>
      <c r="N49" s="159">
        <f>'実質公債費比率（分子）の構造'!O$45</f>
        <v>1818</v>
      </c>
      <c r="O49" s="159"/>
      <c r="P49" s="159"/>
    </row>
    <row r="50" spans="1:16" x14ac:dyDescent="0.15">
      <c r="A50" s="159" t="s">
        <v>65</v>
      </c>
      <c r="B50" s="159" t="e">
        <f>NA()</f>
        <v>#N/A</v>
      </c>
      <c r="C50" s="159">
        <f>IF(ISNUMBER('実質公債費比率（分子）の構造'!K$53),'実質公債費比率（分子）の構造'!K$53,NA())</f>
        <v>1451</v>
      </c>
      <c r="D50" s="159" t="e">
        <f>NA()</f>
        <v>#N/A</v>
      </c>
      <c r="E50" s="159" t="e">
        <f>NA()</f>
        <v>#N/A</v>
      </c>
      <c r="F50" s="159">
        <f>IF(ISNUMBER('実質公債費比率（分子）の構造'!L$53),'実質公債費比率（分子）の構造'!L$53,NA())</f>
        <v>1224</v>
      </c>
      <c r="G50" s="159" t="e">
        <f>NA()</f>
        <v>#N/A</v>
      </c>
      <c r="H50" s="159" t="e">
        <f>NA()</f>
        <v>#N/A</v>
      </c>
      <c r="I50" s="159">
        <f>IF(ISNUMBER('実質公債費比率（分子）の構造'!M$53),'実質公債費比率（分子）の構造'!M$53,NA())</f>
        <v>1128</v>
      </c>
      <c r="J50" s="159" t="e">
        <f>NA()</f>
        <v>#N/A</v>
      </c>
      <c r="K50" s="159" t="e">
        <f>NA()</f>
        <v>#N/A</v>
      </c>
      <c r="L50" s="159">
        <f>IF(ISNUMBER('実質公債費比率（分子）の構造'!N$53),'実質公債費比率（分子）の構造'!N$53,NA())</f>
        <v>1289</v>
      </c>
      <c r="M50" s="159" t="e">
        <f>NA()</f>
        <v>#N/A</v>
      </c>
      <c r="N50" s="159" t="e">
        <f>NA()</f>
        <v>#N/A</v>
      </c>
      <c r="O50" s="159">
        <f>IF(ISNUMBER('実質公債費比率（分子）の構造'!O$53),'実質公債費比率（分子）の構造'!O$53,NA())</f>
        <v>1265</v>
      </c>
      <c r="P50" s="159" t="e">
        <f>NA()</f>
        <v>#N/A</v>
      </c>
    </row>
    <row r="53" spans="1:16" x14ac:dyDescent="0.15">
      <c r="A53" s="127" t="s">
        <v>66</v>
      </c>
    </row>
    <row r="54" spans="1:16" x14ac:dyDescent="0.15">
      <c r="A54" s="158"/>
      <c r="B54" s="158" t="str">
        <f>'将来負担比率（分子）の構造'!I$40</f>
        <v>H25</v>
      </c>
      <c r="C54" s="158"/>
      <c r="D54" s="158"/>
      <c r="E54" s="158" t="str">
        <f>'将来負担比率（分子）の構造'!J$40</f>
        <v>H26</v>
      </c>
      <c r="F54" s="158"/>
      <c r="G54" s="158"/>
      <c r="H54" s="158" t="str">
        <f>'将来負担比率（分子）の構造'!K$40</f>
        <v>H27</v>
      </c>
      <c r="I54" s="158"/>
      <c r="J54" s="158"/>
      <c r="K54" s="158" t="str">
        <f>'将来負担比率（分子）の構造'!L$40</f>
        <v>H28</v>
      </c>
      <c r="L54" s="158"/>
      <c r="M54" s="158"/>
      <c r="N54" s="158" t="str">
        <f>'将来負担比率（分子）の構造'!M$40</f>
        <v>H29</v>
      </c>
      <c r="O54" s="158"/>
      <c r="P54" s="158"/>
    </row>
    <row r="55" spans="1:16" x14ac:dyDescent="0.15">
      <c r="A55" s="158"/>
      <c r="B55" s="158" t="s">
        <v>67</v>
      </c>
      <c r="C55" s="158"/>
      <c r="D55" s="158" t="s">
        <v>68</v>
      </c>
      <c r="E55" s="158" t="s">
        <v>67</v>
      </c>
      <c r="F55" s="158"/>
      <c r="G55" s="158" t="s">
        <v>68</v>
      </c>
      <c r="H55" s="158" t="s">
        <v>67</v>
      </c>
      <c r="I55" s="158"/>
      <c r="J55" s="158" t="s">
        <v>68</v>
      </c>
      <c r="K55" s="158" t="s">
        <v>67</v>
      </c>
      <c r="L55" s="158"/>
      <c r="M55" s="158" t="s">
        <v>68</v>
      </c>
      <c r="N55" s="158" t="s">
        <v>67</v>
      </c>
      <c r="O55" s="158"/>
      <c r="P55" s="158" t="s">
        <v>68</v>
      </c>
    </row>
    <row r="56" spans="1:16" x14ac:dyDescent="0.15">
      <c r="A56" s="158" t="s">
        <v>37</v>
      </c>
      <c r="B56" s="158"/>
      <c r="C56" s="158"/>
      <c r="D56" s="158">
        <f>'将来負担比率（分子）の構造'!I$52</f>
        <v>25889</v>
      </c>
      <c r="E56" s="158"/>
      <c r="F56" s="158"/>
      <c r="G56" s="158">
        <f>'将来負担比率（分子）の構造'!J$52</f>
        <v>25795</v>
      </c>
      <c r="H56" s="158"/>
      <c r="I56" s="158"/>
      <c r="J56" s="158">
        <f>'将来負担比率（分子）の構造'!K$52</f>
        <v>24791</v>
      </c>
      <c r="K56" s="158"/>
      <c r="L56" s="158"/>
      <c r="M56" s="158">
        <f>'将来負担比率（分子）の構造'!L$52</f>
        <v>25027</v>
      </c>
      <c r="N56" s="158"/>
      <c r="O56" s="158"/>
      <c r="P56" s="158">
        <f>'将来負担比率（分子）の構造'!M$52</f>
        <v>24185</v>
      </c>
    </row>
    <row r="57" spans="1:16" x14ac:dyDescent="0.15">
      <c r="A57" s="158" t="s">
        <v>36</v>
      </c>
      <c r="B57" s="158"/>
      <c r="C57" s="158"/>
      <c r="D57" s="158">
        <f>'将来負担比率（分子）の構造'!I$51</f>
        <v>2273</v>
      </c>
      <c r="E57" s="158"/>
      <c r="F57" s="158"/>
      <c r="G57" s="158">
        <f>'将来負担比率（分子）の構造'!J$51</f>
        <v>2103</v>
      </c>
      <c r="H57" s="158"/>
      <c r="I57" s="158"/>
      <c r="J57" s="158">
        <f>'将来負担比率（分子）の構造'!K$51</f>
        <v>1962</v>
      </c>
      <c r="K57" s="158"/>
      <c r="L57" s="158"/>
      <c r="M57" s="158">
        <f>'将来負担比率（分子）の構造'!L$51</f>
        <v>1904</v>
      </c>
      <c r="N57" s="158"/>
      <c r="O57" s="158"/>
      <c r="P57" s="158">
        <f>'将来負担比率（分子）の構造'!M$51</f>
        <v>1602</v>
      </c>
    </row>
    <row r="58" spans="1:16" x14ac:dyDescent="0.15">
      <c r="A58" s="158" t="s">
        <v>35</v>
      </c>
      <c r="B58" s="158"/>
      <c r="C58" s="158"/>
      <c r="D58" s="158">
        <f>'将来負担比率（分子）の構造'!I$50</f>
        <v>7559</v>
      </c>
      <c r="E58" s="158"/>
      <c r="F58" s="158"/>
      <c r="G58" s="158">
        <f>'将来負担比率（分子）の構造'!J$50</f>
        <v>7819</v>
      </c>
      <c r="H58" s="158"/>
      <c r="I58" s="158"/>
      <c r="J58" s="158">
        <f>'将来負担比率（分子）の構造'!K$50</f>
        <v>9351</v>
      </c>
      <c r="K58" s="158"/>
      <c r="L58" s="158"/>
      <c r="M58" s="158">
        <f>'将来負担比率（分子）の構造'!L$50</f>
        <v>9926</v>
      </c>
      <c r="N58" s="158"/>
      <c r="O58" s="158"/>
      <c r="P58" s="158">
        <f>'将来負担比率（分子）の構造'!M$50</f>
        <v>11055</v>
      </c>
    </row>
    <row r="59" spans="1:16" x14ac:dyDescent="0.15">
      <c r="A59" s="158" t="s">
        <v>33</v>
      </c>
      <c r="B59" s="158" t="str">
        <f>'将来負担比率（分子）の構造'!I$49</f>
        <v>-</v>
      </c>
      <c r="C59" s="158"/>
      <c r="D59" s="158"/>
      <c r="E59" s="158" t="str">
        <f>'将来負担比率（分子）の構造'!J$49</f>
        <v>-</v>
      </c>
      <c r="F59" s="158"/>
      <c r="G59" s="158"/>
      <c r="H59" s="158" t="str">
        <f>'将来負担比率（分子）の構造'!K$49</f>
        <v>-</v>
      </c>
      <c r="I59" s="158"/>
      <c r="J59" s="158"/>
      <c r="K59" s="158" t="str">
        <f>'将来負担比率（分子）の構造'!L$49</f>
        <v>-</v>
      </c>
      <c r="L59" s="158"/>
      <c r="M59" s="158"/>
      <c r="N59" s="158" t="str">
        <f>'将来負担比率（分子）の構造'!M$49</f>
        <v>-</v>
      </c>
      <c r="O59" s="158"/>
      <c r="P59" s="158"/>
    </row>
    <row r="60" spans="1:16" x14ac:dyDescent="0.15">
      <c r="A60" s="158" t="s">
        <v>32</v>
      </c>
      <c r="B60" s="158" t="str">
        <f>'将来負担比率（分子）の構造'!I$48</f>
        <v>-</v>
      </c>
      <c r="C60" s="158"/>
      <c r="D60" s="158"/>
      <c r="E60" s="158" t="str">
        <f>'将来負担比率（分子）の構造'!J$48</f>
        <v>-</v>
      </c>
      <c r="F60" s="158"/>
      <c r="G60" s="158"/>
      <c r="H60" s="158" t="str">
        <f>'将来負担比率（分子）の構造'!K$48</f>
        <v>-</v>
      </c>
      <c r="I60" s="158"/>
      <c r="J60" s="158"/>
      <c r="K60" s="158" t="str">
        <f>'将来負担比率（分子）の構造'!L$48</f>
        <v>-</v>
      </c>
      <c r="L60" s="158"/>
      <c r="M60" s="158"/>
      <c r="N60" s="158" t="str">
        <f>'将来負担比率（分子）の構造'!M$48</f>
        <v>-</v>
      </c>
      <c r="O60" s="158"/>
      <c r="P60" s="158"/>
    </row>
    <row r="61" spans="1:16" x14ac:dyDescent="0.15">
      <c r="A61" s="158" t="s">
        <v>30</v>
      </c>
      <c r="B61" s="158">
        <f>'将来負担比率（分子）の構造'!I$46</f>
        <v>1</v>
      </c>
      <c r="C61" s="158"/>
      <c r="D61" s="158"/>
      <c r="E61" s="158">
        <f>'将来負担比率（分子）の構造'!J$46</f>
        <v>0</v>
      </c>
      <c r="F61" s="158"/>
      <c r="G61" s="158"/>
      <c r="H61" s="158">
        <f>'将来負担比率（分子）の構造'!K$46</f>
        <v>0</v>
      </c>
      <c r="I61" s="158"/>
      <c r="J61" s="158"/>
      <c r="K61" s="158">
        <f>'将来負担比率（分子）の構造'!L$46</f>
        <v>0</v>
      </c>
      <c r="L61" s="158"/>
      <c r="M61" s="158"/>
      <c r="N61" s="158">
        <f>'将来負担比率（分子）の構造'!M$46</f>
        <v>0</v>
      </c>
      <c r="O61" s="158"/>
      <c r="P61" s="158"/>
    </row>
    <row r="62" spans="1:16" x14ac:dyDescent="0.15">
      <c r="A62" s="158" t="s">
        <v>29</v>
      </c>
      <c r="B62" s="158">
        <f>'将来負担比率（分子）の構造'!I$45</f>
        <v>2007</v>
      </c>
      <c r="C62" s="158"/>
      <c r="D62" s="158"/>
      <c r="E62" s="158">
        <f>'将来負担比率（分子）の構造'!J$45</f>
        <v>1782</v>
      </c>
      <c r="F62" s="158"/>
      <c r="G62" s="158"/>
      <c r="H62" s="158">
        <f>'将来負担比率（分子）の構造'!K$45</f>
        <v>1685</v>
      </c>
      <c r="I62" s="158"/>
      <c r="J62" s="158"/>
      <c r="K62" s="158">
        <f>'将来負担比率（分子）の構造'!L$45</f>
        <v>1602</v>
      </c>
      <c r="L62" s="158"/>
      <c r="M62" s="158"/>
      <c r="N62" s="158">
        <f>'将来負担比率（分子）の構造'!M$45</f>
        <v>1404</v>
      </c>
      <c r="O62" s="158"/>
      <c r="P62" s="158"/>
    </row>
    <row r="63" spans="1:16" x14ac:dyDescent="0.15">
      <c r="A63" s="158" t="s">
        <v>28</v>
      </c>
      <c r="B63" s="158">
        <f>'将来負担比率（分子）の構造'!I$44</f>
        <v>622</v>
      </c>
      <c r="C63" s="158"/>
      <c r="D63" s="158"/>
      <c r="E63" s="158">
        <f>'将来負担比率（分子）の構造'!J$44</f>
        <v>575</v>
      </c>
      <c r="F63" s="158"/>
      <c r="G63" s="158"/>
      <c r="H63" s="158">
        <f>'将来負担比率（分子）の構造'!K$44</f>
        <v>489</v>
      </c>
      <c r="I63" s="158"/>
      <c r="J63" s="158"/>
      <c r="K63" s="158">
        <f>'将来負担比率（分子）の構造'!L$44</f>
        <v>410</v>
      </c>
      <c r="L63" s="158"/>
      <c r="M63" s="158"/>
      <c r="N63" s="158">
        <f>'将来負担比率（分子）の構造'!M$44</f>
        <v>334</v>
      </c>
      <c r="O63" s="158"/>
      <c r="P63" s="158"/>
    </row>
    <row r="64" spans="1:16" x14ac:dyDescent="0.15">
      <c r="A64" s="158" t="s">
        <v>27</v>
      </c>
      <c r="B64" s="158">
        <f>'将来負担比率（分子）の構造'!I$43</f>
        <v>21963</v>
      </c>
      <c r="C64" s="158"/>
      <c r="D64" s="158"/>
      <c r="E64" s="158">
        <f>'将来負担比率（分子）の構造'!J$43</f>
        <v>21175</v>
      </c>
      <c r="F64" s="158"/>
      <c r="G64" s="158"/>
      <c r="H64" s="158">
        <f>'将来負担比率（分子）の構造'!K$43</f>
        <v>19407</v>
      </c>
      <c r="I64" s="158"/>
      <c r="J64" s="158"/>
      <c r="K64" s="158">
        <f>'将来負担比率（分子）の構造'!L$43</f>
        <v>18134</v>
      </c>
      <c r="L64" s="158"/>
      <c r="M64" s="158"/>
      <c r="N64" s="158">
        <f>'将来負担比率（分子）の構造'!M$43</f>
        <v>17234</v>
      </c>
      <c r="O64" s="158"/>
      <c r="P64" s="158"/>
    </row>
    <row r="65" spans="1:16" x14ac:dyDescent="0.15">
      <c r="A65" s="158" t="s">
        <v>26</v>
      </c>
      <c r="B65" s="158">
        <f>'将来負担比率（分子）の構造'!I$42</f>
        <v>369</v>
      </c>
      <c r="C65" s="158"/>
      <c r="D65" s="158"/>
      <c r="E65" s="158">
        <f>'将来負担比率（分子）の構造'!J$42</f>
        <v>280</v>
      </c>
      <c r="F65" s="158"/>
      <c r="G65" s="158"/>
      <c r="H65" s="158">
        <f>'将来負担比率（分子）の構造'!K$42</f>
        <v>250</v>
      </c>
      <c r="I65" s="158"/>
      <c r="J65" s="158"/>
      <c r="K65" s="158">
        <f>'将来負担比率（分子）の構造'!L$42</f>
        <v>202</v>
      </c>
      <c r="L65" s="158"/>
      <c r="M65" s="158"/>
      <c r="N65" s="158">
        <f>'将来負担比率（分子）の構造'!M$42</f>
        <v>161</v>
      </c>
      <c r="O65" s="158"/>
      <c r="P65" s="158"/>
    </row>
    <row r="66" spans="1:16" x14ac:dyDescent="0.15">
      <c r="A66" s="158" t="s">
        <v>25</v>
      </c>
      <c r="B66" s="158">
        <f>'将来負担比率（分子）の構造'!I$41</f>
        <v>17502</v>
      </c>
      <c r="C66" s="158"/>
      <c r="D66" s="158"/>
      <c r="E66" s="158">
        <f>'将来負担比率（分子）の構造'!J$41</f>
        <v>18409</v>
      </c>
      <c r="F66" s="158"/>
      <c r="G66" s="158"/>
      <c r="H66" s="158">
        <f>'将来負担比率（分子）の構造'!K$41</f>
        <v>18676</v>
      </c>
      <c r="I66" s="158"/>
      <c r="J66" s="158"/>
      <c r="K66" s="158">
        <f>'将来負担比率（分子）の構造'!L$41</f>
        <v>18612</v>
      </c>
      <c r="L66" s="158"/>
      <c r="M66" s="158"/>
      <c r="N66" s="158">
        <f>'将来負担比率（分子）の構造'!M$41</f>
        <v>18547</v>
      </c>
      <c r="O66" s="158"/>
      <c r="P66" s="158"/>
    </row>
    <row r="67" spans="1:16" x14ac:dyDescent="0.15">
      <c r="A67" s="158" t="s">
        <v>69</v>
      </c>
      <c r="B67" s="158" t="e">
        <f>NA()</f>
        <v>#N/A</v>
      </c>
      <c r="C67" s="158">
        <f>IF(ISNUMBER('将来負担比率（分子）の構造'!I$53), IF('将来負担比率（分子）の構造'!I$53 &lt; 0, 0, '将来負担比率（分子）の構造'!I$53), NA())</f>
        <v>6742</v>
      </c>
      <c r="D67" s="158" t="e">
        <f>NA()</f>
        <v>#N/A</v>
      </c>
      <c r="E67" s="158" t="e">
        <f>NA()</f>
        <v>#N/A</v>
      </c>
      <c r="F67" s="158">
        <f>IF(ISNUMBER('将来負担比率（分子）の構造'!J$53), IF('将来負担比率（分子）の構造'!J$53 &lt; 0, 0, '将来負担比率（分子）の構造'!J$53), NA())</f>
        <v>6504</v>
      </c>
      <c r="G67" s="158" t="e">
        <f>NA()</f>
        <v>#N/A</v>
      </c>
      <c r="H67" s="158" t="e">
        <f>NA()</f>
        <v>#N/A</v>
      </c>
      <c r="I67" s="158">
        <f>IF(ISNUMBER('将来負担比率（分子）の構造'!K$53), IF('将来負担比率（分子）の構造'!K$53 &lt; 0, 0, '将来負担比率（分子）の構造'!K$53), NA())</f>
        <v>4404</v>
      </c>
      <c r="J67" s="158" t="e">
        <f>NA()</f>
        <v>#N/A</v>
      </c>
      <c r="K67" s="158" t="e">
        <f>NA()</f>
        <v>#N/A</v>
      </c>
      <c r="L67" s="158">
        <f>IF(ISNUMBER('将来負担比率（分子）の構造'!L$53), IF('将来負担比率（分子）の構造'!L$53 &lt; 0, 0, '将来負担比率（分子）の構造'!L$53), NA())</f>
        <v>2102</v>
      </c>
      <c r="M67" s="158" t="e">
        <f>NA()</f>
        <v>#N/A</v>
      </c>
      <c r="N67" s="158" t="e">
        <f>NA()</f>
        <v>#N/A</v>
      </c>
      <c r="O67" s="158">
        <f>IF(ISNUMBER('将来負担比率（分子）の構造'!M$53), IF('将来負担比率（分子）の構造'!M$53 &lt; 0, 0, '将来負担比率（分子）の構造'!M$53), NA())</f>
        <v>837</v>
      </c>
      <c r="P67" s="158" t="e">
        <f>NA()</f>
        <v>#N/A</v>
      </c>
    </row>
    <row r="70" spans="1:16" x14ac:dyDescent="0.15">
      <c r="A70" s="160" t="s">
        <v>70</v>
      </c>
      <c r="B70" s="160"/>
      <c r="C70" s="160"/>
      <c r="D70" s="160"/>
      <c r="E70" s="160"/>
      <c r="F70" s="160"/>
    </row>
    <row r="71" spans="1:16" x14ac:dyDescent="0.15">
      <c r="A71" s="161"/>
      <c r="B71" s="161" t="str">
        <f>基金残高に係る経年分析!F54</f>
        <v>H27</v>
      </c>
      <c r="C71" s="161" t="str">
        <f>基金残高に係る経年分析!G54</f>
        <v>H28</v>
      </c>
      <c r="D71" s="161" t="str">
        <f>基金残高に係る経年分析!H54</f>
        <v>H29</v>
      </c>
    </row>
    <row r="72" spans="1:16" x14ac:dyDescent="0.15">
      <c r="A72" s="161" t="s">
        <v>71</v>
      </c>
      <c r="B72" s="162">
        <f>基金残高に係る経年分析!F55</f>
        <v>3661</v>
      </c>
      <c r="C72" s="162">
        <f>基金残高に係る経年分析!G55</f>
        <v>3986</v>
      </c>
      <c r="D72" s="162">
        <f>基金残高に係る経年分析!H55</f>
        <v>4248</v>
      </c>
    </row>
    <row r="73" spans="1:16" x14ac:dyDescent="0.15">
      <c r="A73" s="161" t="s">
        <v>72</v>
      </c>
      <c r="B73" s="162">
        <f>基金残高に係る経年分析!F56</f>
        <v>1438</v>
      </c>
      <c r="C73" s="162">
        <f>基金残高に係る経年分析!G56</f>
        <v>1459</v>
      </c>
      <c r="D73" s="162">
        <f>基金残高に係る経年分析!H56</f>
        <v>1603</v>
      </c>
    </row>
    <row r="74" spans="1:16" x14ac:dyDescent="0.15">
      <c r="A74" s="161" t="s">
        <v>73</v>
      </c>
      <c r="B74" s="162">
        <f>基金残高に係る経年分析!F57</f>
        <v>4870</v>
      </c>
      <c r="C74" s="162">
        <f>基金残高に係る経年分析!G57</f>
        <v>5252</v>
      </c>
      <c r="D74" s="162">
        <f>基金残高に係る経年分析!H57</f>
        <v>5840</v>
      </c>
    </row>
  </sheetData>
  <sheetProtection algorithmName="SHA-512" hashValue="7AGiFgBRjMoPIX4Nm3DvZ0TZO35X8VKkmFUX4onU+BQ7aPbc0VoUanGNjofJLl79w9lOzNM175FrA79kSSOLjA==" saltValue="jizknrlYdbfbkjoXinzc4A==" spinCount="100000" sheet="1" objects="1" scenarios="1"/>
  <phoneticPr fontId="4"/>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3" customWidth="1"/>
    <col min="96" max="133" width="1.625" style="219" customWidth="1"/>
    <col min="134" max="143" width="1.625" style="203" customWidth="1"/>
    <col min="144" max="16384" width="0" style="203" hidden="1"/>
  </cols>
  <sheetData>
    <row r="1" spans="2:143" ht="22.5" customHeight="1" thickBot="1" x14ac:dyDescent="0.2">
      <c r="B1" s="200"/>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c r="AJ1" s="201"/>
      <c r="AK1" s="201"/>
      <c r="AL1" s="201"/>
      <c r="AM1" s="201"/>
      <c r="AN1" s="201"/>
      <c r="AO1" s="201"/>
      <c r="AP1" s="201"/>
      <c r="AQ1" s="201"/>
      <c r="AR1" s="201"/>
      <c r="AS1" s="201"/>
      <c r="AT1" s="201"/>
      <c r="AU1" s="201"/>
      <c r="AV1" s="201"/>
      <c r="AW1" s="201"/>
      <c r="AX1" s="201"/>
      <c r="AY1" s="201"/>
      <c r="AZ1" s="201"/>
      <c r="BA1" s="201"/>
      <c r="BB1" s="201"/>
      <c r="BC1" s="201"/>
      <c r="BD1" s="201"/>
      <c r="BE1" s="201"/>
      <c r="BF1" s="201"/>
      <c r="BG1" s="201"/>
      <c r="BH1" s="201"/>
      <c r="BI1" s="201"/>
      <c r="BJ1" s="201"/>
      <c r="BK1" s="201"/>
      <c r="BL1" s="201"/>
      <c r="BM1" s="201"/>
      <c r="BN1" s="201"/>
      <c r="BO1" s="201"/>
      <c r="BP1" s="201"/>
      <c r="BQ1" s="201"/>
      <c r="BR1" s="201"/>
      <c r="BS1" s="201"/>
      <c r="BT1" s="201"/>
      <c r="BU1" s="201"/>
      <c r="BV1" s="201"/>
      <c r="BW1" s="201"/>
      <c r="BX1" s="201"/>
      <c r="BY1" s="201"/>
      <c r="BZ1" s="201"/>
      <c r="CA1" s="201"/>
      <c r="CB1" s="201"/>
      <c r="CC1" s="201"/>
      <c r="CD1" s="202"/>
      <c r="CE1" s="202"/>
      <c r="CF1" s="202"/>
      <c r="CG1" s="202"/>
      <c r="CH1" s="202"/>
      <c r="CI1" s="202"/>
      <c r="CJ1" s="202"/>
      <c r="CK1" s="202"/>
      <c r="CL1" s="202"/>
      <c r="CM1" s="202"/>
      <c r="CN1" s="202"/>
      <c r="CO1" s="202"/>
      <c r="CP1" s="202"/>
      <c r="CQ1" s="202"/>
      <c r="CR1" s="202"/>
      <c r="CS1" s="202"/>
      <c r="CT1" s="202"/>
      <c r="CU1" s="202"/>
      <c r="CV1" s="202"/>
      <c r="CW1" s="202"/>
      <c r="CX1" s="202"/>
      <c r="CY1" s="202"/>
      <c r="CZ1" s="202"/>
      <c r="DA1" s="202"/>
      <c r="DB1" s="202"/>
      <c r="DC1" s="202"/>
      <c r="DD1" s="202"/>
      <c r="DE1" s="202"/>
      <c r="DF1" s="202"/>
      <c r="DG1" s="202"/>
      <c r="DH1" s="773" t="s">
        <v>205</v>
      </c>
      <c r="DI1" s="774"/>
      <c r="DJ1" s="774"/>
      <c r="DK1" s="774"/>
      <c r="DL1" s="774"/>
      <c r="DM1" s="774"/>
      <c r="DN1" s="775"/>
      <c r="DO1" s="203"/>
      <c r="DP1" s="773" t="s">
        <v>206</v>
      </c>
      <c r="DQ1" s="774"/>
      <c r="DR1" s="774"/>
      <c r="DS1" s="774"/>
      <c r="DT1" s="774"/>
      <c r="DU1" s="774"/>
      <c r="DV1" s="774"/>
      <c r="DW1" s="774"/>
      <c r="DX1" s="774"/>
      <c r="DY1" s="774"/>
      <c r="DZ1" s="774"/>
      <c r="EA1" s="774"/>
      <c r="EB1" s="774"/>
      <c r="EC1" s="775"/>
      <c r="ED1" s="201"/>
      <c r="EE1" s="201"/>
      <c r="EF1" s="201"/>
      <c r="EG1" s="201"/>
      <c r="EH1" s="201"/>
      <c r="EI1" s="201"/>
      <c r="EJ1" s="201"/>
      <c r="EK1" s="201"/>
      <c r="EL1" s="201"/>
      <c r="EM1" s="201"/>
    </row>
    <row r="2" spans="2:143" ht="22.5" customHeight="1" x14ac:dyDescent="0.15">
      <c r="B2" s="204" t="s">
        <v>207</v>
      </c>
      <c r="R2" s="205"/>
      <c r="S2" s="205"/>
      <c r="T2" s="205"/>
      <c r="U2" s="205"/>
      <c r="V2" s="205"/>
      <c r="W2" s="205"/>
      <c r="X2" s="205"/>
      <c r="Y2" s="205"/>
      <c r="Z2" s="205"/>
      <c r="AA2" s="205"/>
      <c r="AB2" s="205"/>
      <c r="AC2" s="205"/>
      <c r="AE2" s="206"/>
      <c r="AF2" s="206"/>
      <c r="AG2" s="206"/>
      <c r="AH2" s="206"/>
      <c r="AI2" s="206"/>
      <c r="AJ2" s="205"/>
      <c r="AK2" s="205"/>
      <c r="AL2" s="205"/>
      <c r="AM2" s="205"/>
      <c r="AN2" s="205"/>
      <c r="AO2" s="205"/>
      <c r="AP2" s="205"/>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202"/>
      <c r="DK2" s="202"/>
      <c r="DL2" s="202"/>
      <c r="DM2" s="202"/>
      <c r="DN2" s="202"/>
      <c r="DO2" s="202"/>
      <c r="DP2" s="202"/>
      <c r="DQ2" s="202"/>
      <c r="DR2" s="202"/>
      <c r="DS2" s="202"/>
      <c r="DT2" s="202"/>
      <c r="DU2" s="202"/>
      <c r="DV2" s="202"/>
      <c r="DW2" s="202"/>
      <c r="DX2" s="202"/>
      <c r="DY2" s="202"/>
      <c r="DZ2" s="202"/>
      <c r="EA2" s="202"/>
      <c r="EB2" s="202"/>
      <c r="EC2" s="202"/>
    </row>
    <row r="3" spans="2:143" ht="11.25" customHeight="1" x14ac:dyDescent="0.15">
      <c r="B3" s="715" t="s">
        <v>208</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209</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210</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211</v>
      </c>
      <c r="S4" s="716"/>
      <c r="T4" s="716"/>
      <c r="U4" s="716"/>
      <c r="V4" s="716"/>
      <c r="W4" s="716"/>
      <c r="X4" s="716"/>
      <c r="Y4" s="717"/>
      <c r="Z4" s="715" t="s">
        <v>212</v>
      </c>
      <c r="AA4" s="716"/>
      <c r="AB4" s="716"/>
      <c r="AC4" s="717"/>
      <c r="AD4" s="715" t="s">
        <v>213</v>
      </c>
      <c r="AE4" s="716"/>
      <c r="AF4" s="716"/>
      <c r="AG4" s="716"/>
      <c r="AH4" s="716"/>
      <c r="AI4" s="716"/>
      <c r="AJ4" s="716"/>
      <c r="AK4" s="717"/>
      <c r="AL4" s="715" t="s">
        <v>212</v>
      </c>
      <c r="AM4" s="716"/>
      <c r="AN4" s="716"/>
      <c r="AO4" s="717"/>
      <c r="AP4" s="776" t="s">
        <v>214</v>
      </c>
      <c r="AQ4" s="776"/>
      <c r="AR4" s="776"/>
      <c r="AS4" s="776"/>
      <c r="AT4" s="776"/>
      <c r="AU4" s="776"/>
      <c r="AV4" s="776"/>
      <c r="AW4" s="776"/>
      <c r="AX4" s="776"/>
      <c r="AY4" s="776"/>
      <c r="AZ4" s="776"/>
      <c r="BA4" s="776"/>
      <c r="BB4" s="776"/>
      <c r="BC4" s="776"/>
      <c r="BD4" s="776"/>
      <c r="BE4" s="776"/>
      <c r="BF4" s="776"/>
      <c r="BG4" s="776" t="s">
        <v>215</v>
      </c>
      <c r="BH4" s="776"/>
      <c r="BI4" s="776"/>
      <c r="BJ4" s="776"/>
      <c r="BK4" s="776"/>
      <c r="BL4" s="776"/>
      <c r="BM4" s="776"/>
      <c r="BN4" s="776"/>
      <c r="BO4" s="776" t="s">
        <v>212</v>
      </c>
      <c r="BP4" s="776"/>
      <c r="BQ4" s="776"/>
      <c r="BR4" s="776"/>
      <c r="BS4" s="776" t="s">
        <v>216</v>
      </c>
      <c r="BT4" s="776"/>
      <c r="BU4" s="776"/>
      <c r="BV4" s="776"/>
      <c r="BW4" s="776"/>
      <c r="BX4" s="776"/>
      <c r="BY4" s="776"/>
      <c r="BZ4" s="776"/>
      <c r="CA4" s="776"/>
      <c r="CB4" s="776"/>
      <c r="CD4" s="758" t="s">
        <v>217</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7" customFormat="1" ht="11.25" customHeight="1" x14ac:dyDescent="0.15">
      <c r="B5" s="740" t="s">
        <v>218</v>
      </c>
      <c r="C5" s="741"/>
      <c r="D5" s="741"/>
      <c r="E5" s="741"/>
      <c r="F5" s="741"/>
      <c r="G5" s="741"/>
      <c r="H5" s="741"/>
      <c r="I5" s="741"/>
      <c r="J5" s="741"/>
      <c r="K5" s="741"/>
      <c r="L5" s="741"/>
      <c r="M5" s="741"/>
      <c r="N5" s="741"/>
      <c r="O5" s="741"/>
      <c r="P5" s="741"/>
      <c r="Q5" s="742"/>
      <c r="R5" s="706">
        <v>5078652</v>
      </c>
      <c r="S5" s="707"/>
      <c r="T5" s="707"/>
      <c r="U5" s="707"/>
      <c r="V5" s="707"/>
      <c r="W5" s="707"/>
      <c r="X5" s="707"/>
      <c r="Y5" s="753"/>
      <c r="Z5" s="771">
        <v>24</v>
      </c>
      <c r="AA5" s="771"/>
      <c r="AB5" s="771"/>
      <c r="AC5" s="771"/>
      <c r="AD5" s="772">
        <v>4894491</v>
      </c>
      <c r="AE5" s="772"/>
      <c r="AF5" s="772"/>
      <c r="AG5" s="772"/>
      <c r="AH5" s="772"/>
      <c r="AI5" s="772"/>
      <c r="AJ5" s="772"/>
      <c r="AK5" s="772"/>
      <c r="AL5" s="754">
        <v>41.9</v>
      </c>
      <c r="AM5" s="723"/>
      <c r="AN5" s="723"/>
      <c r="AO5" s="755"/>
      <c r="AP5" s="740" t="s">
        <v>219</v>
      </c>
      <c r="AQ5" s="741"/>
      <c r="AR5" s="741"/>
      <c r="AS5" s="741"/>
      <c r="AT5" s="741"/>
      <c r="AU5" s="741"/>
      <c r="AV5" s="741"/>
      <c r="AW5" s="741"/>
      <c r="AX5" s="741"/>
      <c r="AY5" s="741"/>
      <c r="AZ5" s="741"/>
      <c r="BA5" s="741"/>
      <c r="BB5" s="741"/>
      <c r="BC5" s="741"/>
      <c r="BD5" s="741"/>
      <c r="BE5" s="741"/>
      <c r="BF5" s="742"/>
      <c r="BG5" s="641">
        <v>4894491</v>
      </c>
      <c r="BH5" s="644"/>
      <c r="BI5" s="644"/>
      <c r="BJ5" s="644"/>
      <c r="BK5" s="644"/>
      <c r="BL5" s="644"/>
      <c r="BM5" s="644"/>
      <c r="BN5" s="645"/>
      <c r="BO5" s="703">
        <v>96.4</v>
      </c>
      <c r="BP5" s="703"/>
      <c r="BQ5" s="703"/>
      <c r="BR5" s="703"/>
      <c r="BS5" s="704">
        <v>110057</v>
      </c>
      <c r="BT5" s="704"/>
      <c r="BU5" s="704"/>
      <c r="BV5" s="704"/>
      <c r="BW5" s="704"/>
      <c r="BX5" s="704"/>
      <c r="BY5" s="704"/>
      <c r="BZ5" s="704"/>
      <c r="CA5" s="704"/>
      <c r="CB5" s="745"/>
      <c r="CD5" s="758" t="s">
        <v>214</v>
      </c>
      <c r="CE5" s="759"/>
      <c r="CF5" s="759"/>
      <c r="CG5" s="759"/>
      <c r="CH5" s="759"/>
      <c r="CI5" s="759"/>
      <c r="CJ5" s="759"/>
      <c r="CK5" s="759"/>
      <c r="CL5" s="759"/>
      <c r="CM5" s="759"/>
      <c r="CN5" s="759"/>
      <c r="CO5" s="759"/>
      <c r="CP5" s="759"/>
      <c r="CQ5" s="760"/>
      <c r="CR5" s="758" t="s">
        <v>220</v>
      </c>
      <c r="CS5" s="759"/>
      <c r="CT5" s="759"/>
      <c r="CU5" s="759"/>
      <c r="CV5" s="759"/>
      <c r="CW5" s="759"/>
      <c r="CX5" s="759"/>
      <c r="CY5" s="760"/>
      <c r="CZ5" s="758" t="s">
        <v>212</v>
      </c>
      <c r="DA5" s="759"/>
      <c r="DB5" s="759"/>
      <c r="DC5" s="760"/>
      <c r="DD5" s="758" t="s">
        <v>221</v>
      </c>
      <c r="DE5" s="759"/>
      <c r="DF5" s="759"/>
      <c r="DG5" s="759"/>
      <c r="DH5" s="759"/>
      <c r="DI5" s="759"/>
      <c r="DJ5" s="759"/>
      <c r="DK5" s="759"/>
      <c r="DL5" s="759"/>
      <c r="DM5" s="759"/>
      <c r="DN5" s="759"/>
      <c r="DO5" s="759"/>
      <c r="DP5" s="760"/>
      <c r="DQ5" s="758" t="s">
        <v>222</v>
      </c>
      <c r="DR5" s="759"/>
      <c r="DS5" s="759"/>
      <c r="DT5" s="759"/>
      <c r="DU5" s="759"/>
      <c r="DV5" s="759"/>
      <c r="DW5" s="759"/>
      <c r="DX5" s="759"/>
      <c r="DY5" s="759"/>
      <c r="DZ5" s="759"/>
      <c r="EA5" s="759"/>
      <c r="EB5" s="759"/>
      <c r="EC5" s="760"/>
    </row>
    <row r="6" spans="2:143" ht="11.25" customHeight="1" x14ac:dyDescent="0.15">
      <c r="B6" s="638" t="s">
        <v>223</v>
      </c>
      <c r="C6" s="639"/>
      <c r="D6" s="639"/>
      <c r="E6" s="639"/>
      <c r="F6" s="639"/>
      <c r="G6" s="639"/>
      <c r="H6" s="639"/>
      <c r="I6" s="639"/>
      <c r="J6" s="639"/>
      <c r="K6" s="639"/>
      <c r="L6" s="639"/>
      <c r="M6" s="639"/>
      <c r="N6" s="639"/>
      <c r="O6" s="639"/>
      <c r="P6" s="639"/>
      <c r="Q6" s="640"/>
      <c r="R6" s="641">
        <v>124372</v>
      </c>
      <c r="S6" s="644"/>
      <c r="T6" s="644"/>
      <c r="U6" s="644"/>
      <c r="V6" s="644"/>
      <c r="W6" s="644"/>
      <c r="X6" s="644"/>
      <c r="Y6" s="645"/>
      <c r="Z6" s="703">
        <v>0.6</v>
      </c>
      <c r="AA6" s="703"/>
      <c r="AB6" s="703"/>
      <c r="AC6" s="703"/>
      <c r="AD6" s="704">
        <v>124372</v>
      </c>
      <c r="AE6" s="704"/>
      <c r="AF6" s="704"/>
      <c r="AG6" s="704"/>
      <c r="AH6" s="704"/>
      <c r="AI6" s="704"/>
      <c r="AJ6" s="704"/>
      <c r="AK6" s="704"/>
      <c r="AL6" s="646">
        <v>1.1000000000000001</v>
      </c>
      <c r="AM6" s="647"/>
      <c r="AN6" s="647"/>
      <c r="AO6" s="705"/>
      <c r="AP6" s="638" t="s">
        <v>224</v>
      </c>
      <c r="AQ6" s="639"/>
      <c r="AR6" s="639"/>
      <c r="AS6" s="639"/>
      <c r="AT6" s="639"/>
      <c r="AU6" s="639"/>
      <c r="AV6" s="639"/>
      <c r="AW6" s="639"/>
      <c r="AX6" s="639"/>
      <c r="AY6" s="639"/>
      <c r="AZ6" s="639"/>
      <c r="BA6" s="639"/>
      <c r="BB6" s="639"/>
      <c r="BC6" s="639"/>
      <c r="BD6" s="639"/>
      <c r="BE6" s="639"/>
      <c r="BF6" s="640"/>
      <c r="BG6" s="641">
        <v>4894491</v>
      </c>
      <c r="BH6" s="644"/>
      <c r="BI6" s="644"/>
      <c r="BJ6" s="644"/>
      <c r="BK6" s="644"/>
      <c r="BL6" s="644"/>
      <c r="BM6" s="644"/>
      <c r="BN6" s="645"/>
      <c r="BO6" s="703">
        <v>96.4</v>
      </c>
      <c r="BP6" s="703"/>
      <c r="BQ6" s="703"/>
      <c r="BR6" s="703"/>
      <c r="BS6" s="704">
        <v>110057</v>
      </c>
      <c r="BT6" s="704"/>
      <c r="BU6" s="704"/>
      <c r="BV6" s="704"/>
      <c r="BW6" s="704"/>
      <c r="BX6" s="704"/>
      <c r="BY6" s="704"/>
      <c r="BZ6" s="704"/>
      <c r="CA6" s="704"/>
      <c r="CB6" s="745"/>
      <c r="CD6" s="712" t="s">
        <v>225</v>
      </c>
      <c r="CE6" s="713"/>
      <c r="CF6" s="713"/>
      <c r="CG6" s="713"/>
      <c r="CH6" s="713"/>
      <c r="CI6" s="713"/>
      <c r="CJ6" s="713"/>
      <c r="CK6" s="713"/>
      <c r="CL6" s="713"/>
      <c r="CM6" s="713"/>
      <c r="CN6" s="713"/>
      <c r="CO6" s="713"/>
      <c r="CP6" s="713"/>
      <c r="CQ6" s="714"/>
      <c r="CR6" s="641">
        <v>171275</v>
      </c>
      <c r="CS6" s="644"/>
      <c r="CT6" s="644"/>
      <c r="CU6" s="644"/>
      <c r="CV6" s="644"/>
      <c r="CW6" s="644"/>
      <c r="CX6" s="644"/>
      <c r="CY6" s="645"/>
      <c r="CZ6" s="754">
        <v>0.8</v>
      </c>
      <c r="DA6" s="723"/>
      <c r="DB6" s="723"/>
      <c r="DC6" s="757"/>
      <c r="DD6" s="649" t="s">
        <v>124</v>
      </c>
      <c r="DE6" s="644"/>
      <c r="DF6" s="644"/>
      <c r="DG6" s="644"/>
      <c r="DH6" s="644"/>
      <c r="DI6" s="644"/>
      <c r="DJ6" s="644"/>
      <c r="DK6" s="644"/>
      <c r="DL6" s="644"/>
      <c r="DM6" s="644"/>
      <c r="DN6" s="644"/>
      <c r="DO6" s="644"/>
      <c r="DP6" s="645"/>
      <c r="DQ6" s="649">
        <v>171275</v>
      </c>
      <c r="DR6" s="644"/>
      <c r="DS6" s="644"/>
      <c r="DT6" s="644"/>
      <c r="DU6" s="644"/>
      <c r="DV6" s="644"/>
      <c r="DW6" s="644"/>
      <c r="DX6" s="644"/>
      <c r="DY6" s="644"/>
      <c r="DZ6" s="644"/>
      <c r="EA6" s="644"/>
      <c r="EB6" s="644"/>
      <c r="EC6" s="684"/>
    </row>
    <row r="7" spans="2:143" ht="11.25" customHeight="1" x14ac:dyDescent="0.15">
      <c r="B7" s="638" t="s">
        <v>226</v>
      </c>
      <c r="C7" s="639"/>
      <c r="D7" s="639"/>
      <c r="E7" s="639"/>
      <c r="F7" s="639"/>
      <c r="G7" s="639"/>
      <c r="H7" s="639"/>
      <c r="I7" s="639"/>
      <c r="J7" s="639"/>
      <c r="K7" s="639"/>
      <c r="L7" s="639"/>
      <c r="M7" s="639"/>
      <c r="N7" s="639"/>
      <c r="O7" s="639"/>
      <c r="P7" s="639"/>
      <c r="Q7" s="640"/>
      <c r="R7" s="641">
        <v>8586</v>
      </c>
      <c r="S7" s="644"/>
      <c r="T7" s="644"/>
      <c r="U7" s="644"/>
      <c r="V7" s="644"/>
      <c r="W7" s="644"/>
      <c r="X7" s="644"/>
      <c r="Y7" s="645"/>
      <c r="Z7" s="703">
        <v>0</v>
      </c>
      <c r="AA7" s="703"/>
      <c r="AB7" s="703"/>
      <c r="AC7" s="703"/>
      <c r="AD7" s="704">
        <v>8586</v>
      </c>
      <c r="AE7" s="704"/>
      <c r="AF7" s="704"/>
      <c r="AG7" s="704"/>
      <c r="AH7" s="704"/>
      <c r="AI7" s="704"/>
      <c r="AJ7" s="704"/>
      <c r="AK7" s="704"/>
      <c r="AL7" s="646">
        <v>0.1</v>
      </c>
      <c r="AM7" s="647"/>
      <c r="AN7" s="647"/>
      <c r="AO7" s="705"/>
      <c r="AP7" s="638" t="s">
        <v>227</v>
      </c>
      <c r="AQ7" s="639"/>
      <c r="AR7" s="639"/>
      <c r="AS7" s="639"/>
      <c r="AT7" s="639"/>
      <c r="AU7" s="639"/>
      <c r="AV7" s="639"/>
      <c r="AW7" s="639"/>
      <c r="AX7" s="639"/>
      <c r="AY7" s="639"/>
      <c r="AZ7" s="639"/>
      <c r="BA7" s="639"/>
      <c r="BB7" s="639"/>
      <c r="BC7" s="639"/>
      <c r="BD7" s="639"/>
      <c r="BE7" s="639"/>
      <c r="BF7" s="640"/>
      <c r="BG7" s="641">
        <v>2009347</v>
      </c>
      <c r="BH7" s="644"/>
      <c r="BI7" s="644"/>
      <c r="BJ7" s="644"/>
      <c r="BK7" s="644"/>
      <c r="BL7" s="644"/>
      <c r="BM7" s="644"/>
      <c r="BN7" s="645"/>
      <c r="BO7" s="703">
        <v>39.6</v>
      </c>
      <c r="BP7" s="703"/>
      <c r="BQ7" s="703"/>
      <c r="BR7" s="703"/>
      <c r="BS7" s="704">
        <v>110057</v>
      </c>
      <c r="BT7" s="704"/>
      <c r="BU7" s="704"/>
      <c r="BV7" s="704"/>
      <c r="BW7" s="704"/>
      <c r="BX7" s="704"/>
      <c r="BY7" s="704"/>
      <c r="BZ7" s="704"/>
      <c r="CA7" s="704"/>
      <c r="CB7" s="745"/>
      <c r="CD7" s="685" t="s">
        <v>228</v>
      </c>
      <c r="CE7" s="682"/>
      <c r="CF7" s="682"/>
      <c r="CG7" s="682"/>
      <c r="CH7" s="682"/>
      <c r="CI7" s="682"/>
      <c r="CJ7" s="682"/>
      <c r="CK7" s="682"/>
      <c r="CL7" s="682"/>
      <c r="CM7" s="682"/>
      <c r="CN7" s="682"/>
      <c r="CO7" s="682"/>
      <c r="CP7" s="682"/>
      <c r="CQ7" s="683"/>
      <c r="CR7" s="641">
        <v>4478200</v>
      </c>
      <c r="CS7" s="644"/>
      <c r="CT7" s="644"/>
      <c r="CU7" s="644"/>
      <c r="CV7" s="644"/>
      <c r="CW7" s="644"/>
      <c r="CX7" s="644"/>
      <c r="CY7" s="645"/>
      <c r="CZ7" s="703">
        <v>21.8</v>
      </c>
      <c r="DA7" s="703"/>
      <c r="DB7" s="703"/>
      <c r="DC7" s="703"/>
      <c r="DD7" s="649">
        <v>271073</v>
      </c>
      <c r="DE7" s="644"/>
      <c r="DF7" s="644"/>
      <c r="DG7" s="644"/>
      <c r="DH7" s="644"/>
      <c r="DI7" s="644"/>
      <c r="DJ7" s="644"/>
      <c r="DK7" s="644"/>
      <c r="DL7" s="644"/>
      <c r="DM7" s="644"/>
      <c r="DN7" s="644"/>
      <c r="DO7" s="644"/>
      <c r="DP7" s="645"/>
      <c r="DQ7" s="649">
        <v>2105325</v>
      </c>
      <c r="DR7" s="644"/>
      <c r="DS7" s="644"/>
      <c r="DT7" s="644"/>
      <c r="DU7" s="644"/>
      <c r="DV7" s="644"/>
      <c r="DW7" s="644"/>
      <c r="DX7" s="644"/>
      <c r="DY7" s="644"/>
      <c r="DZ7" s="644"/>
      <c r="EA7" s="644"/>
      <c r="EB7" s="644"/>
      <c r="EC7" s="684"/>
    </row>
    <row r="8" spans="2:143" ht="11.25" customHeight="1" x14ac:dyDescent="0.15">
      <c r="B8" s="638" t="s">
        <v>229</v>
      </c>
      <c r="C8" s="639"/>
      <c r="D8" s="639"/>
      <c r="E8" s="639"/>
      <c r="F8" s="639"/>
      <c r="G8" s="639"/>
      <c r="H8" s="639"/>
      <c r="I8" s="639"/>
      <c r="J8" s="639"/>
      <c r="K8" s="639"/>
      <c r="L8" s="639"/>
      <c r="M8" s="639"/>
      <c r="N8" s="639"/>
      <c r="O8" s="639"/>
      <c r="P8" s="639"/>
      <c r="Q8" s="640"/>
      <c r="R8" s="641">
        <v>22211</v>
      </c>
      <c r="S8" s="644"/>
      <c r="T8" s="644"/>
      <c r="U8" s="644"/>
      <c r="V8" s="644"/>
      <c r="W8" s="644"/>
      <c r="X8" s="644"/>
      <c r="Y8" s="645"/>
      <c r="Z8" s="703">
        <v>0.1</v>
      </c>
      <c r="AA8" s="703"/>
      <c r="AB8" s="703"/>
      <c r="AC8" s="703"/>
      <c r="AD8" s="704">
        <v>22211</v>
      </c>
      <c r="AE8" s="704"/>
      <c r="AF8" s="704"/>
      <c r="AG8" s="704"/>
      <c r="AH8" s="704"/>
      <c r="AI8" s="704"/>
      <c r="AJ8" s="704"/>
      <c r="AK8" s="704"/>
      <c r="AL8" s="646">
        <v>0.2</v>
      </c>
      <c r="AM8" s="647"/>
      <c r="AN8" s="647"/>
      <c r="AO8" s="705"/>
      <c r="AP8" s="638" t="s">
        <v>230</v>
      </c>
      <c r="AQ8" s="639"/>
      <c r="AR8" s="639"/>
      <c r="AS8" s="639"/>
      <c r="AT8" s="639"/>
      <c r="AU8" s="639"/>
      <c r="AV8" s="639"/>
      <c r="AW8" s="639"/>
      <c r="AX8" s="639"/>
      <c r="AY8" s="639"/>
      <c r="AZ8" s="639"/>
      <c r="BA8" s="639"/>
      <c r="BB8" s="639"/>
      <c r="BC8" s="639"/>
      <c r="BD8" s="639"/>
      <c r="BE8" s="639"/>
      <c r="BF8" s="640"/>
      <c r="BG8" s="641">
        <v>61158</v>
      </c>
      <c r="BH8" s="644"/>
      <c r="BI8" s="644"/>
      <c r="BJ8" s="644"/>
      <c r="BK8" s="644"/>
      <c r="BL8" s="644"/>
      <c r="BM8" s="644"/>
      <c r="BN8" s="645"/>
      <c r="BO8" s="703">
        <v>1.2</v>
      </c>
      <c r="BP8" s="703"/>
      <c r="BQ8" s="703"/>
      <c r="BR8" s="703"/>
      <c r="BS8" s="649" t="s">
        <v>231</v>
      </c>
      <c r="BT8" s="644"/>
      <c r="BU8" s="644"/>
      <c r="BV8" s="644"/>
      <c r="BW8" s="644"/>
      <c r="BX8" s="644"/>
      <c r="BY8" s="644"/>
      <c r="BZ8" s="644"/>
      <c r="CA8" s="644"/>
      <c r="CB8" s="684"/>
      <c r="CD8" s="685" t="s">
        <v>232</v>
      </c>
      <c r="CE8" s="682"/>
      <c r="CF8" s="682"/>
      <c r="CG8" s="682"/>
      <c r="CH8" s="682"/>
      <c r="CI8" s="682"/>
      <c r="CJ8" s="682"/>
      <c r="CK8" s="682"/>
      <c r="CL8" s="682"/>
      <c r="CM8" s="682"/>
      <c r="CN8" s="682"/>
      <c r="CO8" s="682"/>
      <c r="CP8" s="682"/>
      <c r="CQ8" s="683"/>
      <c r="CR8" s="641">
        <v>5311118</v>
      </c>
      <c r="CS8" s="644"/>
      <c r="CT8" s="644"/>
      <c r="CU8" s="644"/>
      <c r="CV8" s="644"/>
      <c r="CW8" s="644"/>
      <c r="CX8" s="644"/>
      <c r="CY8" s="645"/>
      <c r="CZ8" s="703">
        <v>25.9</v>
      </c>
      <c r="DA8" s="703"/>
      <c r="DB8" s="703"/>
      <c r="DC8" s="703"/>
      <c r="DD8" s="649">
        <v>419545</v>
      </c>
      <c r="DE8" s="644"/>
      <c r="DF8" s="644"/>
      <c r="DG8" s="644"/>
      <c r="DH8" s="644"/>
      <c r="DI8" s="644"/>
      <c r="DJ8" s="644"/>
      <c r="DK8" s="644"/>
      <c r="DL8" s="644"/>
      <c r="DM8" s="644"/>
      <c r="DN8" s="644"/>
      <c r="DO8" s="644"/>
      <c r="DP8" s="645"/>
      <c r="DQ8" s="649">
        <v>2869258</v>
      </c>
      <c r="DR8" s="644"/>
      <c r="DS8" s="644"/>
      <c r="DT8" s="644"/>
      <c r="DU8" s="644"/>
      <c r="DV8" s="644"/>
      <c r="DW8" s="644"/>
      <c r="DX8" s="644"/>
      <c r="DY8" s="644"/>
      <c r="DZ8" s="644"/>
      <c r="EA8" s="644"/>
      <c r="EB8" s="644"/>
      <c r="EC8" s="684"/>
    </row>
    <row r="9" spans="2:143" ht="11.25" customHeight="1" x14ac:dyDescent="0.15">
      <c r="B9" s="638" t="s">
        <v>233</v>
      </c>
      <c r="C9" s="639"/>
      <c r="D9" s="639"/>
      <c r="E9" s="639"/>
      <c r="F9" s="639"/>
      <c r="G9" s="639"/>
      <c r="H9" s="639"/>
      <c r="I9" s="639"/>
      <c r="J9" s="639"/>
      <c r="K9" s="639"/>
      <c r="L9" s="639"/>
      <c r="M9" s="639"/>
      <c r="N9" s="639"/>
      <c r="O9" s="639"/>
      <c r="P9" s="639"/>
      <c r="Q9" s="640"/>
      <c r="R9" s="641">
        <v>21238</v>
      </c>
      <c r="S9" s="644"/>
      <c r="T9" s="644"/>
      <c r="U9" s="644"/>
      <c r="V9" s="644"/>
      <c r="W9" s="644"/>
      <c r="X9" s="644"/>
      <c r="Y9" s="645"/>
      <c r="Z9" s="703">
        <v>0.1</v>
      </c>
      <c r="AA9" s="703"/>
      <c r="AB9" s="703"/>
      <c r="AC9" s="703"/>
      <c r="AD9" s="704">
        <v>21238</v>
      </c>
      <c r="AE9" s="704"/>
      <c r="AF9" s="704"/>
      <c r="AG9" s="704"/>
      <c r="AH9" s="704"/>
      <c r="AI9" s="704"/>
      <c r="AJ9" s="704"/>
      <c r="AK9" s="704"/>
      <c r="AL9" s="646">
        <v>0.2</v>
      </c>
      <c r="AM9" s="647"/>
      <c r="AN9" s="647"/>
      <c r="AO9" s="705"/>
      <c r="AP9" s="638" t="s">
        <v>234</v>
      </c>
      <c r="AQ9" s="639"/>
      <c r="AR9" s="639"/>
      <c r="AS9" s="639"/>
      <c r="AT9" s="639"/>
      <c r="AU9" s="639"/>
      <c r="AV9" s="639"/>
      <c r="AW9" s="639"/>
      <c r="AX9" s="639"/>
      <c r="AY9" s="639"/>
      <c r="AZ9" s="639"/>
      <c r="BA9" s="639"/>
      <c r="BB9" s="639"/>
      <c r="BC9" s="639"/>
      <c r="BD9" s="639"/>
      <c r="BE9" s="639"/>
      <c r="BF9" s="640"/>
      <c r="BG9" s="641">
        <v>1286916</v>
      </c>
      <c r="BH9" s="644"/>
      <c r="BI9" s="644"/>
      <c r="BJ9" s="644"/>
      <c r="BK9" s="644"/>
      <c r="BL9" s="644"/>
      <c r="BM9" s="644"/>
      <c r="BN9" s="645"/>
      <c r="BO9" s="703">
        <v>25.3</v>
      </c>
      <c r="BP9" s="703"/>
      <c r="BQ9" s="703"/>
      <c r="BR9" s="703"/>
      <c r="BS9" s="649" t="s">
        <v>124</v>
      </c>
      <c r="BT9" s="644"/>
      <c r="BU9" s="644"/>
      <c r="BV9" s="644"/>
      <c r="BW9" s="644"/>
      <c r="BX9" s="644"/>
      <c r="BY9" s="644"/>
      <c r="BZ9" s="644"/>
      <c r="CA9" s="644"/>
      <c r="CB9" s="684"/>
      <c r="CD9" s="685" t="s">
        <v>235</v>
      </c>
      <c r="CE9" s="682"/>
      <c r="CF9" s="682"/>
      <c r="CG9" s="682"/>
      <c r="CH9" s="682"/>
      <c r="CI9" s="682"/>
      <c r="CJ9" s="682"/>
      <c r="CK9" s="682"/>
      <c r="CL9" s="682"/>
      <c r="CM9" s="682"/>
      <c r="CN9" s="682"/>
      <c r="CO9" s="682"/>
      <c r="CP9" s="682"/>
      <c r="CQ9" s="683"/>
      <c r="CR9" s="641">
        <v>2207143</v>
      </c>
      <c r="CS9" s="644"/>
      <c r="CT9" s="644"/>
      <c r="CU9" s="644"/>
      <c r="CV9" s="644"/>
      <c r="CW9" s="644"/>
      <c r="CX9" s="644"/>
      <c r="CY9" s="645"/>
      <c r="CZ9" s="703">
        <v>10.8</v>
      </c>
      <c r="DA9" s="703"/>
      <c r="DB9" s="703"/>
      <c r="DC9" s="703"/>
      <c r="DD9" s="649">
        <v>635972</v>
      </c>
      <c r="DE9" s="644"/>
      <c r="DF9" s="644"/>
      <c r="DG9" s="644"/>
      <c r="DH9" s="644"/>
      <c r="DI9" s="644"/>
      <c r="DJ9" s="644"/>
      <c r="DK9" s="644"/>
      <c r="DL9" s="644"/>
      <c r="DM9" s="644"/>
      <c r="DN9" s="644"/>
      <c r="DO9" s="644"/>
      <c r="DP9" s="645"/>
      <c r="DQ9" s="649">
        <v>1413199</v>
      </c>
      <c r="DR9" s="644"/>
      <c r="DS9" s="644"/>
      <c r="DT9" s="644"/>
      <c r="DU9" s="644"/>
      <c r="DV9" s="644"/>
      <c r="DW9" s="644"/>
      <c r="DX9" s="644"/>
      <c r="DY9" s="644"/>
      <c r="DZ9" s="644"/>
      <c r="EA9" s="644"/>
      <c r="EB9" s="644"/>
      <c r="EC9" s="684"/>
    </row>
    <row r="10" spans="2:143" ht="11.25" customHeight="1" x14ac:dyDescent="0.15">
      <c r="B10" s="638" t="s">
        <v>236</v>
      </c>
      <c r="C10" s="639"/>
      <c r="D10" s="639"/>
      <c r="E10" s="639"/>
      <c r="F10" s="639"/>
      <c r="G10" s="639"/>
      <c r="H10" s="639"/>
      <c r="I10" s="639"/>
      <c r="J10" s="639"/>
      <c r="K10" s="639"/>
      <c r="L10" s="639"/>
      <c r="M10" s="639"/>
      <c r="N10" s="639"/>
      <c r="O10" s="639"/>
      <c r="P10" s="639"/>
      <c r="Q10" s="640"/>
      <c r="R10" s="641" t="s">
        <v>124</v>
      </c>
      <c r="S10" s="644"/>
      <c r="T10" s="644"/>
      <c r="U10" s="644"/>
      <c r="V10" s="644"/>
      <c r="W10" s="644"/>
      <c r="X10" s="644"/>
      <c r="Y10" s="645"/>
      <c r="Z10" s="703" t="s">
        <v>124</v>
      </c>
      <c r="AA10" s="703"/>
      <c r="AB10" s="703"/>
      <c r="AC10" s="703"/>
      <c r="AD10" s="704" t="s">
        <v>231</v>
      </c>
      <c r="AE10" s="704"/>
      <c r="AF10" s="704"/>
      <c r="AG10" s="704"/>
      <c r="AH10" s="704"/>
      <c r="AI10" s="704"/>
      <c r="AJ10" s="704"/>
      <c r="AK10" s="704"/>
      <c r="AL10" s="646" t="s">
        <v>231</v>
      </c>
      <c r="AM10" s="647"/>
      <c r="AN10" s="647"/>
      <c r="AO10" s="705"/>
      <c r="AP10" s="638" t="s">
        <v>237</v>
      </c>
      <c r="AQ10" s="639"/>
      <c r="AR10" s="639"/>
      <c r="AS10" s="639"/>
      <c r="AT10" s="639"/>
      <c r="AU10" s="639"/>
      <c r="AV10" s="639"/>
      <c r="AW10" s="639"/>
      <c r="AX10" s="639"/>
      <c r="AY10" s="639"/>
      <c r="AZ10" s="639"/>
      <c r="BA10" s="639"/>
      <c r="BB10" s="639"/>
      <c r="BC10" s="639"/>
      <c r="BD10" s="639"/>
      <c r="BE10" s="639"/>
      <c r="BF10" s="640"/>
      <c r="BG10" s="641">
        <v>105258</v>
      </c>
      <c r="BH10" s="644"/>
      <c r="BI10" s="644"/>
      <c r="BJ10" s="644"/>
      <c r="BK10" s="644"/>
      <c r="BL10" s="644"/>
      <c r="BM10" s="644"/>
      <c r="BN10" s="645"/>
      <c r="BO10" s="703">
        <v>2.1</v>
      </c>
      <c r="BP10" s="703"/>
      <c r="BQ10" s="703"/>
      <c r="BR10" s="703"/>
      <c r="BS10" s="649" t="s">
        <v>231</v>
      </c>
      <c r="BT10" s="644"/>
      <c r="BU10" s="644"/>
      <c r="BV10" s="644"/>
      <c r="BW10" s="644"/>
      <c r="BX10" s="644"/>
      <c r="BY10" s="644"/>
      <c r="BZ10" s="644"/>
      <c r="CA10" s="644"/>
      <c r="CB10" s="684"/>
      <c r="CD10" s="685" t="s">
        <v>238</v>
      </c>
      <c r="CE10" s="682"/>
      <c r="CF10" s="682"/>
      <c r="CG10" s="682"/>
      <c r="CH10" s="682"/>
      <c r="CI10" s="682"/>
      <c r="CJ10" s="682"/>
      <c r="CK10" s="682"/>
      <c r="CL10" s="682"/>
      <c r="CM10" s="682"/>
      <c r="CN10" s="682"/>
      <c r="CO10" s="682"/>
      <c r="CP10" s="682"/>
      <c r="CQ10" s="683"/>
      <c r="CR10" s="641">
        <v>123461</v>
      </c>
      <c r="CS10" s="644"/>
      <c r="CT10" s="644"/>
      <c r="CU10" s="644"/>
      <c r="CV10" s="644"/>
      <c r="CW10" s="644"/>
      <c r="CX10" s="644"/>
      <c r="CY10" s="645"/>
      <c r="CZ10" s="703">
        <v>0.6</v>
      </c>
      <c r="DA10" s="703"/>
      <c r="DB10" s="703"/>
      <c r="DC10" s="703"/>
      <c r="DD10" s="649" t="s">
        <v>124</v>
      </c>
      <c r="DE10" s="644"/>
      <c r="DF10" s="644"/>
      <c r="DG10" s="644"/>
      <c r="DH10" s="644"/>
      <c r="DI10" s="644"/>
      <c r="DJ10" s="644"/>
      <c r="DK10" s="644"/>
      <c r="DL10" s="644"/>
      <c r="DM10" s="644"/>
      <c r="DN10" s="644"/>
      <c r="DO10" s="644"/>
      <c r="DP10" s="645"/>
      <c r="DQ10" s="649">
        <v>21602</v>
      </c>
      <c r="DR10" s="644"/>
      <c r="DS10" s="644"/>
      <c r="DT10" s="644"/>
      <c r="DU10" s="644"/>
      <c r="DV10" s="644"/>
      <c r="DW10" s="644"/>
      <c r="DX10" s="644"/>
      <c r="DY10" s="644"/>
      <c r="DZ10" s="644"/>
      <c r="EA10" s="644"/>
      <c r="EB10" s="644"/>
      <c r="EC10" s="684"/>
    </row>
    <row r="11" spans="2:143" ht="11.25" customHeight="1" x14ac:dyDescent="0.15">
      <c r="B11" s="638" t="s">
        <v>239</v>
      </c>
      <c r="C11" s="639"/>
      <c r="D11" s="639"/>
      <c r="E11" s="639"/>
      <c r="F11" s="639"/>
      <c r="G11" s="639"/>
      <c r="H11" s="639"/>
      <c r="I11" s="639"/>
      <c r="J11" s="639"/>
      <c r="K11" s="639"/>
      <c r="L11" s="639"/>
      <c r="M11" s="639"/>
      <c r="N11" s="639"/>
      <c r="O11" s="639"/>
      <c r="P11" s="639"/>
      <c r="Q11" s="640"/>
      <c r="R11" s="641" t="s">
        <v>124</v>
      </c>
      <c r="S11" s="644"/>
      <c r="T11" s="644"/>
      <c r="U11" s="644"/>
      <c r="V11" s="644"/>
      <c r="W11" s="644"/>
      <c r="X11" s="644"/>
      <c r="Y11" s="645"/>
      <c r="Z11" s="703" t="s">
        <v>231</v>
      </c>
      <c r="AA11" s="703"/>
      <c r="AB11" s="703"/>
      <c r="AC11" s="703"/>
      <c r="AD11" s="704" t="s">
        <v>231</v>
      </c>
      <c r="AE11" s="704"/>
      <c r="AF11" s="704"/>
      <c r="AG11" s="704"/>
      <c r="AH11" s="704"/>
      <c r="AI11" s="704"/>
      <c r="AJ11" s="704"/>
      <c r="AK11" s="704"/>
      <c r="AL11" s="646" t="s">
        <v>124</v>
      </c>
      <c r="AM11" s="647"/>
      <c r="AN11" s="647"/>
      <c r="AO11" s="705"/>
      <c r="AP11" s="638" t="s">
        <v>240</v>
      </c>
      <c r="AQ11" s="639"/>
      <c r="AR11" s="639"/>
      <c r="AS11" s="639"/>
      <c r="AT11" s="639"/>
      <c r="AU11" s="639"/>
      <c r="AV11" s="639"/>
      <c r="AW11" s="639"/>
      <c r="AX11" s="639"/>
      <c r="AY11" s="639"/>
      <c r="AZ11" s="639"/>
      <c r="BA11" s="639"/>
      <c r="BB11" s="639"/>
      <c r="BC11" s="639"/>
      <c r="BD11" s="639"/>
      <c r="BE11" s="639"/>
      <c r="BF11" s="640"/>
      <c r="BG11" s="641">
        <v>556015</v>
      </c>
      <c r="BH11" s="644"/>
      <c r="BI11" s="644"/>
      <c r="BJ11" s="644"/>
      <c r="BK11" s="644"/>
      <c r="BL11" s="644"/>
      <c r="BM11" s="644"/>
      <c r="BN11" s="645"/>
      <c r="BO11" s="703">
        <v>10.9</v>
      </c>
      <c r="BP11" s="703"/>
      <c r="BQ11" s="703"/>
      <c r="BR11" s="703"/>
      <c r="BS11" s="649">
        <v>110057</v>
      </c>
      <c r="BT11" s="644"/>
      <c r="BU11" s="644"/>
      <c r="BV11" s="644"/>
      <c r="BW11" s="644"/>
      <c r="BX11" s="644"/>
      <c r="BY11" s="644"/>
      <c r="BZ11" s="644"/>
      <c r="CA11" s="644"/>
      <c r="CB11" s="684"/>
      <c r="CD11" s="685" t="s">
        <v>241</v>
      </c>
      <c r="CE11" s="682"/>
      <c r="CF11" s="682"/>
      <c r="CG11" s="682"/>
      <c r="CH11" s="682"/>
      <c r="CI11" s="682"/>
      <c r="CJ11" s="682"/>
      <c r="CK11" s="682"/>
      <c r="CL11" s="682"/>
      <c r="CM11" s="682"/>
      <c r="CN11" s="682"/>
      <c r="CO11" s="682"/>
      <c r="CP11" s="682"/>
      <c r="CQ11" s="683"/>
      <c r="CR11" s="641">
        <v>485100</v>
      </c>
      <c r="CS11" s="644"/>
      <c r="CT11" s="644"/>
      <c r="CU11" s="644"/>
      <c r="CV11" s="644"/>
      <c r="CW11" s="644"/>
      <c r="CX11" s="644"/>
      <c r="CY11" s="645"/>
      <c r="CZ11" s="703">
        <v>2.4</v>
      </c>
      <c r="DA11" s="703"/>
      <c r="DB11" s="703"/>
      <c r="DC11" s="703"/>
      <c r="DD11" s="649">
        <v>177135</v>
      </c>
      <c r="DE11" s="644"/>
      <c r="DF11" s="644"/>
      <c r="DG11" s="644"/>
      <c r="DH11" s="644"/>
      <c r="DI11" s="644"/>
      <c r="DJ11" s="644"/>
      <c r="DK11" s="644"/>
      <c r="DL11" s="644"/>
      <c r="DM11" s="644"/>
      <c r="DN11" s="644"/>
      <c r="DO11" s="644"/>
      <c r="DP11" s="645"/>
      <c r="DQ11" s="649">
        <v>298418</v>
      </c>
      <c r="DR11" s="644"/>
      <c r="DS11" s="644"/>
      <c r="DT11" s="644"/>
      <c r="DU11" s="644"/>
      <c r="DV11" s="644"/>
      <c r="DW11" s="644"/>
      <c r="DX11" s="644"/>
      <c r="DY11" s="644"/>
      <c r="DZ11" s="644"/>
      <c r="EA11" s="644"/>
      <c r="EB11" s="644"/>
      <c r="EC11" s="684"/>
    </row>
    <row r="12" spans="2:143" ht="11.25" customHeight="1" x14ac:dyDescent="0.15">
      <c r="B12" s="638" t="s">
        <v>242</v>
      </c>
      <c r="C12" s="639"/>
      <c r="D12" s="639"/>
      <c r="E12" s="639"/>
      <c r="F12" s="639"/>
      <c r="G12" s="639"/>
      <c r="H12" s="639"/>
      <c r="I12" s="639"/>
      <c r="J12" s="639"/>
      <c r="K12" s="639"/>
      <c r="L12" s="639"/>
      <c r="M12" s="639"/>
      <c r="N12" s="639"/>
      <c r="O12" s="639"/>
      <c r="P12" s="639"/>
      <c r="Q12" s="640"/>
      <c r="R12" s="641">
        <v>663936</v>
      </c>
      <c r="S12" s="644"/>
      <c r="T12" s="644"/>
      <c r="U12" s="644"/>
      <c r="V12" s="644"/>
      <c r="W12" s="644"/>
      <c r="X12" s="644"/>
      <c r="Y12" s="645"/>
      <c r="Z12" s="703">
        <v>3.1</v>
      </c>
      <c r="AA12" s="703"/>
      <c r="AB12" s="703"/>
      <c r="AC12" s="703"/>
      <c r="AD12" s="704">
        <v>663936</v>
      </c>
      <c r="AE12" s="704"/>
      <c r="AF12" s="704"/>
      <c r="AG12" s="704"/>
      <c r="AH12" s="704"/>
      <c r="AI12" s="704"/>
      <c r="AJ12" s="704"/>
      <c r="AK12" s="704"/>
      <c r="AL12" s="646">
        <v>5.7</v>
      </c>
      <c r="AM12" s="647"/>
      <c r="AN12" s="647"/>
      <c r="AO12" s="705"/>
      <c r="AP12" s="638" t="s">
        <v>243</v>
      </c>
      <c r="AQ12" s="639"/>
      <c r="AR12" s="639"/>
      <c r="AS12" s="639"/>
      <c r="AT12" s="639"/>
      <c r="AU12" s="639"/>
      <c r="AV12" s="639"/>
      <c r="AW12" s="639"/>
      <c r="AX12" s="639"/>
      <c r="AY12" s="639"/>
      <c r="AZ12" s="639"/>
      <c r="BA12" s="639"/>
      <c r="BB12" s="639"/>
      <c r="BC12" s="639"/>
      <c r="BD12" s="639"/>
      <c r="BE12" s="639"/>
      <c r="BF12" s="640"/>
      <c r="BG12" s="641">
        <v>2585708</v>
      </c>
      <c r="BH12" s="644"/>
      <c r="BI12" s="644"/>
      <c r="BJ12" s="644"/>
      <c r="BK12" s="644"/>
      <c r="BL12" s="644"/>
      <c r="BM12" s="644"/>
      <c r="BN12" s="645"/>
      <c r="BO12" s="703">
        <v>50.9</v>
      </c>
      <c r="BP12" s="703"/>
      <c r="BQ12" s="703"/>
      <c r="BR12" s="703"/>
      <c r="BS12" s="649" t="s">
        <v>124</v>
      </c>
      <c r="BT12" s="644"/>
      <c r="BU12" s="644"/>
      <c r="BV12" s="644"/>
      <c r="BW12" s="644"/>
      <c r="BX12" s="644"/>
      <c r="BY12" s="644"/>
      <c r="BZ12" s="644"/>
      <c r="CA12" s="644"/>
      <c r="CB12" s="684"/>
      <c r="CD12" s="685" t="s">
        <v>244</v>
      </c>
      <c r="CE12" s="682"/>
      <c r="CF12" s="682"/>
      <c r="CG12" s="682"/>
      <c r="CH12" s="682"/>
      <c r="CI12" s="682"/>
      <c r="CJ12" s="682"/>
      <c r="CK12" s="682"/>
      <c r="CL12" s="682"/>
      <c r="CM12" s="682"/>
      <c r="CN12" s="682"/>
      <c r="CO12" s="682"/>
      <c r="CP12" s="682"/>
      <c r="CQ12" s="683"/>
      <c r="CR12" s="641">
        <v>407560</v>
      </c>
      <c r="CS12" s="644"/>
      <c r="CT12" s="644"/>
      <c r="CU12" s="644"/>
      <c r="CV12" s="644"/>
      <c r="CW12" s="644"/>
      <c r="CX12" s="644"/>
      <c r="CY12" s="645"/>
      <c r="CZ12" s="703">
        <v>2</v>
      </c>
      <c r="DA12" s="703"/>
      <c r="DB12" s="703"/>
      <c r="DC12" s="703"/>
      <c r="DD12" s="649">
        <v>80969</v>
      </c>
      <c r="DE12" s="644"/>
      <c r="DF12" s="644"/>
      <c r="DG12" s="644"/>
      <c r="DH12" s="644"/>
      <c r="DI12" s="644"/>
      <c r="DJ12" s="644"/>
      <c r="DK12" s="644"/>
      <c r="DL12" s="644"/>
      <c r="DM12" s="644"/>
      <c r="DN12" s="644"/>
      <c r="DO12" s="644"/>
      <c r="DP12" s="645"/>
      <c r="DQ12" s="649">
        <v>156337</v>
      </c>
      <c r="DR12" s="644"/>
      <c r="DS12" s="644"/>
      <c r="DT12" s="644"/>
      <c r="DU12" s="644"/>
      <c r="DV12" s="644"/>
      <c r="DW12" s="644"/>
      <c r="DX12" s="644"/>
      <c r="DY12" s="644"/>
      <c r="DZ12" s="644"/>
      <c r="EA12" s="644"/>
      <c r="EB12" s="644"/>
      <c r="EC12" s="684"/>
    </row>
    <row r="13" spans="2:143" ht="11.25" customHeight="1" x14ac:dyDescent="0.15">
      <c r="B13" s="638" t="s">
        <v>245</v>
      </c>
      <c r="C13" s="639"/>
      <c r="D13" s="639"/>
      <c r="E13" s="639"/>
      <c r="F13" s="639"/>
      <c r="G13" s="639"/>
      <c r="H13" s="639"/>
      <c r="I13" s="639"/>
      <c r="J13" s="639"/>
      <c r="K13" s="639"/>
      <c r="L13" s="639"/>
      <c r="M13" s="639"/>
      <c r="N13" s="639"/>
      <c r="O13" s="639"/>
      <c r="P13" s="639"/>
      <c r="Q13" s="640"/>
      <c r="R13" s="641" t="s">
        <v>124</v>
      </c>
      <c r="S13" s="644"/>
      <c r="T13" s="644"/>
      <c r="U13" s="644"/>
      <c r="V13" s="644"/>
      <c r="W13" s="644"/>
      <c r="X13" s="644"/>
      <c r="Y13" s="645"/>
      <c r="Z13" s="703" t="s">
        <v>231</v>
      </c>
      <c r="AA13" s="703"/>
      <c r="AB13" s="703"/>
      <c r="AC13" s="703"/>
      <c r="AD13" s="704" t="s">
        <v>231</v>
      </c>
      <c r="AE13" s="704"/>
      <c r="AF13" s="704"/>
      <c r="AG13" s="704"/>
      <c r="AH13" s="704"/>
      <c r="AI13" s="704"/>
      <c r="AJ13" s="704"/>
      <c r="AK13" s="704"/>
      <c r="AL13" s="646" t="s">
        <v>124</v>
      </c>
      <c r="AM13" s="647"/>
      <c r="AN13" s="647"/>
      <c r="AO13" s="705"/>
      <c r="AP13" s="638" t="s">
        <v>246</v>
      </c>
      <c r="AQ13" s="639"/>
      <c r="AR13" s="639"/>
      <c r="AS13" s="639"/>
      <c r="AT13" s="639"/>
      <c r="AU13" s="639"/>
      <c r="AV13" s="639"/>
      <c r="AW13" s="639"/>
      <c r="AX13" s="639"/>
      <c r="AY13" s="639"/>
      <c r="AZ13" s="639"/>
      <c r="BA13" s="639"/>
      <c r="BB13" s="639"/>
      <c r="BC13" s="639"/>
      <c r="BD13" s="639"/>
      <c r="BE13" s="639"/>
      <c r="BF13" s="640"/>
      <c r="BG13" s="641">
        <v>2567232</v>
      </c>
      <c r="BH13" s="644"/>
      <c r="BI13" s="644"/>
      <c r="BJ13" s="644"/>
      <c r="BK13" s="644"/>
      <c r="BL13" s="644"/>
      <c r="BM13" s="644"/>
      <c r="BN13" s="645"/>
      <c r="BO13" s="703">
        <v>50.5</v>
      </c>
      <c r="BP13" s="703"/>
      <c r="BQ13" s="703"/>
      <c r="BR13" s="703"/>
      <c r="BS13" s="649" t="s">
        <v>124</v>
      </c>
      <c r="BT13" s="644"/>
      <c r="BU13" s="644"/>
      <c r="BV13" s="644"/>
      <c r="BW13" s="644"/>
      <c r="BX13" s="644"/>
      <c r="BY13" s="644"/>
      <c r="BZ13" s="644"/>
      <c r="CA13" s="644"/>
      <c r="CB13" s="684"/>
      <c r="CD13" s="685" t="s">
        <v>247</v>
      </c>
      <c r="CE13" s="682"/>
      <c r="CF13" s="682"/>
      <c r="CG13" s="682"/>
      <c r="CH13" s="682"/>
      <c r="CI13" s="682"/>
      <c r="CJ13" s="682"/>
      <c r="CK13" s="682"/>
      <c r="CL13" s="682"/>
      <c r="CM13" s="682"/>
      <c r="CN13" s="682"/>
      <c r="CO13" s="682"/>
      <c r="CP13" s="682"/>
      <c r="CQ13" s="683"/>
      <c r="CR13" s="641">
        <v>2228077</v>
      </c>
      <c r="CS13" s="644"/>
      <c r="CT13" s="644"/>
      <c r="CU13" s="644"/>
      <c r="CV13" s="644"/>
      <c r="CW13" s="644"/>
      <c r="CX13" s="644"/>
      <c r="CY13" s="645"/>
      <c r="CZ13" s="703">
        <v>10.9</v>
      </c>
      <c r="DA13" s="703"/>
      <c r="DB13" s="703"/>
      <c r="DC13" s="703"/>
      <c r="DD13" s="649">
        <v>190890</v>
      </c>
      <c r="DE13" s="644"/>
      <c r="DF13" s="644"/>
      <c r="DG13" s="644"/>
      <c r="DH13" s="644"/>
      <c r="DI13" s="644"/>
      <c r="DJ13" s="644"/>
      <c r="DK13" s="644"/>
      <c r="DL13" s="644"/>
      <c r="DM13" s="644"/>
      <c r="DN13" s="644"/>
      <c r="DO13" s="644"/>
      <c r="DP13" s="645"/>
      <c r="DQ13" s="649">
        <v>1926421</v>
      </c>
      <c r="DR13" s="644"/>
      <c r="DS13" s="644"/>
      <c r="DT13" s="644"/>
      <c r="DU13" s="644"/>
      <c r="DV13" s="644"/>
      <c r="DW13" s="644"/>
      <c r="DX13" s="644"/>
      <c r="DY13" s="644"/>
      <c r="DZ13" s="644"/>
      <c r="EA13" s="644"/>
      <c r="EB13" s="644"/>
      <c r="EC13" s="684"/>
    </row>
    <row r="14" spans="2:143" ht="11.25" customHeight="1" x14ac:dyDescent="0.15">
      <c r="B14" s="638" t="s">
        <v>248</v>
      </c>
      <c r="C14" s="639"/>
      <c r="D14" s="639"/>
      <c r="E14" s="639"/>
      <c r="F14" s="639"/>
      <c r="G14" s="639"/>
      <c r="H14" s="639"/>
      <c r="I14" s="639"/>
      <c r="J14" s="639"/>
      <c r="K14" s="639"/>
      <c r="L14" s="639"/>
      <c r="M14" s="639"/>
      <c r="N14" s="639"/>
      <c r="O14" s="639"/>
      <c r="P14" s="639"/>
      <c r="Q14" s="640"/>
      <c r="R14" s="641" t="s">
        <v>231</v>
      </c>
      <c r="S14" s="644"/>
      <c r="T14" s="644"/>
      <c r="U14" s="644"/>
      <c r="V14" s="644"/>
      <c r="W14" s="644"/>
      <c r="X14" s="644"/>
      <c r="Y14" s="645"/>
      <c r="Z14" s="703" t="s">
        <v>124</v>
      </c>
      <c r="AA14" s="703"/>
      <c r="AB14" s="703"/>
      <c r="AC14" s="703"/>
      <c r="AD14" s="704" t="s">
        <v>124</v>
      </c>
      <c r="AE14" s="704"/>
      <c r="AF14" s="704"/>
      <c r="AG14" s="704"/>
      <c r="AH14" s="704"/>
      <c r="AI14" s="704"/>
      <c r="AJ14" s="704"/>
      <c r="AK14" s="704"/>
      <c r="AL14" s="646" t="s">
        <v>124</v>
      </c>
      <c r="AM14" s="647"/>
      <c r="AN14" s="647"/>
      <c r="AO14" s="705"/>
      <c r="AP14" s="638" t="s">
        <v>249</v>
      </c>
      <c r="AQ14" s="639"/>
      <c r="AR14" s="639"/>
      <c r="AS14" s="639"/>
      <c r="AT14" s="639"/>
      <c r="AU14" s="639"/>
      <c r="AV14" s="639"/>
      <c r="AW14" s="639"/>
      <c r="AX14" s="639"/>
      <c r="AY14" s="639"/>
      <c r="AZ14" s="639"/>
      <c r="BA14" s="639"/>
      <c r="BB14" s="639"/>
      <c r="BC14" s="639"/>
      <c r="BD14" s="639"/>
      <c r="BE14" s="639"/>
      <c r="BF14" s="640"/>
      <c r="BG14" s="641">
        <v>118082</v>
      </c>
      <c r="BH14" s="644"/>
      <c r="BI14" s="644"/>
      <c r="BJ14" s="644"/>
      <c r="BK14" s="644"/>
      <c r="BL14" s="644"/>
      <c r="BM14" s="644"/>
      <c r="BN14" s="645"/>
      <c r="BO14" s="703">
        <v>2.2999999999999998</v>
      </c>
      <c r="BP14" s="703"/>
      <c r="BQ14" s="703"/>
      <c r="BR14" s="703"/>
      <c r="BS14" s="649" t="s">
        <v>231</v>
      </c>
      <c r="BT14" s="644"/>
      <c r="BU14" s="644"/>
      <c r="BV14" s="644"/>
      <c r="BW14" s="644"/>
      <c r="BX14" s="644"/>
      <c r="BY14" s="644"/>
      <c r="BZ14" s="644"/>
      <c r="CA14" s="644"/>
      <c r="CB14" s="684"/>
      <c r="CD14" s="685" t="s">
        <v>250</v>
      </c>
      <c r="CE14" s="682"/>
      <c r="CF14" s="682"/>
      <c r="CG14" s="682"/>
      <c r="CH14" s="682"/>
      <c r="CI14" s="682"/>
      <c r="CJ14" s="682"/>
      <c r="CK14" s="682"/>
      <c r="CL14" s="682"/>
      <c r="CM14" s="682"/>
      <c r="CN14" s="682"/>
      <c r="CO14" s="682"/>
      <c r="CP14" s="682"/>
      <c r="CQ14" s="683"/>
      <c r="CR14" s="641">
        <v>762372</v>
      </c>
      <c r="CS14" s="644"/>
      <c r="CT14" s="644"/>
      <c r="CU14" s="644"/>
      <c r="CV14" s="644"/>
      <c r="CW14" s="644"/>
      <c r="CX14" s="644"/>
      <c r="CY14" s="645"/>
      <c r="CZ14" s="703">
        <v>3.7</v>
      </c>
      <c r="DA14" s="703"/>
      <c r="DB14" s="703"/>
      <c r="DC14" s="703"/>
      <c r="DD14" s="649">
        <v>20870</v>
      </c>
      <c r="DE14" s="644"/>
      <c r="DF14" s="644"/>
      <c r="DG14" s="644"/>
      <c r="DH14" s="644"/>
      <c r="DI14" s="644"/>
      <c r="DJ14" s="644"/>
      <c r="DK14" s="644"/>
      <c r="DL14" s="644"/>
      <c r="DM14" s="644"/>
      <c r="DN14" s="644"/>
      <c r="DO14" s="644"/>
      <c r="DP14" s="645"/>
      <c r="DQ14" s="649">
        <v>741459</v>
      </c>
      <c r="DR14" s="644"/>
      <c r="DS14" s="644"/>
      <c r="DT14" s="644"/>
      <c r="DU14" s="644"/>
      <c r="DV14" s="644"/>
      <c r="DW14" s="644"/>
      <c r="DX14" s="644"/>
      <c r="DY14" s="644"/>
      <c r="DZ14" s="644"/>
      <c r="EA14" s="644"/>
      <c r="EB14" s="644"/>
      <c r="EC14" s="684"/>
    </row>
    <row r="15" spans="2:143" ht="11.25" customHeight="1" x14ac:dyDescent="0.15">
      <c r="B15" s="638" t="s">
        <v>251</v>
      </c>
      <c r="C15" s="639"/>
      <c r="D15" s="639"/>
      <c r="E15" s="639"/>
      <c r="F15" s="639"/>
      <c r="G15" s="639"/>
      <c r="H15" s="639"/>
      <c r="I15" s="639"/>
      <c r="J15" s="639"/>
      <c r="K15" s="639"/>
      <c r="L15" s="639"/>
      <c r="M15" s="639"/>
      <c r="N15" s="639"/>
      <c r="O15" s="639"/>
      <c r="P15" s="639"/>
      <c r="Q15" s="640"/>
      <c r="R15" s="641">
        <v>32315</v>
      </c>
      <c r="S15" s="644"/>
      <c r="T15" s="644"/>
      <c r="U15" s="644"/>
      <c r="V15" s="644"/>
      <c r="W15" s="644"/>
      <c r="X15" s="644"/>
      <c r="Y15" s="645"/>
      <c r="Z15" s="703">
        <v>0.2</v>
      </c>
      <c r="AA15" s="703"/>
      <c r="AB15" s="703"/>
      <c r="AC15" s="703"/>
      <c r="AD15" s="704">
        <v>32315</v>
      </c>
      <c r="AE15" s="704"/>
      <c r="AF15" s="704"/>
      <c r="AG15" s="704"/>
      <c r="AH15" s="704"/>
      <c r="AI15" s="704"/>
      <c r="AJ15" s="704"/>
      <c r="AK15" s="704"/>
      <c r="AL15" s="646">
        <v>0.3</v>
      </c>
      <c r="AM15" s="647"/>
      <c r="AN15" s="647"/>
      <c r="AO15" s="705"/>
      <c r="AP15" s="638" t="s">
        <v>252</v>
      </c>
      <c r="AQ15" s="639"/>
      <c r="AR15" s="639"/>
      <c r="AS15" s="639"/>
      <c r="AT15" s="639"/>
      <c r="AU15" s="639"/>
      <c r="AV15" s="639"/>
      <c r="AW15" s="639"/>
      <c r="AX15" s="639"/>
      <c r="AY15" s="639"/>
      <c r="AZ15" s="639"/>
      <c r="BA15" s="639"/>
      <c r="BB15" s="639"/>
      <c r="BC15" s="639"/>
      <c r="BD15" s="639"/>
      <c r="BE15" s="639"/>
      <c r="BF15" s="640"/>
      <c r="BG15" s="641">
        <v>180236</v>
      </c>
      <c r="BH15" s="644"/>
      <c r="BI15" s="644"/>
      <c r="BJ15" s="644"/>
      <c r="BK15" s="644"/>
      <c r="BL15" s="644"/>
      <c r="BM15" s="644"/>
      <c r="BN15" s="645"/>
      <c r="BO15" s="703">
        <v>3.5</v>
      </c>
      <c r="BP15" s="703"/>
      <c r="BQ15" s="703"/>
      <c r="BR15" s="703"/>
      <c r="BS15" s="649" t="s">
        <v>124</v>
      </c>
      <c r="BT15" s="644"/>
      <c r="BU15" s="644"/>
      <c r="BV15" s="644"/>
      <c r="BW15" s="644"/>
      <c r="BX15" s="644"/>
      <c r="BY15" s="644"/>
      <c r="BZ15" s="644"/>
      <c r="CA15" s="644"/>
      <c r="CB15" s="684"/>
      <c r="CD15" s="685" t="s">
        <v>253</v>
      </c>
      <c r="CE15" s="682"/>
      <c r="CF15" s="682"/>
      <c r="CG15" s="682"/>
      <c r="CH15" s="682"/>
      <c r="CI15" s="682"/>
      <c r="CJ15" s="682"/>
      <c r="CK15" s="682"/>
      <c r="CL15" s="682"/>
      <c r="CM15" s="682"/>
      <c r="CN15" s="682"/>
      <c r="CO15" s="682"/>
      <c r="CP15" s="682"/>
      <c r="CQ15" s="683"/>
      <c r="CR15" s="641">
        <v>2471706</v>
      </c>
      <c r="CS15" s="644"/>
      <c r="CT15" s="644"/>
      <c r="CU15" s="644"/>
      <c r="CV15" s="644"/>
      <c r="CW15" s="644"/>
      <c r="CX15" s="644"/>
      <c r="CY15" s="645"/>
      <c r="CZ15" s="703">
        <v>12.1</v>
      </c>
      <c r="DA15" s="703"/>
      <c r="DB15" s="703"/>
      <c r="DC15" s="703"/>
      <c r="DD15" s="649">
        <v>348181</v>
      </c>
      <c r="DE15" s="644"/>
      <c r="DF15" s="644"/>
      <c r="DG15" s="644"/>
      <c r="DH15" s="644"/>
      <c r="DI15" s="644"/>
      <c r="DJ15" s="644"/>
      <c r="DK15" s="644"/>
      <c r="DL15" s="644"/>
      <c r="DM15" s="644"/>
      <c r="DN15" s="644"/>
      <c r="DO15" s="644"/>
      <c r="DP15" s="645"/>
      <c r="DQ15" s="649">
        <v>1795616</v>
      </c>
      <c r="DR15" s="644"/>
      <c r="DS15" s="644"/>
      <c r="DT15" s="644"/>
      <c r="DU15" s="644"/>
      <c r="DV15" s="644"/>
      <c r="DW15" s="644"/>
      <c r="DX15" s="644"/>
      <c r="DY15" s="644"/>
      <c r="DZ15" s="644"/>
      <c r="EA15" s="644"/>
      <c r="EB15" s="644"/>
      <c r="EC15" s="684"/>
    </row>
    <row r="16" spans="2:143" ht="11.25" customHeight="1" x14ac:dyDescent="0.15">
      <c r="B16" s="638" t="s">
        <v>254</v>
      </c>
      <c r="C16" s="639"/>
      <c r="D16" s="639"/>
      <c r="E16" s="639"/>
      <c r="F16" s="639"/>
      <c r="G16" s="639"/>
      <c r="H16" s="639"/>
      <c r="I16" s="639"/>
      <c r="J16" s="639"/>
      <c r="K16" s="639"/>
      <c r="L16" s="639"/>
      <c r="M16" s="639"/>
      <c r="N16" s="639"/>
      <c r="O16" s="639"/>
      <c r="P16" s="639"/>
      <c r="Q16" s="640"/>
      <c r="R16" s="641" t="s">
        <v>124</v>
      </c>
      <c r="S16" s="644"/>
      <c r="T16" s="644"/>
      <c r="U16" s="644"/>
      <c r="V16" s="644"/>
      <c r="W16" s="644"/>
      <c r="X16" s="644"/>
      <c r="Y16" s="645"/>
      <c r="Z16" s="703" t="s">
        <v>231</v>
      </c>
      <c r="AA16" s="703"/>
      <c r="AB16" s="703"/>
      <c r="AC16" s="703"/>
      <c r="AD16" s="704" t="s">
        <v>231</v>
      </c>
      <c r="AE16" s="704"/>
      <c r="AF16" s="704"/>
      <c r="AG16" s="704"/>
      <c r="AH16" s="704"/>
      <c r="AI16" s="704"/>
      <c r="AJ16" s="704"/>
      <c r="AK16" s="704"/>
      <c r="AL16" s="646" t="s">
        <v>231</v>
      </c>
      <c r="AM16" s="647"/>
      <c r="AN16" s="647"/>
      <c r="AO16" s="705"/>
      <c r="AP16" s="638" t="s">
        <v>255</v>
      </c>
      <c r="AQ16" s="639"/>
      <c r="AR16" s="639"/>
      <c r="AS16" s="639"/>
      <c r="AT16" s="639"/>
      <c r="AU16" s="639"/>
      <c r="AV16" s="639"/>
      <c r="AW16" s="639"/>
      <c r="AX16" s="639"/>
      <c r="AY16" s="639"/>
      <c r="AZ16" s="639"/>
      <c r="BA16" s="639"/>
      <c r="BB16" s="639"/>
      <c r="BC16" s="639"/>
      <c r="BD16" s="639"/>
      <c r="BE16" s="639"/>
      <c r="BF16" s="640"/>
      <c r="BG16" s="641">
        <v>1118</v>
      </c>
      <c r="BH16" s="644"/>
      <c r="BI16" s="644"/>
      <c r="BJ16" s="644"/>
      <c r="BK16" s="644"/>
      <c r="BL16" s="644"/>
      <c r="BM16" s="644"/>
      <c r="BN16" s="645"/>
      <c r="BO16" s="703">
        <v>0</v>
      </c>
      <c r="BP16" s="703"/>
      <c r="BQ16" s="703"/>
      <c r="BR16" s="703"/>
      <c r="BS16" s="649" t="s">
        <v>231</v>
      </c>
      <c r="BT16" s="644"/>
      <c r="BU16" s="644"/>
      <c r="BV16" s="644"/>
      <c r="BW16" s="644"/>
      <c r="BX16" s="644"/>
      <c r="BY16" s="644"/>
      <c r="BZ16" s="644"/>
      <c r="CA16" s="644"/>
      <c r="CB16" s="684"/>
      <c r="CD16" s="685" t="s">
        <v>256</v>
      </c>
      <c r="CE16" s="682"/>
      <c r="CF16" s="682"/>
      <c r="CG16" s="682"/>
      <c r="CH16" s="682"/>
      <c r="CI16" s="682"/>
      <c r="CJ16" s="682"/>
      <c r="CK16" s="682"/>
      <c r="CL16" s="682"/>
      <c r="CM16" s="682"/>
      <c r="CN16" s="682"/>
      <c r="CO16" s="682"/>
      <c r="CP16" s="682"/>
      <c r="CQ16" s="683"/>
      <c r="CR16" s="641">
        <v>33705</v>
      </c>
      <c r="CS16" s="644"/>
      <c r="CT16" s="644"/>
      <c r="CU16" s="644"/>
      <c r="CV16" s="644"/>
      <c r="CW16" s="644"/>
      <c r="CX16" s="644"/>
      <c r="CY16" s="645"/>
      <c r="CZ16" s="703">
        <v>0.2</v>
      </c>
      <c r="DA16" s="703"/>
      <c r="DB16" s="703"/>
      <c r="DC16" s="703"/>
      <c r="DD16" s="649" t="s">
        <v>231</v>
      </c>
      <c r="DE16" s="644"/>
      <c r="DF16" s="644"/>
      <c r="DG16" s="644"/>
      <c r="DH16" s="644"/>
      <c r="DI16" s="644"/>
      <c r="DJ16" s="644"/>
      <c r="DK16" s="644"/>
      <c r="DL16" s="644"/>
      <c r="DM16" s="644"/>
      <c r="DN16" s="644"/>
      <c r="DO16" s="644"/>
      <c r="DP16" s="645"/>
      <c r="DQ16" s="649">
        <v>31182</v>
      </c>
      <c r="DR16" s="644"/>
      <c r="DS16" s="644"/>
      <c r="DT16" s="644"/>
      <c r="DU16" s="644"/>
      <c r="DV16" s="644"/>
      <c r="DW16" s="644"/>
      <c r="DX16" s="644"/>
      <c r="DY16" s="644"/>
      <c r="DZ16" s="644"/>
      <c r="EA16" s="644"/>
      <c r="EB16" s="644"/>
      <c r="EC16" s="684"/>
    </row>
    <row r="17" spans="2:133" ht="11.25" customHeight="1" x14ac:dyDescent="0.15">
      <c r="B17" s="638" t="s">
        <v>257</v>
      </c>
      <c r="C17" s="639"/>
      <c r="D17" s="639"/>
      <c r="E17" s="639"/>
      <c r="F17" s="639"/>
      <c r="G17" s="639"/>
      <c r="H17" s="639"/>
      <c r="I17" s="639"/>
      <c r="J17" s="639"/>
      <c r="K17" s="639"/>
      <c r="L17" s="639"/>
      <c r="M17" s="639"/>
      <c r="N17" s="639"/>
      <c r="O17" s="639"/>
      <c r="P17" s="639"/>
      <c r="Q17" s="640"/>
      <c r="R17" s="641">
        <v>10603</v>
      </c>
      <c r="S17" s="644"/>
      <c r="T17" s="644"/>
      <c r="U17" s="644"/>
      <c r="V17" s="644"/>
      <c r="W17" s="644"/>
      <c r="X17" s="644"/>
      <c r="Y17" s="645"/>
      <c r="Z17" s="703">
        <v>0.1</v>
      </c>
      <c r="AA17" s="703"/>
      <c r="AB17" s="703"/>
      <c r="AC17" s="703"/>
      <c r="AD17" s="704">
        <v>10603</v>
      </c>
      <c r="AE17" s="704"/>
      <c r="AF17" s="704"/>
      <c r="AG17" s="704"/>
      <c r="AH17" s="704"/>
      <c r="AI17" s="704"/>
      <c r="AJ17" s="704"/>
      <c r="AK17" s="704"/>
      <c r="AL17" s="646">
        <v>0.1</v>
      </c>
      <c r="AM17" s="647"/>
      <c r="AN17" s="647"/>
      <c r="AO17" s="705"/>
      <c r="AP17" s="638" t="s">
        <v>258</v>
      </c>
      <c r="AQ17" s="639"/>
      <c r="AR17" s="639"/>
      <c r="AS17" s="639"/>
      <c r="AT17" s="639"/>
      <c r="AU17" s="639"/>
      <c r="AV17" s="639"/>
      <c r="AW17" s="639"/>
      <c r="AX17" s="639"/>
      <c r="AY17" s="639"/>
      <c r="AZ17" s="639"/>
      <c r="BA17" s="639"/>
      <c r="BB17" s="639"/>
      <c r="BC17" s="639"/>
      <c r="BD17" s="639"/>
      <c r="BE17" s="639"/>
      <c r="BF17" s="640"/>
      <c r="BG17" s="641" t="s">
        <v>124</v>
      </c>
      <c r="BH17" s="644"/>
      <c r="BI17" s="644"/>
      <c r="BJ17" s="644"/>
      <c r="BK17" s="644"/>
      <c r="BL17" s="644"/>
      <c r="BM17" s="644"/>
      <c r="BN17" s="645"/>
      <c r="BO17" s="703" t="s">
        <v>124</v>
      </c>
      <c r="BP17" s="703"/>
      <c r="BQ17" s="703"/>
      <c r="BR17" s="703"/>
      <c r="BS17" s="649" t="s">
        <v>124</v>
      </c>
      <c r="BT17" s="644"/>
      <c r="BU17" s="644"/>
      <c r="BV17" s="644"/>
      <c r="BW17" s="644"/>
      <c r="BX17" s="644"/>
      <c r="BY17" s="644"/>
      <c r="BZ17" s="644"/>
      <c r="CA17" s="644"/>
      <c r="CB17" s="684"/>
      <c r="CD17" s="685" t="s">
        <v>259</v>
      </c>
      <c r="CE17" s="682"/>
      <c r="CF17" s="682"/>
      <c r="CG17" s="682"/>
      <c r="CH17" s="682"/>
      <c r="CI17" s="682"/>
      <c r="CJ17" s="682"/>
      <c r="CK17" s="682"/>
      <c r="CL17" s="682"/>
      <c r="CM17" s="682"/>
      <c r="CN17" s="682"/>
      <c r="CO17" s="682"/>
      <c r="CP17" s="682"/>
      <c r="CQ17" s="683"/>
      <c r="CR17" s="641">
        <v>1818144</v>
      </c>
      <c r="CS17" s="644"/>
      <c r="CT17" s="644"/>
      <c r="CU17" s="644"/>
      <c r="CV17" s="644"/>
      <c r="CW17" s="644"/>
      <c r="CX17" s="644"/>
      <c r="CY17" s="645"/>
      <c r="CZ17" s="703">
        <v>8.9</v>
      </c>
      <c r="DA17" s="703"/>
      <c r="DB17" s="703"/>
      <c r="DC17" s="703"/>
      <c r="DD17" s="649" t="s">
        <v>124</v>
      </c>
      <c r="DE17" s="644"/>
      <c r="DF17" s="644"/>
      <c r="DG17" s="644"/>
      <c r="DH17" s="644"/>
      <c r="DI17" s="644"/>
      <c r="DJ17" s="644"/>
      <c r="DK17" s="644"/>
      <c r="DL17" s="644"/>
      <c r="DM17" s="644"/>
      <c r="DN17" s="644"/>
      <c r="DO17" s="644"/>
      <c r="DP17" s="645"/>
      <c r="DQ17" s="649">
        <v>1789485</v>
      </c>
      <c r="DR17" s="644"/>
      <c r="DS17" s="644"/>
      <c r="DT17" s="644"/>
      <c r="DU17" s="644"/>
      <c r="DV17" s="644"/>
      <c r="DW17" s="644"/>
      <c r="DX17" s="644"/>
      <c r="DY17" s="644"/>
      <c r="DZ17" s="644"/>
      <c r="EA17" s="644"/>
      <c r="EB17" s="644"/>
      <c r="EC17" s="684"/>
    </row>
    <row r="18" spans="2:133" ht="11.25" customHeight="1" x14ac:dyDescent="0.15">
      <c r="B18" s="638" t="s">
        <v>260</v>
      </c>
      <c r="C18" s="639"/>
      <c r="D18" s="639"/>
      <c r="E18" s="639"/>
      <c r="F18" s="639"/>
      <c r="G18" s="639"/>
      <c r="H18" s="639"/>
      <c r="I18" s="639"/>
      <c r="J18" s="639"/>
      <c r="K18" s="639"/>
      <c r="L18" s="639"/>
      <c r="M18" s="639"/>
      <c r="N18" s="639"/>
      <c r="O18" s="639"/>
      <c r="P18" s="639"/>
      <c r="Q18" s="640"/>
      <c r="R18" s="641">
        <v>6884761</v>
      </c>
      <c r="S18" s="644"/>
      <c r="T18" s="644"/>
      <c r="U18" s="644"/>
      <c r="V18" s="644"/>
      <c r="W18" s="644"/>
      <c r="X18" s="644"/>
      <c r="Y18" s="645"/>
      <c r="Z18" s="703">
        <v>32.5</v>
      </c>
      <c r="AA18" s="703"/>
      <c r="AB18" s="703"/>
      <c r="AC18" s="703"/>
      <c r="AD18" s="704">
        <v>5874113</v>
      </c>
      <c r="AE18" s="704"/>
      <c r="AF18" s="704"/>
      <c r="AG18" s="704"/>
      <c r="AH18" s="704"/>
      <c r="AI18" s="704"/>
      <c r="AJ18" s="704"/>
      <c r="AK18" s="704"/>
      <c r="AL18" s="646">
        <v>50.3</v>
      </c>
      <c r="AM18" s="647"/>
      <c r="AN18" s="647"/>
      <c r="AO18" s="705"/>
      <c r="AP18" s="638" t="s">
        <v>261</v>
      </c>
      <c r="AQ18" s="639"/>
      <c r="AR18" s="639"/>
      <c r="AS18" s="639"/>
      <c r="AT18" s="639"/>
      <c r="AU18" s="639"/>
      <c r="AV18" s="639"/>
      <c r="AW18" s="639"/>
      <c r="AX18" s="639"/>
      <c r="AY18" s="639"/>
      <c r="AZ18" s="639"/>
      <c r="BA18" s="639"/>
      <c r="BB18" s="639"/>
      <c r="BC18" s="639"/>
      <c r="BD18" s="639"/>
      <c r="BE18" s="639"/>
      <c r="BF18" s="640"/>
      <c r="BG18" s="641" t="s">
        <v>231</v>
      </c>
      <c r="BH18" s="644"/>
      <c r="BI18" s="644"/>
      <c r="BJ18" s="644"/>
      <c r="BK18" s="644"/>
      <c r="BL18" s="644"/>
      <c r="BM18" s="644"/>
      <c r="BN18" s="645"/>
      <c r="BO18" s="703" t="s">
        <v>124</v>
      </c>
      <c r="BP18" s="703"/>
      <c r="BQ18" s="703"/>
      <c r="BR18" s="703"/>
      <c r="BS18" s="649" t="s">
        <v>231</v>
      </c>
      <c r="BT18" s="644"/>
      <c r="BU18" s="644"/>
      <c r="BV18" s="644"/>
      <c r="BW18" s="644"/>
      <c r="BX18" s="644"/>
      <c r="BY18" s="644"/>
      <c r="BZ18" s="644"/>
      <c r="CA18" s="644"/>
      <c r="CB18" s="684"/>
      <c r="CD18" s="685" t="s">
        <v>262</v>
      </c>
      <c r="CE18" s="682"/>
      <c r="CF18" s="682"/>
      <c r="CG18" s="682"/>
      <c r="CH18" s="682"/>
      <c r="CI18" s="682"/>
      <c r="CJ18" s="682"/>
      <c r="CK18" s="682"/>
      <c r="CL18" s="682"/>
      <c r="CM18" s="682"/>
      <c r="CN18" s="682"/>
      <c r="CO18" s="682"/>
      <c r="CP18" s="682"/>
      <c r="CQ18" s="683"/>
      <c r="CR18" s="641" t="s">
        <v>124</v>
      </c>
      <c r="CS18" s="644"/>
      <c r="CT18" s="644"/>
      <c r="CU18" s="644"/>
      <c r="CV18" s="644"/>
      <c r="CW18" s="644"/>
      <c r="CX18" s="644"/>
      <c r="CY18" s="645"/>
      <c r="CZ18" s="703" t="s">
        <v>124</v>
      </c>
      <c r="DA18" s="703"/>
      <c r="DB18" s="703"/>
      <c r="DC18" s="703"/>
      <c r="DD18" s="649" t="s">
        <v>231</v>
      </c>
      <c r="DE18" s="644"/>
      <c r="DF18" s="644"/>
      <c r="DG18" s="644"/>
      <c r="DH18" s="644"/>
      <c r="DI18" s="644"/>
      <c r="DJ18" s="644"/>
      <c r="DK18" s="644"/>
      <c r="DL18" s="644"/>
      <c r="DM18" s="644"/>
      <c r="DN18" s="644"/>
      <c r="DO18" s="644"/>
      <c r="DP18" s="645"/>
      <c r="DQ18" s="649" t="s">
        <v>124</v>
      </c>
      <c r="DR18" s="644"/>
      <c r="DS18" s="644"/>
      <c r="DT18" s="644"/>
      <c r="DU18" s="644"/>
      <c r="DV18" s="644"/>
      <c r="DW18" s="644"/>
      <c r="DX18" s="644"/>
      <c r="DY18" s="644"/>
      <c r="DZ18" s="644"/>
      <c r="EA18" s="644"/>
      <c r="EB18" s="644"/>
      <c r="EC18" s="684"/>
    </row>
    <row r="19" spans="2:133" ht="11.25" customHeight="1" x14ac:dyDescent="0.15">
      <c r="B19" s="638" t="s">
        <v>263</v>
      </c>
      <c r="C19" s="639"/>
      <c r="D19" s="639"/>
      <c r="E19" s="639"/>
      <c r="F19" s="639"/>
      <c r="G19" s="639"/>
      <c r="H19" s="639"/>
      <c r="I19" s="639"/>
      <c r="J19" s="639"/>
      <c r="K19" s="639"/>
      <c r="L19" s="639"/>
      <c r="M19" s="639"/>
      <c r="N19" s="639"/>
      <c r="O19" s="639"/>
      <c r="P19" s="639"/>
      <c r="Q19" s="640"/>
      <c r="R19" s="641">
        <v>5874113</v>
      </c>
      <c r="S19" s="644"/>
      <c r="T19" s="644"/>
      <c r="U19" s="644"/>
      <c r="V19" s="644"/>
      <c r="W19" s="644"/>
      <c r="X19" s="644"/>
      <c r="Y19" s="645"/>
      <c r="Z19" s="703">
        <v>27.7</v>
      </c>
      <c r="AA19" s="703"/>
      <c r="AB19" s="703"/>
      <c r="AC19" s="703"/>
      <c r="AD19" s="704">
        <v>5874113</v>
      </c>
      <c r="AE19" s="704"/>
      <c r="AF19" s="704"/>
      <c r="AG19" s="704"/>
      <c r="AH19" s="704"/>
      <c r="AI19" s="704"/>
      <c r="AJ19" s="704"/>
      <c r="AK19" s="704"/>
      <c r="AL19" s="646">
        <v>50.3</v>
      </c>
      <c r="AM19" s="647"/>
      <c r="AN19" s="647"/>
      <c r="AO19" s="705"/>
      <c r="AP19" s="638" t="s">
        <v>264</v>
      </c>
      <c r="AQ19" s="639"/>
      <c r="AR19" s="639"/>
      <c r="AS19" s="639"/>
      <c r="AT19" s="639"/>
      <c r="AU19" s="639"/>
      <c r="AV19" s="639"/>
      <c r="AW19" s="639"/>
      <c r="AX19" s="639"/>
      <c r="AY19" s="639"/>
      <c r="AZ19" s="639"/>
      <c r="BA19" s="639"/>
      <c r="BB19" s="639"/>
      <c r="BC19" s="639"/>
      <c r="BD19" s="639"/>
      <c r="BE19" s="639"/>
      <c r="BF19" s="640"/>
      <c r="BG19" s="641">
        <v>184161</v>
      </c>
      <c r="BH19" s="644"/>
      <c r="BI19" s="644"/>
      <c r="BJ19" s="644"/>
      <c r="BK19" s="644"/>
      <c r="BL19" s="644"/>
      <c r="BM19" s="644"/>
      <c r="BN19" s="645"/>
      <c r="BO19" s="703">
        <v>3.6</v>
      </c>
      <c r="BP19" s="703"/>
      <c r="BQ19" s="703"/>
      <c r="BR19" s="703"/>
      <c r="BS19" s="649" t="s">
        <v>231</v>
      </c>
      <c r="BT19" s="644"/>
      <c r="BU19" s="644"/>
      <c r="BV19" s="644"/>
      <c r="BW19" s="644"/>
      <c r="BX19" s="644"/>
      <c r="BY19" s="644"/>
      <c r="BZ19" s="644"/>
      <c r="CA19" s="644"/>
      <c r="CB19" s="684"/>
      <c r="CD19" s="685" t="s">
        <v>265</v>
      </c>
      <c r="CE19" s="682"/>
      <c r="CF19" s="682"/>
      <c r="CG19" s="682"/>
      <c r="CH19" s="682"/>
      <c r="CI19" s="682"/>
      <c r="CJ19" s="682"/>
      <c r="CK19" s="682"/>
      <c r="CL19" s="682"/>
      <c r="CM19" s="682"/>
      <c r="CN19" s="682"/>
      <c r="CO19" s="682"/>
      <c r="CP19" s="682"/>
      <c r="CQ19" s="683"/>
      <c r="CR19" s="641" t="s">
        <v>231</v>
      </c>
      <c r="CS19" s="644"/>
      <c r="CT19" s="644"/>
      <c r="CU19" s="644"/>
      <c r="CV19" s="644"/>
      <c r="CW19" s="644"/>
      <c r="CX19" s="644"/>
      <c r="CY19" s="645"/>
      <c r="CZ19" s="703" t="s">
        <v>124</v>
      </c>
      <c r="DA19" s="703"/>
      <c r="DB19" s="703"/>
      <c r="DC19" s="703"/>
      <c r="DD19" s="649" t="s">
        <v>231</v>
      </c>
      <c r="DE19" s="644"/>
      <c r="DF19" s="644"/>
      <c r="DG19" s="644"/>
      <c r="DH19" s="644"/>
      <c r="DI19" s="644"/>
      <c r="DJ19" s="644"/>
      <c r="DK19" s="644"/>
      <c r="DL19" s="644"/>
      <c r="DM19" s="644"/>
      <c r="DN19" s="644"/>
      <c r="DO19" s="644"/>
      <c r="DP19" s="645"/>
      <c r="DQ19" s="649" t="s">
        <v>231</v>
      </c>
      <c r="DR19" s="644"/>
      <c r="DS19" s="644"/>
      <c r="DT19" s="644"/>
      <c r="DU19" s="644"/>
      <c r="DV19" s="644"/>
      <c r="DW19" s="644"/>
      <c r="DX19" s="644"/>
      <c r="DY19" s="644"/>
      <c r="DZ19" s="644"/>
      <c r="EA19" s="644"/>
      <c r="EB19" s="644"/>
      <c r="EC19" s="684"/>
    </row>
    <row r="20" spans="2:133" ht="11.25" customHeight="1" x14ac:dyDescent="0.15">
      <c r="B20" s="638" t="s">
        <v>266</v>
      </c>
      <c r="C20" s="639"/>
      <c r="D20" s="639"/>
      <c r="E20" s="639"/>
      <c r="F20" s="639"/>
      <c r="G20" s="639"/>
      <c r="H20" s="639"/>
      <c r="I20" s="639"/>
      <c r="J20" s="639"/>
      <c r="K20" s="639"/>
      <c r="L20" s="639"/>
      <c r="M20" s="639"/>
      <c r="N20" s="639"/>
      <c r="O20" s="639"/>
      <c r="P20" s="639"/>
      <c r="Q20" s="640"/>
      <c r="R20" s="641">
        <v>1010648</v>
      </c>
      <c r="S20" s="644"/>
      <c r="T20" s="644"/>
      <c r="U20" s="644"/>
      <c r="V20" s="644"/>
      <c r="W20" s="644"/>
      <c r="X20" s="644"/>
      <c r="Y20" s="645"/>
      <c r="Z20" s="703">
        <v>4.8</v>
      </c>
      <c r="AA20" s="703"/>
      <c r="AB20" s="703"/>
      <c r="AC20" s="703"/>
      <c r="AD20" s="704" t="s">
        <v>124</v>
      </c>
      <c r="AE20" s="704"/>
      <c r="AF20" s="704"/>
      <c r="AG20" s="704"/>
      <c r="AH20" s="704"/>
      <c r="AI20" s="704"/>
      <c r="AJ20" s="704"/>
      <c r="AK20" s="704"/>
      <c r="AL20" s="646" t="s">
        <v>124</v>
      </c>
      <c r="AM20" s="647"/>
      <c r="AN20" s="647"/>
      <c r="AO20" s="705"/>
      <c r="AP20" s="638" t="s">
        <v>267</v>
      </c>
      <c r="AQ20" s="639"/>
      <c r="AR20" s="639"/>
      <c r="AS20" s="639"/>
      <c r="AT20" s="639"/>
      <c r="AU20" s="639"/>
      <c r="AV20" s="639"/>
      <c r="AW20" s="639"/>
      <c r="AX20" s="639"/>
      <c r="AY20" s="639"/>
      <c r="AZ20" s="639"/>
      <c r="BA20" s="639"/>
      <c r="BB20" s="639"/>
      <c r="BC20" s="639"/>
      <c r="BD20" s="639"/>
      <c r="BE20" s="639"/>
      <c r="BF20" s="640"/>
      <c r="BG20" s="641">
        <v>184161</v>
      </c>
      <c r="BH20" s="644"/>
      <c r="BI20" s="644"/>
      <c r="BJ20" s="644"/>
      <c r="BK20" s="644"/>
      <c r="BL20" s="644"/>
      <c r="BM20" s="644"/>
      <c r="BN20" s="645"/>
      <c r="BO20" s="703">
        <v>3.6</v>
      </c>
      <c r="BP20" s="703"/>
      <c r="BQ20" s="703"/>
      <c r="BR20" s="703"/>
      <c r="BS20" s="649" t="s">
        <v>231</v>
      </c>
      <c r="BT20" s="644"/>
      <c r="BU20" s="644"/>
      <c r="BV20" s="644"/>
      <c r="BW20" s="644"/>
      <c r="BX20" s="644"/>
      <c r="BY20" s="644"/>
      <c r="BZ20" s="644"/>
      <c r="CA20" s="644"/>
      <c r="CB20" s="684"/>
      <c r="CD20" s="685" t="s">
        <v>268</v>
      </c>
      <c r="CE20" s="682"/>
      <c r="CF20" s="682"/>
      <c r="CG20" s="682"/>
      <c r="CH20" s="682"/>
      <c r="CI20" s="682"/>
      <c r="CJ20" s="682"/>
      <c r="CK20" s="682"/>
      <c r="CL20" s="682"/>
      <c r="CM20" s="682"/>
      <c r="CN20" s="682"/>
      <c r="CO20" s="682"/>
      <c r="CP20" s="682"/>
      <c r="CQ20" s="683"/>
      <c r="CR20" s="641">
        <v>20497861</v>
      </c>
      <c r="CS20" s="644"/>
      <c r="CT20" s="644"/>
      <c r="CU20" s="644"/>
      <c r="CV20" s="644"/>
      <c r="CW20" s="644"/>
      <c r="CX20" s="644"/>
      <c r="CY20" s="645"/>
      <c r="CZ20" s="703">
        <v>100</v>
      </c>
      <c r="DA20" s="703"/>
      <c r="DB20" s="703"/>
      <c r="DC20" s="703"/>
      <c r="DD20" s="649">
        <v>2144635</v>
      </c>
      <c r="DE20" s="644"/>
      <c r="DF20" s="644"/>
      <c r="DG20" s="644"/>
      <c r="DH20" s="644"/>
      <c r="DI20" s="644"/>
      <c r="DJ20" s="644"/>
      <c r="DK20" s="644"/>
      <c r="DL20" s="644"/>
      <c r="DM20" s="644"/>
      <c r="DN20" s="644"/>
      <c r="DO20" s="644"/>
      <c r="DP20" s="645"/>
      <c r="DQ20" s="649">
        <v>13319577</v>
      </c>
      <c r="DR20" s="644"/>
      <c r="DS20" s="644"/>
      <c r="DT20" s="644"/>
      <c r="DU20" s="644"/>
      <c r="DV20" s="644"/>
      <c r="DW20" s="644"/>
      <c r="DX20" s="644"/>
      <c r="DY20" s="644"/>
      <c r="DZ20" s="644"/>
      <c r="EA20" s="644"/>
      <c r="EB20" s="644"/>
      <c r="EC20" s="684"/>
    </row>
    <row r="21" spans="2:133" ht="11.25" customHeight="1" x14ac:dyDescent="0.15">
      <c r="B21" s="638" t="s">
        <v>269</v>
      </c>
      <c r="C21" s="639"/>
      <c r="D21" s="639"/>
      <c r="E21" s="639"/>
      <c r="F21" s="639"/>
      <c r="G21" s="639"/>
      <c r="H21" s="639"/>
      <c r="I21" s="639"/>
      <c r="J21" s="639"/>
      <c r="K21" s="639"/>
      <c r="L21" s="639"/>
      <c r="M21" s="639"/>
      <c r="N21" s="639"/>
      <c r="O21" s="639"/>
      <c r="P21" s="639"/>
      <c r="Q21" s="640"/>
      <c r="R21" s="641" t="s">
        <v>124</v>
      </c>
      <c r="S21" s="644"/>
      <c r="T21" s="644"/>
      <c r="U21" s="644"/>
      <c r="V21" s="644"/>
      <c r="W21" s="644"/>
      <c r="X21" s="644"/>
      <c r="Y21" s="645"/>
      <c r="Z21" s="703" t="s">
        <v>231</v>
      </c>
      <c r="AA21" s="703"/>
      <c r="AB21" s="703"/>
      <c r="AC21" s="703"/>
      <c r="AD21" s="704" t="s">
        <v>124</v>
      </c>
      <c r="AE21" s="704"/>
      <c r="AF21" s="704"/>
      <c r="AG21" s="704"/>
      <c r="AH21" s="704"/>
      <c r="AI21" s="704"/>
      <c r="AJ21" s="704"/>
      <c r="AK21" s="704"/>
      <c r="AL21" s="646" t="s">
        <v>124</v>
      </c>
      <c r="AM21" s="647"/>
      <c r="AN21" s="647"/>
      <c r="AO21" s="705"/>
      <c r="AP21" s="749" t="s">
        <v>270</v>
      </c>
      <c r="AQ21" s="756"/>
      <c r="AR21" s="756"/>
      <c r="AS21" s="756"/>
      <c r="AT21" s="756"/>
      <c r="AU21" s="756"/>
      <c r="AV21" s="756"/>
      <c r="AW21" s="756"/>
      <c r="AX21" s="756"/>
      <c r="AY21" s="756"/>
      <c r="AZ21" s="756"/>
      <c r="BA21" s="756"/>
      <c r="BB21" s="756"/>
      <c r="BC21" s="756"/>
      <c r="BD21" s="756"/>
      <c r="BE21" s="756"/>
      <c r="BF21" s="751"/>
      <c r="BG21" s="641" t="s">
        <v>124</v>
      </c>
      <c r="BH21" s="644"/>
      <c r="BI21" s="644"/>
      <c r="BJ21" s="644"/>
      <c r="BK21" s="644"/>
      <c r="BL21" s="644"/>
      <c r="BM21" s="644"/>
      <c r="BN21" s="645"/>
      <c r="BO21" s="703" t="s">
        <v>124</v>
      </c>
      <c r="BP21" s="703"/>
      <c r="BQ21" s="703"/>
      <c r="BR21" s="703"/>
      <c r="BS21" s="649" t="s">
        <v>124</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271</v>
      </c>
      <c r="C22" s="639"/>
      <c r="D22" s="639"/>
      <c r="E22" s="639"/>
      <c r="F22" s="639"/>
      <c r="G22" s="639"/>
      <c r="H22" s="639"/>
      <c r="I22" s="639"/>
      <c r="J22" s="639"/>
      <c r="K22" s="639"/>
      <c r="L22" s="639"/>
      <c r="M22" s="639"/>
      <c r="N22" s="639"/>
      <c r="O22" s="639"/>
      <c r="P22" s="639"/>
      <c r="Q22" s="640"/>
      <c r="R22" s="641">
        <v>12846674</v>
      </c>
      <c r="S22" s="644"/>
      <c r="T22" s="644"/>
      <c r="U22" s="644"/>
      <c r="V22" s="644"/>
      <c r="W22" s="644"/>
      <c r="X22" s="644"/>
      <c r="Y22" s="645"/>
      <c r="Z22" s="703">
        <v>60.6</v>
      </c>
      <c r="AA22" s="703"/>
      <c r="AB22" s="703"/>
      <c r="AC22" s="703"/>
      <c r="AD22" s="704">
        <v>11651865</v>
      </c>
      <c r="AE22" s="704"/>
      <c r="AF22" s="704"/>
      <c r="AG22" s="704"/>
      <c r="AH22" s="704"/>
      <c r="AI22" s="704"/>
      <c r="AJ22" s="704"/>
      <c r="AK22" s="704"/>
      <c r="AL22" s="646">
        <v>99.7</v>
      </c>
      <c r="AM22" s="647"/>
      <c r="AN22" s="647"/>
      <c r="AO22" s="705"/>
      <c r="AP22" s="749" t="s">
        <v>272</v>
      </c>
      <c r="AQ22" s="756"/>
      <c r="AR22" s="756"/>
      <c r="AS22" s="756"/>
      <c r="AT22" s="756"/>
      <c r="AU22" s="756"/>
      <c r="AV22" s="756"/>
      <c r="AW22" s="756"/>
      <c r="AX22" s="756"/>
      <c r="AY22" s="756"/>
      <c r="AZ22" s="756"/>
      <c r="BA22" s="756"/>
      <c r="BB22" s="756"/>
      <c r="BC22" s="756"/>
      <c r="BD22" s="756"/>
      <c r="BE22" s="756"/>
      <c r="BF22" s="751"/>
      <c r="BG22" s="641" t="s">
        <v>231</v>
      </c>
      <c r="BH22" s="644"/>
      <c r="BI22" s="644"/>
      <c r="BJ22" s="644"/>
      <c r="BK22" s="644"/>
      <c r="BL22" s="644"/>
      <c r="BM22" s="644"/>
      <c r="BN22" s="645"/>
      <c r="BO22" s="703" t="s">
        <v>124</v>
      </c>
      <c r="BP22" s="703"/>
      <c r="BQ22" s="703"/>
      <c r="BR22" s="703"/>
      <c r="BS22" s="649" t="s">
        <v>231</v>
      </c>
      <c r="BT22" s="644"/>
      <c r="BU22" s="644"/>
      <c r="BV22" s="644"/>
      <c r="BW22" s="644"/>
      <c r="BX22" s="644"/>
      <c r="BY22" s="644"/>
      <c r="BZ22" s="644"/>
      <c r="CA22" s="644"/>
      <c r="CB22" s="684"/>
      <c r="CD22" s="758" t="s">
        <v>273</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274</v>
      </c>
      <c r="C23" s="639"/>
      <c r="D23" s="639"/>
      <c r="E23" s="639"/>
      <c r="F23" s="639"/>
      <c r="G23" s="639"/>
      <c r="H23" s="639"/>
      <c r="I23" s="639"/>
      <c r="J23" s="639"/>
      <c r="K23" s="639"/>
      <c r="L23" s="639"/>
      <c r="M23" s="639"/>
      <c r="N23" s="639"/>
      <c r="O23" s="639"/>
      <c r="P23" s="639"/>
      <c r="Q23" s="640"/>
      <c r="R23" s="641">
        <v>2671</v>
      </c>
      <c r="S23" s="644"/>
      <c r="T23" s="644"/>
      <c r="U23" s="644"/>
      <c r="V23" s="644"/>
      <c r="W23" s="644"/>
      <c r="X23" s="644"/>
      <c r="Y23" s="645"/>
      <c r="Z23" s="703">
        <v>0</v>
      </c>
      <c r="AA23" s="703"/>
      <c r="AB23" s="703"/>
      <c r="AC23" s="703"/>
      <c r="AD23" s="704">
        <v>2671</v>
      </c>
      <c r="AE23" s="704"/>
      <c r="AF23" s="704"/>
      <c r="AG23" s="704"/>
      <c r="AH23" s="704"/>
      <c r="AI23" s="704"/>
      <c r="AJ23" s="704"/>
      <c r="AK23" s="704"/>
      <c r="AL23" s="646">
        <v>0</v>
      </c>
      <c r="AM23" s="647"/>
      <c r="AN23" s="647"/>
      <c r="AO23" s="705"/>
      <c r="AP23" s="749" t="s">
        <v>275</v>
      </c>
      <c r="AQ23" s="756"/>
      <c r="AR23" s="756"/>
      <c r="AS23" s="756"/>
      <c r="AT23" s="756"/>
      <c r="AU23" s="756"/>
      <c r="AV23" s="756"/>
      <c r="AW23" s="756"/>
      <c r="AX23" s="756"/>
      <c r="AY23" s="756"/>
      <c r="AZ23" s="756"/>
      <c r="BA23" s="756"/>
      <c r="BB23" s="756"/>
      <c r="BC23" s="756"/>
      <c r="BD23" s="756"/>
      <c r="BE23" s="756"/>
      <c r="BF23" s="751"/>
      <c r="BG23" s="641">
        <v>184161</v>
      </c>
      <c r="BH23" s="644"/>
      <c r="BI23" s="644"/>
      <c r="BJ23" s="644"/>
      <c r="BK23" s="644"/>
      <c r="BL23" s="644"/>
      <c r="BM23" s="644"/>
      <c r="BN23" s="645"/>
      <c r="BO23" s="703">
        <v>3.6</v>
      </c>
      <c r="BP23" s="703"/>
      <c r="BQ23" s="703"/>
      <c r="BR23" s="703"/>
      <c r="BS23" s="649" t="s">
        <v>124</v>
      </c>
      <c r="BT23" s="644"/>
      <c r="BU23" s="644"/>
      <c r="BV23" s="644"/>
      <c r="BW23" s="644"/>
      <c r="BX23" s="644"/>
      <c r="BY23" s="644"/>
      <c r="BZ23" s="644"/>
      <c r="CA23" s="644"/>
      <c r="CB23" s="684"/>
      <c r="CD23" s="758" t="s">
        <v>214</v>
      </c>
      <c r="CE23" s="759"/>
      <c r="CF23" s="759"/>
      <c r="CG23" s="759"/>
      <c r="CH23" s="759"/>
      <c r="CI23" s="759"/>
      <c r="CJ23" s="759"/>
      <c r="CK23" s="759"/>
      <c r="CL23" s="759"/>
      <c r="CM23" s="759"/>
      <c r="CN23" s="759"/>
      <c r="CO23" s="759"/>
      <c r="CP23" s="759"/>
      <c r="CQ23" s="760"/>
      <c r="CR23" s="758" t="s">
        <v>276</v>
      </c>
      <c r="CS23" s="759"/>
      <c r="CT23" s="759"/>
      <c r="CU23" s="759"/>
      <c r="CV23" s="759"/>
      <c r="CW23" s="759"/>
      <c r="CX23" s="759"/>
      <c r="CY23" s="760"/>
      <c r="CZ23" s="758" t="s">
        <v>277</v>
      </c>
      <c r="DA23" s="759"/>
      <c r="DB23" s="759"/>
      <c r="DC23" s="760"/>
      <c r="DD23" s="758" t="s">
        <v>278</v>
      </c>
      <c r="DE23" s="759"/>
      <c r="DF23" s="759"/>
      <c r="DG23" s="759"/>
      <c r="DH23" s="759"/>
      <c r="DI23" s="759"/>
      <c r="DJ23" s="759"/>
      <c r="DK23" s="760"/>
      <c r="DL23" s="767" t="s">
        <v>279</v>
      </c>
      <c r="DM23" s="768"/>
      <c r="DN23" s="768"/>
      <c r="DO23" s="768"/>
      <c r="DP23" s="768"/>
      <c r="DQ23" s="768"/>
      <c r="DR23" s="768"/>
      <c r="DS23" s="768"/>
      <c r="DT23" s="768"/>
      <c r="DU23" s="768"/>
      <c r="DV23" s="769"/>
      <c r="DW23" s="758" t="s">
        <v>280</v>
      </c>
      <c r="DX23" s="759"/>
      <c r="DY23" s="759"/>
      <c r="DZ23" s="759"/>
      <c r="EA23" s="759"/>
      <c r="EB23" s="759"/>
      <c r="EC23" s="760"/>
    </row>
    <row r="24" spans="2:133" ht="11.25" customHeight="1" x14ac:dyDescent="0.15">
      <c r="B24" s="638" t="s">
        <v>281</v>
      </c>
      <c r="C24" s="639"/>
      <c r="D24" s="639"/>
      <c r="E24" s="639"/>
      <c r="F24" s="639"/>
      <c r="G24" s="639"/>
      <c r="H24" s="639"/>
      <c r="I24" s="639"/>
      <c r="J24" s="639"/>
      <c r="K24" s="639"/>
      <c r="L24" s="639"/>
      <c r="M24" s="639"/>
      <c r="N24" s="639"/>
      <c r="O24" s="639"/>
      <c r="P24" s="639"/>
      <c r="Q24" s="640"/>
      <c r="R24" s="641">
        <v>30311</v>
      </c>
      <c r="S24" s="644"/>
      <c r="T24" s="644"/>
      <c r="U24" s="644"/>
      <c r="V24" s="644"/>
      <c r="W24" s="644"/>
      <c r="X24" s="644"/>
      <c r="Y24" s="645"/>
      <c r="Z24" s="703">
        <v>0.1</v>
      </c>
      <c r="AA24" s="703"/>
      <c r="AB24" s="703"/>
      <c r="AC24" s="703"/>
      <c r="AD24" s="704" t="s">
        <v>231</v>
      </c>
      <c r="AE24" s="704"/>
      <c r="AF24" s="704"/>
      <c r="AG24" s="704"/>
      <c r="AH24" s="704"/>
      <c r="AI24" s="704"/>
      <c r="AJ24" s="704"/>
      <c r="AK24" s="704"/>
      <c r="AL24" s="646" t="s">
        <v>124</v>
      </c>
      <c r="AM24" s="647"/>
      <c r="AN24" s="647"/>
      <c r="AO24" s="705"/>
      <c r="AP24" s="749" t="s">
        <v>282</v>
      </c>
      <c r="AQ24" s="756"/>
      <c r="AR24" s="756"/>
      <c r="AS24" s="756"/>
      <c r="AT24" s="756"/>
      <c r="AU24" s="756"/>
      <c r="AV24" s="756"/>
      <c r="AW24" s="756"/>
      <c r="AX24" s="756"/>
      <c r="AY24" s="756"/>
      <c r="AZ24" s="756"/>
      <c r="BA24" s="756"/>
      <c r="BB24" s="756"/>
      <c r="BC24" s="756"/>
      <c r="BD24" s="756"/>
      <c r="BE24" s="756"/>
      <c r="BF24" s="751"/>
      <c r="BG24" s="641" t="s">
        <v>124</v>
      </c>
      <c r="BH24" s="644"/>
      <c r="BI24" s="644"/>
      <c r="BJ24" s="644"/>
      <c r="BK24" s="644"/>
      <c r="BL24" s="644"/>
      <c r="BM24" s="644"/>
      <c r="BN24" s="645"/>
      <c r="BO24" s="703" t="s">
        <v>124</v>
      </c>
      <c r="BP24" s="703"/>
      <c r="BQ24" s="703"/>
      <c r="BR24" s="703"/>
      <c r="BS24" s="649" t="s">
        <v>124</v>
      </c>
      <c r="BT24" s="644"/>
      <c r="BU24" s="644"/>
      <c r="BV24" s="644"/>
      <c r="BW24" s="644"/>
      <c r="BX24" s="644"/>
      <c r="BY24" s="644"/>
      <c r="BZ24" s="644"/>
      <c r="CA24" s="644"/>
      <c r="CB24" s="684"/>
      <c r="CD24" s="712" t="s">
        <v>283</v>
      </c>
      <c r="CE24" s="713"/>
      <c r="CF24" s="713"/>
      <c r="CG24" s="713"/>
      <c r="CH24" s="713"/>
      <c r="CI24" s="713"/>
      <c r="CJ24" s="713"/>
      <c r="CK24" s="713"/>
      <c r="CL24" s="713"/>
      <c r="CM24" s="713"/>
      <c r="CN24" s="713"/>
      <c r="CO24" s="713"/>
      <c r="CP24" s="713"/>
      <c r="CQ24" s="714"/>
      <c r="CR24" s="706">
        <v>7164602</v>
      </c>
      <c r="CS24" s="707"/>
      <c r="CT24" s="707"/>
      <c r="CU24" s="707"/>
      <c r="CV24" s="707"/>
      <c r="CW24" s="707"/>
      <c r="CX24" s="707"/>
      <c r="CY24" s="753"/>
      <c r="CZ24" s="754">
        <v>35</v>
      </c>
      <c r="DA24" s="723"/>
      <c r="DB24" s="723"/>
      <c r="DC24" s="757"/>
      <c r="DD24" s="752">
        <v>5453171</v>
      </c>
      <c r="DE24" s="707"/>
      <c r="DF24" s="707"/>
      <c r="DG24" s="707"/>
      <c r="DH24" s="707"/>
      <c r="DI24" s="707"/>
      <c r="DJ24" s="707"/>
      <c r="DK24" s="753"/>
      <c r="DL24" s="752">
        <v>5444435</v>
      </c>
      <c r="DM24" s="707"/>
      <c r="DN24" s="707"/>
      <c r="DO24" s="707"/>
      <c r="DP24" s="707"/>
      <c r="DQ24" s="707"/>
      <c r="DR24" s="707"/>
      <c r="DS24" s="707"/>
      <c r="DT24" s="707"/>
      <c r="DU24" s="707"/>
      <c r="DV24" s="753"/>
      <c r="DW24" s="754">
        <v>44.1</v>
      </c>
      <c r="DX24" s="723"/>
      <c r="DY24" s="723"/>
      <c r="DZ24" s="723"/>
      <c r="EA24" s="723"/>
      <c r="EB24" s="723"/>
      <c r="EC24" s="755"/>
    </row>
    <row r="25" spans="2:133" ht="11.25" customHeight="1" x14ac:dyDescent="0.15">
      <c r="B25" s="638" t="s">
        <v>284</v>
      </c>
      <c r="C25" s="639"/>
      <c r="D25" s="639"/>
      <c r="E25" s="639"/>
      <c r="F25" s="639"/>
      <c r="G25" s="639"/>
      <c r="H25" s="639"/>
      <c r="I25" s="639"/>
      <c r="J25" s="639"/>
      <c r="K25" s="639"/>
      <c r="L25" s="639"/>
      <c r="M25" s="639"/>
      <c r="N25" s="639"/>
      <c r="O25" s="639"/>
      <c r="P25" s="639"/>
      <c r="Q25" s="640"/>
      <c r="R25" s="641">
        <v>164191</v>
      </c>
      <c r="S25" s="644"/>
      <c r="T25" s="644"/>
      <c r="U25" s="644"/>
      <c r="V25" s="644"/>
      <c r="W25" s="644"/>
      <c r="X25" s="644"/>
      <c r="Y25" s="645"/>
      <c r="Z25" s="703">
        <v>0.8</v>
      </c>
      <c r="AA25" s="703"/>
      <c r="AB25" s="703"/>
      <c r="AC25" s="703"/>
      <c r="AD25" s="704">
        <v>13132</v>
      </c>
      <c r="AE25" s="704"/>
      <c r="AF25" s="704"/>
      <c r="AG25" s="704"/>
      <c r="AH25" s="704"/>
      <c r="AI25" s="704"/>
      <c r="AJ25" s="704"/>
      <c r="AK25" s="704"/>
      <c r="AL25" s="646">
        <v>0.1</v>
      </c>
      <c r="AM25" s="647"/>
      <c r="AN25" s="647"/>
      <c r="AO25" s="705"/>
      <c r="AP25" s="749" t="s">
        <v>285</v>
      </c>
      <c r="AQ25" s="756"/>
      <c r="AR25" s="756"/>
      <c r="AS25" s="756"/>
      <c r="AT25" s="756"/>
      <c r="AU25" s="756"/>
      <c r="AV25" s="756"/>
      <c r="AW25" s="756"/>
      <c r="AX25" s="756"/>
      <c r="AY25" s="756"/>
      <c r="AZ25" s="756"/>
      <c r="BA25" s="756"/>
      <c r="BB25" s="756"/>
      <c r="BC25" s="756"/>
      <c r="BD25" s="756"/>
      <c r="BE25" s="756"/>
      <c r="BF25" s="751"/>
      <c r="BG25" s="641" t="s">
        <v>231</v>
      </c>
      <c r="BH25" s="644"/>
      <c r="BI25" s="644"/>
      <c r="BJ25" s="644"/>
      <c r="BK25" s="644"/>
      <c r="BL25" s="644"/>
      <c r="BM25" s="644"/>
      <c r="BN25" s="645"/>
      <c r="BO25" s="703" t="s">
        <v>231</v>
      </c>
      <c r="BP25" s="703"/>
      <c r="BQ25" s="703"/>
      <c r="BR25" s="703"/>
      <c r="BS25" s="649" t="s">
        <v>231</v>
      </c>
      <c r="BT25" s="644"/>
      <c r="BU25" s="644"/>
      <c r="BV25" s="644"/>
      <c r="BW25" s="644"/>
      <c r="BX25" s="644"/>
      <c r="BY25" s="644"/>
      <c r="BZ25" s="644"/>
      <c r="CA25" s="644"/>
      <c r="CB25" s="684"/>
      <c r="CD25" s="685" t="s">
        <v>286</v>
      </c>
      <c r="CE25" s="682"/>
      <c r="CF25" s="682"/>
      <c r="CG25" s="682"/>
      <c r="CH25" s="682"/>
      <c r="CI25" s="682"/>
      <c r="CJ25" s="682"/>
      <c r="CK25" s="682"/>
      <c r="CL25" s="682"/>
      <c r="CM25" s="682"/>
      <c r="CN25" s="682"/>
      <c r="CO25" s="682"/>
      <c r="CP25" s="682"/>
      <c r="CQ25" s="683"/>
      <c r="CR25" s="641">
        <v>2913275</v>
      </c>
      <c r="CS25" s="642"/>
      <c r="CT25" s="642"/>
      <c r="CU25" s="642"/>
      <c r="CV25" s="642"/>
      <c r="CW25" s="642"/>
      <c r="CX25" s="642"/>
      <c r="CY25" s="643"/>
      <c r="CZ25" s="646">
        <v>14.2</v>
      </c>
      <c r="DA25" s="675"/>
      <c r="DB25" s="675"/>
      <c r="DC25" s="676"/>
      <c r="DD25" s="649">
        <v>2783013</v>
      </c>
      <c r="DE25" s="642"/>
      <c r="DF25" s="642"/>
      <c r="DG25" s="642"/>
      <c r="DH25" s="642"/>
      <c r="DI25" s="642"/>
      <c r="DJ25" s="642"/>
      <c r="DK25" s="643"/>
      <c r="DL25" s="649">
        <v>2774717</v>
      </c>
      <c r="DM25" s="642"/>
      <c r="DN25" s="642"/>
      <c r="DO25" s="642"/>
      <c r="DP25" s="642"/>
      <c r="DQ25" s="642"/>
      <c r="DR25" s="642"/>
      <c r="DS25" s="642"/>
      <c r="DT25" s="642"/>
      <c r="DU25" s="642"/>
      <c r="DV25" s="643"/>
      <c r="DW25" s="646">
        <v>22.5</v>
      </c>
      <c r="DX25" s="675"/>
      <c r="DY25" s="675"/>
      <c r="DZ25" s="675"/>
      <c r="EA25" s="675"/>
      <c r="EB25" s="675"/>
      <c r="EC25" s="677"/>
    </row>
    <row r="26" spans="2:133" ht="11.25" customHeight="1" x14ac:dyDescent="0.15">
      <c r="B26" s="638" t="s">
        <v>287</v>
      </c>
      <c r="C26" s="639"/>
      <c r="D26" s="639"/>
      <c r="E26" s="639"/>
      <c r="F26" s="639"/>
      <c r="G26" s="639"/>
      <c r="H26" s="639"/>
      <c r="I26" s="639"/>
      <c r="J26" s="639"/>
      <c r="K26" s="639"/>
      <c r="L26" s="639"/>
      <c r="M26" s="639"/>
      <c r="N26" s="639"/>
      <c r="O26" s="639"/>
      <c r="P26" s="639"/>
      <c r="Q26" s="640"/>
      <c r="R26" s="641">
        <v>100518</v>
      </c>
      <c r="S26" s="644"/>
      <c r="T26" s="644"/>
      <c r="U26" s="644"/>
      <c r="V26" s="644"/>
      <c r="W26" s="644"/>
      <c r="X26" s="644"/>
      <c r="Y26" s="645"/>
      <c r="Z26" s="703">
        <v>0.5</v>
      </c>
      <c r="AA26" s="703"/>
      <c r="AB26" s="703"/>
      <c r="AC26" s="703"/>
      <c r="AD26" s="704" t="s">
        <v>124</v>
      </c>
      <c r="AE26" s="704"/>
      <c r="AF26" s="704"/>
      <c r="AG26" s="704"/>
      <c r="AH26" s="704"/>
      <c r="AI26" s="704"/>
      <c r="AJ26" s="704"/>
      <c r="AK26" s="704"/>
      <c r="AL26" s="646" t="s">
        <v>231</v>
      </c>
      <c r="AM26" s="647"/>
      <c r="AN26" s="647"/>
      <c r="AO26" s="705"/>
      <c r="AP26" s="749" t="s">
        <v>288</v>
      </c>
      <c r="AQ26" s="750"/>
      <c r="AR26" s="750"/>
      <c r="AS26" s="750"/>
      <c r="AT26" s="750"/>
      <c r="AU26" s="750"/>
      <c r="AV26" s="750"/>
      <c r="AW26" s="750"/>
      <c r="AX26" s="750"/>
      <c r="AY26" s="750"/>
      <c r="AZ26" s="750"/>
      <c r="BA26" s="750"/>
      <c r="BB26" s="750"/>
      <c r="BC26" s="750"/>
      <c r="BD26" s="750"/>
      <c r="BE26" s="750"/>
      <c r="BF26" s="751"/>
      <c r="BG26" s="641" t="s">
        <v>231</v>
      </c>
      <c r="BH26" s="644"/>
      <c r="BI26" s="644"/>
      <c r="BJ26" s="644"/>
      <c r="BK26" s="644"/>
      <c r="BL26" s="644"/>
      <c r="BM26" s="644"/>
      <c r="BN26" s="645"/>
      <c r="BO26" s="703" t="s">
        <v>231</v>
      </c>
      <c r="BP26" s="703"/>
      <c r="BQ26" s="703"/>
      <c r="BR26" s="703"/>
      <c r="BS26" s="649" t="s">
        <v>124</v>
      </c>
      <c r="BT26" s="644"/>
      <c r="BU26" s="644"/>
      <c r="BV26" s="644"/>
      <c r="BW26" s="644"/>
      <c r="BX26" s="644"/>
      <c r="BY26" s="644"/>
      <c r="BZ26" s="644"/>
      <c r="CA26" s="644"/>
      <c r="CB26" s="684"/>
      <c r="CD26" s="685" t="s">
        <v>289</v>
      </c>
      <c r="CE26" s="682"/>
      <c r="CF26" s="682"/>
      <c r="CG26" s="682"/>
      <c r="CH26" s="682"/>
      <c r="CI26" s="682"/>
      <c r="CJ26" s="682"/>
      <c r="CK26" s="682"/>
      <c r="CL26" s="682"/>
      <c r="CM26" s="682"/>
      <c r="CN26" s="682"/>
      <c r="CO26" s="682"/>
      <c r="CP26" s="682"/>
      <c r="CQ26" s="683"/>
      <c r="CR26" s="641">
        <v>2030184</v>
      </c>
      <c r="CS26" s="644"/>
      <c r="CT26" s="644"/>
      <c r="CU26" s="644"/>
      <c r="CV26" s="644"/>
      <c r="CW26" s="644"/>
      <c r="CX26" s="644"/>
      <c r="CY26" s="645"/>
      <c r="CZ26" s="646">
        <v>9.9</v>
      </c>
      <c r="DA26" s="675"/>
      <c r="DB26" s="675"/>
      <c r="DC26" s="676"/>
      <c r="DD26" s="649">
        <v>1907953</v>
      </c>
      <c r="DE26" s="644"/>
      <c r="DF26" s="644"/>
      <c r="DG26" s="644"/>
      <c r="DH26" s="644"/>
      <c r="DI26" s="644"/>
      <c r="DJ26" s="644"/>
      <c r="DK26" s="645"/>
      <c r="DL26" s="649" t="s">
        <v>231</v>
      </c>
      <c r="DM26" s="644"/>
      <c r="DN26" s="644"/>
      <c r="DO26" s="644"/>
      <c r="DP26" s="644"/>
      <c r="DQ26" s="644"/>
      <c r="DR26" s="644"/>
      <c r="DS26" s="644"/>
      <c r="DT26" s="644"/>
      <c r="DU26" s="644"/>
      <c r="DV26" s="645"/>
      <c r="DW26" s="646" t="s">
        <v>124</v>
      </c>
      <c r="DX26" s="675"/>
      <c r="DY26" s="675"/>
      <c r="DZ26" s="675"/>
      <c r="EA26" s="675"/>
      <c r="EB26" s="675"/>
      <c r="EC26" s="677"/>
    </row>
    <row r="27" spans="2:133" ht="11.25" customHeight="1" x14ac:dyDescent="0.15">
      <c r="B27" s="638" t="s">
        <v>290</v>
      </c>
      <c r="C27" s="639"/>
      <c r="D27" s="639"/>
      <c r="E27" s="639"/>
      <c r="F27" s="639"/>
      <c r="G27" s="639"/>
      <c r="H27" s="639"/>
      <c r="I27" s="639"/>
      <c r="J27" s="639"/>
      <c r="K27" s="639"/>
      <c r="L27" s="639"/>
      <c r="M27" s="639"/>
      <c r="N27" s="639"/>
      <c r="O27" s="639"/>
      <c r="P27" s="639"/>
      <c r="Q27" s="640"/>
      <c r="R27" s="641">
        <v>1612491</v>
      </c>
      <c r="S27" s="644"/>
      <c r="T27" s="644"/>
      <c r="U27" s="644"/>
      <c r="V27" s="644"/>
      <c r="W27" s="644"/>
      <c r="X27" s="644"/>
      <c r="Y27" s="645"/>
      <c r="Z27" s="703">
        <v>7.6</v>
      </c>
      <c r="AA27" s="703"/>
      <c r="AB27" s="703"/>
      <c r="AC27" s="703"/>
      <c r="AD27" s="704" t="s">
        <v>124</v>
      </c>
      <c r="AE27" s="704"/>
      <c r="AF27" s="704"/>
      <c r="AG27" s="704"/>
      <c r="AH27" s="704"/>
      <c r="AI27" s="704"/>
      <c r="AJ27" s="704"/>
      <c r="AK27" s="704"/>
      <c r="AL27" s="646" t="s">
        <v>231</v>
      </c>
      <c r="AM27" s="647"/>
      <c r="AN27" s="647"/>
      <c r="AO27" s="705"/>
      <c r="AP27" s="638" t="s">
        <v>291</v>
      </c>
      <c r="AQ27" s="639"/>
      <c r="AR27" s="639"/>
      <c r="AS27" s="639"/>
      <c r="AT27" s="639"/>
      <c r="AU27" s="639"/>
      <c r="AV27" s="639"/>
      <c r="AW27" s="639"/>
      <c r="AX27" s="639"/>
      <c r="AY27" s="639"/>
      <c r="AZ27" s="639"/>
      <c r="BA27" s="639"/>
      <c r="BB27" s="639"/>
      <c r="BC27" s="639"/>
      <c r="BD27" s="639"/>
      <c r="BE27" s="639"/>
      <c r="BF27" s="640"/>
      <c r="BG27" s="641">
        <v>5078652</v>
      </c>
      <c r="BH27" s="644"/>
      <c r="BI27" s="644"/>
      <c r="BJ27" s="644"/>
      <c r="BK27" s="644"/>
      <c r="BL27" s="644"/>
      <c r="BM27" s="644"/>
      <c r="BN27" s="645"/>
      <c r="BO27" s="703">
        <v>100</v>
      </c>
      <c r="BP27" s="703"/>
      <c r="BQ27" s="703"/>
      <c r="BR27" s="703"/>
      <c r="BS27" s="649">
        <v>110057</v>
      </c>
      <c r="BT27" s="644"/>
      <c r="BU27" s="644"/>
      <c r="BV27" s="644"/>
      <c r="BW27" s="644"/>
      <c r="BX27" s="644"/>
      <c r="BY27" s="644"/>
      <c r="BZ27" s="644"/>
      <c r="CA27" s="644"/>
      <c r="CB27" s="684"/>
      <c r="CD27" s="685" t="s">
        <v>292</v>
      </c>
      <c r="CE27" s="682"/>
      <c r="CF27" s="682"/>
      <c r="CG27" s="682"/>
      <c r="CH27" s="682"/>
      <c r="CI27" s="682"/>
      <c r="CJ27" s="682"/>
      <c r="CK27" s="682"/>
      <c r="CL27" s="682"/>
      <c r="CM27" s="682"/>
      <c r="CN27" s="682"/>
      <c r="CO27" s="682"/>
      <c r="CP27" s="682"/>
      <c r="CQ27" s="683"/>
      <c r="CR27" s="641">
        <v>2433183</v>
      </c>
      <c r="CS27" s="642"/>
      <c r="CT27" s="642"/>
      <c r="CU27" s="642"/>
      <c r="CV27" s="642"/>
      <c r="CW27" s="642"/>
      <c r="CX27" s="642"/>
      <c r="CY27" s="643"/>
      <c r="CZ27" s="646">
        <v>11.9</v>
      </c>
      <c r="DA27" s="675"/>
      <c r="DB27" s="675"/>
      <c r="DC27" s="676"/>
      <c r="DD27" s="649">
        <v>880673</v>
      </c>
      <c r="DE27" s="642"/>
      <c r="DF27" s="642"/>
      <c r="DG27" s="642"/>
      <c r="DH27" s="642"/>
      <c r="DI27" s="642"/>
      <c r="DJ27" s="642"/>
      <c r="DK27" s="643"/>
      <c r="DL27" s="649">
        <v>880233</v>
      </c>
      <c r="DM27" s="642"/>
      <c r="DN27" s="642"/>
      <c r="DO27" s="642"/>
      <c r="DP27" s="642"/>
      <c r="DQ27" s="642"/>
      <c r="DR27" s="642"/>
      <c r="DS27" s="642"/>
      <c r="DT27" s="642"/>
      <c r="DU27" s="642"/>
      <c r="DV27" s="643"/>
      <c r="DW27" s="646">
        <v>7.1</v>
      </c>
      <c r="DX27" s="675"/>
      <c r="DY27" s="675"/>
      <c r="DZ27" s="675"/>
      <c r="EA27" s="675"/>
      <c r="EB27" s="675"/>
      <c r="EC27" s="677"/>
    </row>
    <row r="28" spans="2:133" ht="11.25" customHeight="1" x14ac:dyDescent="0.15">
      <c r="B28" s="746" t="s">
        <v>293</v>
      </c>
      <c r="C28" s="747"/>
      <c r="D28" s="747"/>
      <c r="E28" s="747"/>
      <c r="F28" s="747"/>
      <c r="G28" s="747"/>
      <c r="H28" s="747"/>
      <c r="I28" s="747"/>
      <c r="J28" s="747"/>
      <c r="K28" s="747"/>
      <c r="L28" s="747"/>
      <c r="M28" s="747"/>
      <c r="N28" s="747"/>
      <c r="O28" s="747"/>
      <c r="P28" s="747"/>
      <c r="Q28" s="748"/>
      <c r="R28" s="641" t="s">
        <v>124</v>
      </c>
      <c r="S28" s="644"/>
      <c r="T28" s="644"/>
      <c r="U28" s="644"/>
      <c r="V28" s="644"/>
      <c r="W28" s="644"/>
      <c r="X28" s="644"/>
      <c r="Y28" s="645"/>
      <c r="Z28" s="703" t="s">
        <v>231</v>
      </c>
      <c r="AA28" s="703"/>
      <c r="AB28" s="703"/>
      <c r="AC28" s="703"/>
      <c r="AD28" s="704" t="s">
        <v>231</v>
      </c>
      <c r="AE28" s="704"/>
      <c r="AF28" s="704"/>
      <c r="AG28" s="704"/>
      <c r="AH28" s="704"/>
      <c r="AI28" s="704"/>
      <c r="AJ28" s="704"/>
      <c r="AK28" s="704"/>
      <c r="AL28" s="646" t="s">
        <v>231</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294</v>
      </c>
      <c r="CE28" s="682"/>
      <c r="CF28" s="682"/>
      <c r="CG28" s="682"/>
      <c r="CH28" s="682"/>
      <c r="CI28" s="682"/>
      <c r="CJ28" s="682"/>
      <c r="CK28" s="682"/>
      <c r="CL28" s="682"/>
      <c r="CM28" s="682"/>
      <c r="CN28" s="682"/>
      <c r="CO28" s="682"/>
      <c r="CP28" s="682"/>
      <c r="CQ28" s="683"/>
      <c r="CR28" s="641">
        <v>1818144</v>
      </c>
      <c r="CS28" s="644"/>
      <c r="CT28" s="644"/>
      <c r="CU28" s="644"/>
      <c r="CV28" s="644"/>
      <c r="CW28" s="644"/>
      <c r="CX28" s="644"/>
      <c r="CY28" s="645"/>
      <c r="CZ28" s="646">
        <v>8.9</v>
      </c>
      <c r="DA28" s="675"/>
      <c r="DB28" s="675"/>
      <c r="DC28" s="676"/>
      <c r="DD28" s="649">
        <v>1789485</v>
      </c>
      <c r="DE28" s="644"/>
      <c r="DF28" s="644"/>
      <c r="DG28" s="644"/>
      <c r="DH28" s="644"/>
      <c r="DI28" s="644"/>
      <c r="DJ28" s="644"/>
      <c r="DK28" s="645"/>
      <c r="DL28" s="649">
        <v>1789485</v>
      </c>
      <c r="DM28" s="644"/>
      <c r="DN28" s="644"/>
      <c r="DO28" s="644"/>
      <c r="DP28" s="644"/>
      <c r="DQ28" s="644"/>
      <c r="DR28" s="644"/>
      <c r="DS28" s="644"/>
      <c r="DT28" s="644"/>
      <c r="DU28" s="644"/>
      <c r="DV28" s="645"/>
      <c r="DW28" s="646">
        <v>14.5</v>
      </c>
      <c r="DX28" s="675"/>
      <c r="DY28" s="675"/>
      <c r="DZ28" s="675"/>
      <c r="EA28" s="675"/>
      <c r="EB28" s="675"/>
      <c r="EC28" s="677"/>
    </row>
    <row r="29" spans="2:133" ht="11.25" customHeight="1" x14ac:dyDescent="0.15">
      <c r="B29" s="638" t="s">
        <v>295</v>
      </c>
      <c r="C29" s="639"/>
      <c r="D29" s="639"/>
      <c r="E29" s="639"/>
      <c r="F29" s="639"/>
      <c r="G29" s="639"/>
      <c r="H29" s="639"/>
      <c r="I29" s="639"/>
      <c r="J29" s="639"/>
      <c r="K29" s="639"/>
      <c r="L29" s="639"/>
      <c r="M29" s="639"/>
      <c r="N29" s="639"/>
      <c r="O29" s="639"/>
      <c r="P29" s="639"/>
      <c r="Q29" s="640"/>
      <c r="R29" s="641">
        <v>1208601</v>
      </c>
      <c r="S29" s="644"/>
      <c r="T29" s="644"/>
      <c r="U29" s="644"/>
      <c r="V29" s="644"/>
      <c r="W29" s="644"/>
      <c r="X29" s="644"/>
      <c r="Y29" s="645"/>
      <c r="Z29" s="703">
        <v>5.7</v>
      </c>
      <c r="AA29" s="703"/>
      <c r="AB29" s="703"/>
      <c r="AC29" s="703"/>
      <c r="AD29" s="704" t="s">
        <v>124</v>
      </c>
      <c r="AE29" s="704"/>
      <c r="AF29" s="704"/>
      <c r="AG29" s="704"/>
      <c r="AH29" s="704"/>
      <c r="AI29" s="704"/>
      <c r="AJ29" s="704"/>
      <c r="AK29" s="704"/>
      <c r="AL29" s="646" t="s">
        <v>124</v>
      </c>
      <c r="AM29" s="647"/>
      <c r="AN29" s="647"/>
      <c r="AO29" s="705"/>
      <c r="AP29" s="715" t="s">
        <v>214</v>
      </c>
      <c r="AQ29" s="716"/>
      <c r="AR29" s="716"/>
      <c r="AS29" s="716"/>
      <c r="AT29" s="716"/>
      <c r="AU29" s="716"/>
      <c r="AV29" s="716"/>
      <c r="AW29" s="716"/>
      <c r="AX29" s="716"/>
      <c r="AY29" s="716"/>
      <c r="AZ29" s="716"/>
      <c r="BA29" s="716"/>
      <c r="BB29" s="716"/>
      <c r="BC29" s="716"/>
      <c r="BD29" s="716"/>
      <c r="BE29" s="716"/>
      <c r="BF29" s="717"/>
      <c r="BG29" s="715" t="s">
        <v>296</v>
      </c>
      <c r="BH29" s="743"/>
      <c r="BI29" s="743"/>
      <c r="BJ29" s="743"/>
      <c r="BK29" s="743"/>
      <c r="BL29" s="743"/>
      <c r="BM29" s="743"/>
      <c r="BN29" s="743"/>
      <c r="BO29" s="743"/>
      <c r="BP29" s="743"/>
      <c r="BQ29" s="744"/>
      <c r="BR29" s="715" t="s">
        <v>297</v>
      </c>
      <c r="BS29" s="743"/>
      <c r="BT29" s="743"/>
      <c r="BU29" s="743"/>
      <c r="BV29" s="743"/>
      <c r="BW29" s="743"/>
      <c r="BX29" s="743"/>
      <c r="BY29" s="743"/>
      <c r="BZ29" s="743"/>
      <c r="CA29" s="743"/>
      <c r="CB29" s="744"/>
      <c r="CD29" s="725" t="s">
        <v>298</v>
      </c>
      <c r="CE29" s="726"/>
      <c r="CF29" s="685" t="s">
        <v>299</v>
      </c>
      <c r="CG29" s="682"/>
      <c r="CH29" s="682"/>
      <c r="CI29" s="682"/>
      <c r="CJ29" s="682"/>
      <c r="CK29" s="682"/>
      <c r="CL29" s="682"/>
      <c r="CM29" s="682"/>
      <c r="CN29" s="682"/>
      <c r="CO29" s="682"/>
      <c r="CP29" s="682"/>
      <c r="CQ29" s="683"/>
      <c r="CR29" s="641">
        <v>1818144</v>
      </c>
      <c r="CS29" s="642"/>
      <c r="CT29" s="642"/>
      <c r="CU29" s="642"/>
      <c r="CV29" s="642"/>
      <c r="CW29" s="642"/>
      <c r="CX29" s="642"/>
      <c r="CY29" s="643"/>
      <c r="CZ29" s="646">
        <v>8.9</v>
      </c>
      <c r="DA29" s="675"/>
      <c r="DB29" s="675"/>
      <c r="DC29" s="676"/>
      <c r="DD29" s="649">
        <v>1789485</v>
      </c>
      <c r="DE29" s="642"/>
      <c r="DF29" s="642"/>
      <c r="DG29" s="642"/>
      <c r="DH29" s="642"/>
      <c r="DI29" s="642"/>
      <c r="DJ29" s="642"/>
      <c r="DK29" s="643"/>
      <c r="DL29" s="649">
        <v>1789485</v>
      </c>
      <c r="DM29" s="642"/>
      <c r="DN29" s="642"/>
      <c r="DO29" s="642"/>
      <c r="DP29" s="642"/>
      <c r="DQ29" s="642"/>
      <c r="DR29" s="642"/>
      <c r="DS29" s="642"/>
      <c r="DT29" s="642"/>
      <c r="DU29" s="642"/>
      <c r="DV29" s="643"/>
      <c r="DW29" s="646">
        <v>14.5</v>
      </c>
      <c r="DX29" s="675"/>
      <c r="DY29" s="675"/>
      <c r="DZ29" s="675"/>
      <c r="EA29" s="675"/>
      <c r="EB29" s="675"/>
      <c r="EC29" s="677"/>
    </row>
    <row r="30" spans="2:133" ht="11.25" customHeight="1" x14ac:dyDescent="0.15">
      <c r="B30" s="638" t="s">
        <v>300</v>
      </c>
      <c r="C30" s="639"/>
      <c r="D30" s="639"/>
      <c r="E30" s="639"/>
      <c r="F30" s="639"/>
      <c r="G30" s="639"/>
      <c r="H30" s="639"/>
      <c r="I30" s="639"/>
      <c r="J30" s="639"/>
      <c r="K30" s="639"/>
      <c r="L30" s="639"/>
      <c r="M30" s="639"/>
      <c r="N30" s="639"/>
      <c r="O30" s="639"/>
      <c r="P30" s="639"/>
      <c r="Q30" s="640"/>
      <c r="R30" s="641">
        <v>69120</v>
      </c>
      <c r="S30" s="644"/>
      <c r="T30" s="644"/>
      <c r="U30" s="644"/>
      <c r="V30" s="644"/>
      <c r="W30" s="644"/>
      <c r="X30" s="644"/>
      <c r="Y30" s="645"/>
      <c r="Z30" s="703">
        <v>0.3</v>
      </c>
      <c r="AA30" s="703"/>
      <c r="AB30" s="703"/>
      <c r="AC30" s="703"/>
      <c r="AD30" s="704">
        <v>15682</v>
      </c>
      <c r="AE30" s="704"/>
      <c r="AF30" s="704"/>
      <c r="AG30" s="704"/>
      <c r="AH30" s="704"/>
      <c r="AI30" s="704"/>
      <c r="AJ30" s="704"/>
      <c r="AK30" s="704"/>
      <c r="AL30" s="646">
        <v>0.1</v>
      </c>
      <c r="AM30" s="647"/>
      <c r="AN30" s="647"/>
      <c r="AO30" s="705"/>
      <c r="AP30" s="731" t="s">
        <v>301</v>
      </c>
      <c r="AQ30" s="732"/>
      <c r="AR30" s="732"/>
      <c r="AS30" s="732"/>
      <c r="AT30" s="737" t="s">
        <v>302</v>
      </c>
      <c r="AU30" s="208"/>
      <c r="AV30" s="208"/>
      <c r="AW30" s="208"/>
      <c r="AX30" s="740" t="s">
        <v>179</v>
      </c>
      <c r="AY30" s="741"/>
      <c r="AZ30" s="741"/>
      <c r="BA30" s="741"/>
      <c r="BB30" s="741"/>
      <c r="BC30" s="741"/>
      <c r="BD30" s="741"/>
      <c r="BE30" s="741"/>
      <c r="BF30" s="742"/>
      <c r="BG30" s="721">
        <v>99.3</v>
      </c>
      <c r="BH30" s="722"/>
      <c r="BI30" s="722"/>
      <c r="BJ30" s="722"/>
      <c r="BK30" s="722"/>
      <c r="BL30" s="722"/>
      <c r="BM30" s="723">
        <v>95.5</v>
      </c>
      <c r="BN30" s="722"/>
      <c r="BO30" s="722"/>
      <c r="BP30" s="722"/>
      <c r="BQ30" s="724"/>
      <c r="BR30" s="721">
        <v>99.1</v>
      </c>
      <c r="BS30" s="722"/>
      <c r="BT30" s="722"/>
      <c r="BU30" s="722"/>
      <c r="BV30" s="722"/>
      <c r="BW30" s="722"/>
      <c r="BX30" s="723">
        <v>94.7</v>
      </c>
      <c r="BY30" s="722"/>
      <c r="BZ30" s="722"/>
      <c r="CA30" s="722"/>
      <c r="CB30" s="724"/>
      <c r="CD30" s="727"/>
      <c r="CE30" s="728"/>
      <c r="CF30" s="685" t="s">
        <v>303</v>
      </c>
      <c r="CG30" s="682"/>
      <c r="CH30" s="682"/>
      <c r="CI30" s="682"/>
      <c r="CJ30" s="682"/>
      <c r="CK30" s="682"/>
      <c r="CL30" s="682"/>
      <c r="CM30" s="682"/>
      <c r="CN30" s="682"/>
      <c r="CO30" s="682"/>
      <c r="CP30" s="682"/>
      <c r="CQ30" s="683"/>
      <c r="CR30" s="641">
        <v>1684748</v>
      </c>
      <c r="CS30" s="644"/>
      <c r="CT30" s="644"/>
      <c r="CU30" s="644"/>
      <c r="CV30" s="644"/>
      <c r="CW30" s="644"/>
      <c r="CX30" s="644"/>
      <c r="CY30" s="645"/>
      <c r="CZ30" s="646">
        <v>8.1999999999999993</v>
      </c>
      <c r="DA30" s="675"/>
      <c r="DB30" s="675"/>
      <c r="DC30" s="676"/>
      <c r="DD30" s="649">
        <v>1656089</v>
      </c>
      <c r="DE30" s="644"/>
      <c r="DF30" s="644"/>
      <c r="DG30" s="644"/>
      <c r="DH30" s="644"/>
      <c r="DI30" s="644"/>
      <c r="DJ30" s="644"/>
      <c r="DK30" s="645"/>
      <c r="DL30" s="649">
        <v>1656089</v>
      </c>
      <c r="DM30" s="644"/>
      <c r="DN30" s="644"/>
      <c r="DO30" s="644"/>
      <c r="DP30" s="644"/>
      <c r="DQ30" s="644"/>
      <c r="DR30" s="644"/>
      <c r="DS30" s="644"/>
      <c r="DT30" s="644"/>
      <c r="DU30" s="644"/>
      <c r="DV30" s="645"/>
      <c r="DW30" s="646">
        <v>13.4</v>
      </c>
      <c r="DX30" s="675"/>
      <c r="DY30" s="675"/>
      <c r="DZ30" s="675"/>
      <c r="EA30" s="675"/>
      <c r="EB30" s="675"/>
      <c r="EC30" s="677"/>
    </row>
    <row r="31" spans="2:133" ht="11.25" customHeight="1" x14ac:dyDescent="0.15">
      <c r="B31" s="638" t="s">
        <v>304</v>
      </c>
      <c r="C31" s="639"/>
      <c r="D31" s="639"/>
      <c r="E31" s="639"/>
      <c r="F31" s="639"/>
      <c r="G31" s="639"/>
      <c r="H31" s="639"/>
      <c r="I31" s="639"/>
      <c r="J31" s="639"/>
      <c r="K31" s="639"/>
      <c r="L31" s="639"/>
      <c r="M31" s="639"/>
      <c r="N31" s="639"/>
      <c r="O31" s="639"/>
      <c r="P31" s="639"/>
      <c r="Q31" s="640"/>
      <c r="R31" s="641">
        <v>2122961</v>
      </c>
      <c r="S31" s="644"/>
      <c r="T31" s="644"/>
      <c r="U31" s="644"/>
      <c r="V31" s="644"/>
      <c r="W31" s="644"/>
      <c r="X31" s="644"/>
      <c r="Y31" s="645"/>
      <c r="Z31" s="703">
        <v>10</v>
      </c>
      <c r="AA31" s="703"/>
      <c r="AB31" s="703"/>
      <c r="AC31" s="703"/>
      <c r="AD31" s="704" t="s">
        <v>124</v>
      </c>
      <c r="AE31" s="704"/>
      <c r="AF31" s="704"/>
      <c r="AG31" s="704"/>
      <c r="AH31" s="704"/>
      <c r="AI31" s="704"/>
      <c r="AJ31" s="704"/>
      <c r="AK31" s="704"/>
      <c r="AL31" s="646" t="s">
        <v>124</v>
      </c>
      <c r="AM31" s="647"/>
      <c r="AN31" s="647"/>
      <c r="AO31" s="705"/>
      <c r="AP31" s="733"/>
      <c r="AQ31" s="734"/>
      <c r="AR31" s="734"/>
      <c r="AS31" s="734"/>
      <c r="AT31" s="738"/>
      <c r="AU31" s="207" t="s">
        <v>305</v>
      </c>
      <c r="AV31" s="207"/>
      <c r="AW31" s="207"/>
      <c r="AX31" s="638" t="s">
        <v>306</v>
      </c>
      <c r="AY31" s="639"/>
      <c r="AZ31" s="639"/>
      <c r="BA31" s="639"/>
      <c r="BB31" s="639"/>
      <c r="BC31" s="639"/>
      <c r="BD31" s="639"/>
      <c r="BE31" s="639"/>
      <c r="BF31" s="640"/>
      <c r="BG31" s="719">
        <v>99.5</v>
      </c>
      <c r="BH31" s="642"/>
      <c r="BI31" s="642"/>
      <c r="BJ31" s="642"/>
      <c r="BK31" s="642"/>
      <c r="BL31" s="642"/>
      <c r="BM31" s="647">
        <v>96.9</v>
      </c>
      <c r="BN31" s="720"/>
      <c r="BO31" s="720"/>
      <c r="BP31" s="720"/>
      <c r="BQ31" s="681"/>
      <c r="BR31" s="719">
        <v>99.4</v>
      </c>
      <c r="BS31" s="642"/>
      <c r="BT31" s="642"/>
      <c r="BU31" s="642"/>
      <c r="BV31" s="642"/>
      <c r="BW31" s="642"/>
      <c r="BX31" s="647">
        <v>96.1</v>
      </c>
      <c r="BY31" s="720"/>
      <c r="BZ31" s="720"/>
      <c r="CA31" s="720"/>
      <c r="CB31" s="681"/>
      <c r="CD31" s="727"/>
      <c r="CE31" s="728"/>
      <c r="CF31" s="685" t="s">
        <v>307</v>
      </c>
      <c r="CG31" s="682"/>
      <c r="CH31" s="682"/>
      <c r="CI31" s="682"/>
      <c r="CJ31" s="682"/>
      <c r="CK31" s="682"/>
      <c r="CL31" s="682"/>
      <c r="CM31" s="682"/>
      <c r="CN31" s="682"/>
      <c r="CO31" s="682"/>
      <c r="CP31" s="682"/>
      <c r="CQ31" s="683"/>
      <c r="CR31" s="641">
        <v>133396</v>
      </c>
      <c r="CS31" s="642"/>
      <c r="CT31" s="642"/>
      <c r="CU31" s="642"/>
      <c r="CV31" s="642"/>
      <c r="CW31" s="642"/>
      <c r="CX31" s="642"/>
      <c r="CY31" s="643"/>
      <c r="CZ31" s="646">
        <v>0.7</v>
      </c>
      <c r="DA31" s="675"/>
      <c r="DB31" s="675"/>
      <c r="DC31" s="676"/>
      <c r="DD31" s="649">
        <v>133396</v>
      </c>
      <c r="DE31" s="642"/>
      <c r="DF31" s="642"/>
      <c r="DG31" s="642"/>
      <c r="DH31" s="642"/>
      <c r="DI31" s="642"/>
      <c r="DJ31" s="642"/>
      <c r="DK31" s="643"/>
      <c r="DL31" s="649">
        <v>133396</v>
      </c>
      <c r="DM31" s="642"/>
      <c r="DN31" s="642"/>
      <c r="DO31" s="642"/>
      <c r="DP31" s="642"/>
      <c r="DQ31" s="642"/>
      <c r="DR31" s="642"/>
      <c r="DS31" s="642"/>
      <c r="DT31" s="642"/>
      <c r="DU31" s="642"/>
      <c r="DV31" s="643"/>
      <c r="DW31" s="646">
        <v>1.1000000000000001</v>
      </c>
      <c r="DX31" s="675"/>
      <c r="DY31" s="675"/>
      <c r="DZ31" s="675"/>
      <c r="EA31" s="675"/>
      <c r="EB31" s="675"/>
      <c r="EC31" s="677"/>
    </row>
    <row r="32" spans="2:133" ht="11.25" customHeight="1" x14ac:dyDescent="0.15">
      <c r="B32" s="638" t="s">
        <v>308</v>
      </c>
      <c r="C32" s="639"/>
      <c r="D32" s="639"/>
      <c r="E32" s="639"/>
      <c r="F32" s="639"/>
      <c r="G32" s="639"/>
      <c r="H32" s="639"/>
      <c r="I32" s="639"/>
      <c r="J32" s="639"/>
      <c r="K32" s="639"/>
      <c r="L32" s="639"/>
      <c r="M32" s="639"/>
      <c r="N32" s="639"/>
      <c r="O32" s="639"/>
      <c r="P32" s="639"/>
      <c r="Q32" s="640"/>
      <c r="R32" s="641">
        <v>737224</v>
      </c>
      <c r="S32" s="644"/>
      <c r="T32" s="644"/>
      <c r="U32" s="644"/>
      <c r="V32" s="644"/>
      <c r="W32" s="644"/>
      <c r="X32" s="644"/>
      <c r="Y32" s="645"/>
      <c r="Z32" s="703">
        <v>3.5</v>
      </c>
      <c r="AA32" s="703"/>
      <c r="AB32" s="703"/>
      <c r="AC32" s="703"/>
      <c r="AD32" s="704" t="s">
        <v>124</v>
      </c>
      <c r="AE32" s="704"/>
      <c r="AF32" s="704"/>
      <c r="AG32" s="704"/>
      <c r="AH32" s="704"/>
      <c r="AI32" s="704"/>
      <c r="AJ32" s="704"/>
      <c r="AK32" s="704"/>
      <c r="AL32" s="646" t="s">
        <v>124</v>
      </c>
      <c r="AM32" s="647"/>
      <c r="AN32" s="647"/>
      <c r="AO32" s="705"/>
      <c r="AP32" s="735"/>
      <c r="AQ32" s="736"/>
      <c r="AR32" s="736"/>
      <c r="AS32" s="736"/>
      <c r="AT32" s="739"/>
      <c r="AU32" s="209"/>
      <c r="AV32" s="209"/>
      <c r="AW32" s="209"/>
      <c r="AX32" s="653" t="s">
        <v>309</v>
      </c>
      <c r="AY32" s="654"/>
      <c r="AZ32" s="654"/>
      <c r="BA32" s="654"/>
      <c r="BB32" s="654"/>
      <c r="BC32" s="654"/>
      <c r="BD32" s="654"/>
      <c r="BE32" s="654"/>
      <c r="BF32" s="655"/>
      <c r="BG32" s="718">
        <v>99.1</v>
      </c>
      <c r="BH32" s="657"/>
      <c r="BI32" s="657"/>
      <c r="BJ32" s="657"/>
      <c r="BK32" s="657"/>
      <c r="BL32" s="657"/>
      <c r="BM32" s="701">
        <v>94.7</v>
      </c>
      <c r="BN32" s="657"/>
      <c r="BO32" s="657"/>
      <c r="BP32" s="657"/>
      <c r="BQ32" s="694"/>
      <c r="BR32" s="718">
        <v>99</v>
      </c>
      <c r="BS32" s="657"/>
      <c r="BT32" s="657"/>
      <c r="BU32" s="657"/>
      <c r="BV32" s="657"/>
      <c r="BW32" s="657"/>
      <c r="BX32" s="701">
        <v>93.9</v>
      </c>
      <c r="BY32" s="657"/>
      <c r="BZ32" s="657"/>
      <c r="CA32" s="657"/>
      <c r="CB32" s="694"/>
      <c r="CD32" s="729"/>
      <c r="CE32" s="730"/>
      <c r="CF32" s="685" t="s">
        <v>310</v>
      </c>
      <c r="CG32" s="682"/>
      <c r="CH32" s="682"/>
      <c r="CI32" s="682"/>
      <c r="CJ32" s="682"/>
      <c r="CK32" s="682"/>
      <c r="CL32" s="682"/>
      <c r="CM32" s="682"/>
      <c r="CN32" s="682"/>
      <c r="CO32" s="682"/>
      <c r="CP32" s="682"/>
      <c r="CQ32" s="683"/>
      <c r="CR32" s="641" t="s">
        <v>124</v>
      </c>
      <c r="CS32" s="644"/>
      <c r="CT32" s="644"/>
      <c r="CU32" s="644"/>
      <c r="CV32" s="644"/>
      <c r="CW32" s="644"/>
      <c r="CX32" s="644"/>
      <c r="CY32" s="645"/>
      <c r="CZ32" s="646" t="s">
        <v>231</v>
      </c>
      <c r="DA32" s="675"/>
      <c r="DB32" s="675"/>
      <c r="DC32" s="676"/>
      <c r="DD32" s="649" t="s">
        <v>124</v>
      </c>
      <c r="DE32" s="644"/>
      <c r="DF32" s="644"/>
      <c r="DG32" s="644"/>
      <c r="DH32" s="644"/>
      <c r="DI32" s="644"/>
      <c r="DJ32" s="644"/>
      <c r="DK32" s="645"/>
      <c r="DL32" s="649" t="s">
        <v>231</v>
      </c>
      <c r="DM32" s="644"/>
      <c r="DN32" s="644"/>
      <c r="DO32" s="644"/>
      <c r="DP32" s="644"/>
      <c r="DQ32" s="644"/>
      <c r="DR32" s="644"/>
      <c r="DS32" s="644"/>
      <c r="DT32" s="644"/>
      <c r="DU32" s="644"/>
      <c r="DV32" s="645"/>
      <c r="DW32" s="646" t="s">
        <v>231</v>
      </c>
      <c r="DX32" s="675"/>
      <c r="DY32" s="675"/>
      <c r="DZ32" s="675"/>
      <c r="EA32" s="675"/>
      <c r="EB32" s="675"/>
      <c r="EC32" s="677"/>
    </row>
    <row r="33" spans="2:133" ht="11.25" customHeight="1" x14ac:dyDescent="0.15">
      <c r="B33" s="638" t="s">
        <v>311</v>
      </c>
      <c r="C33" s="639"/>
      <c r="D33" s="639"/>
      <c r="E33" s="639"/>
      <c r="F33" s="639"/>
      <c r="G33" s="639"/>
      <c r="H33" s="639"/>
      <c r="I33" s="639"/>
      <c r="J33" s="639"/>
      <c r="K33" s="639"/>
      <c r="L33" s="639"/>
      <c r="M33" s="639"/>
      <c r="N33" s="639"/>
      <c r="O33" s="639"/>
      <c r="P33" s="639"/>
      <c r="Q33" s="640"/>
      <c r="R33" s="641">
        <v>434752</v>
      </c>
      <c r="S33" s="644"/>
      <c r="T33" s="644"/>
      <c r="U33" s="644"/>
      <c r="V33" s="644"/>
      <c r="W33" s="644"/>
      <c r="X33" s="644"/>
      <c r="Y33" s="645"/>
      <c r="Z33" s="703">
        <v>2.1</v>
      </c>
      <c r="AA33" s="703"/>
      <c r="AB33" s="703"/>
      <c r="AC33" s="703"/>
      <c r="AD33" s="704" t="s">
        <v>231</v>
      </c>
      <c r="AE33" s="704"/>
      <c r="AF33" s="704"/>
      <c r="AG33" s="704"/>
      <c r="AH33" s="704"/>
      <c r="AI33" s="704"/>
      <c r="AJ33" s="704"/>
      <c r="AK33" s="704"/>
      <c r="AL33" s="646" t="s">
        <v>231</v>
      </c>
      <c r="AM33" s="647"/>
      <c r="AN33" s="647"/>
      <c r="AO33" s="705"/>
      <c r="AP33" s="210"/>
      <c r="AQ33" s="211"/>
      <c r="AR33" s="207"/>
      <c r="AS33" s="208"/>
      <c r="AT33" s="208"/>
      <c r="AU33" s="208"/>
      <c r="AV33" s="208"/>
      <c r="AW33" s="208"/>
      <c r="AX33" s="208"/>
      <c r="AY33" s="208"/>
      <c r="AZ33" s="208"/>
      <c r="BA33" s="208"/>
      <c r="BB33" s="208"/>
      <c r="BC33" s="208"/>
      <c r="BD33" s="208"/>
      <c r="BE33" s="208"/>
      <c r="BF33" s="208"/>
      <c r="BG33" s="211"/>
      <c r="BH33" s="211"/>
      <c r="BI33" s="211"/>
      <c r="BJ33" s="211"/>
      <c r="BK33" s="211"/>
      <c r="BL33" s="211"/>
      <c r="BM33" s="211"/>
      <c r="BN33" s="211"/>
      <c r="BO33" s="211"/>
      <c r="BP33" s="211"/>
      <c r="BQ33" s="211"/>
      <c r="BR33" s="211"/>
      <c r="BS33" s="211"/>
      <c r="BT33" s="211"/>
      <c r="BU33" s="211"/>
      <c r="BV33" s="211"/>
      <c r="BW33" s="211"/>
      <c r="BX33" s="211"/>
      <c r="BY33" s="211"/>
      <c r="BZ33" s="211"/>
      <c r="CA33" s="211"/>
      <c r="CB33" s="211"/>
      <c r="CD33" s="685" t="s">
        <v>312</v>
      </c>
      <c r="CE33" s="682"/>
      <c r="CF33" s="682"/>
      <c r="CG33" s="682"/>
      <c r="CH33" s="682"/>
      <c r="CI33" s="682"/>
      <c r="CJ33" s="682"/>
      <c r="CK33" s="682"/>
      <c r="CL33" s="682"/>
      <c r="CM33" s="682"/>
      <c r="CN33" s="682"/>
      <c r="CO33" s="682"/>
      <c r="CP33" s="682"/>
      <c r="CQ33" s="683"/>
      <c r="CR33" s="641">
        <v>11154919</v>
      </c>
      <c r="CS33" s="642"/>
      <c r="CT33" s="642"/>
      <c r="CU33" s="642"/>
      <c r="CV33" s="642"/>
      <c r="CW33" s="642"/>
      <c r="CX33" s="642"/>
      <c r="CY33" s="643"/>
      <c r="CZ33" s="646">
        <v>54.4</v>
      </c>
      <c r="DA33" s="675"/>
      <c r="DB33" s="675"/>
      <c r="DC33" s="676"/>
      <c r="DD33" s="649">
        <v>7558731</v>
      </c>
      <c r="DE33" s="642"/>
      <c r="DF33" s="642"/>
      <c r="DG33" s="642"/>
      <c r="DH33" s="642"/>
      <c r="DI33" s="642"/>
      <c r="DJ33" s="642"/>
      <c r="DK33" s="643"/>
      <c r="DL33" s="649">
        <v>6269605</v>
      </c>
      <c r="DM33" s="642"/>
      <c r="DN33" s="642"/>
      <c r="DO33" s="642"/>
      <c r="DP33" s="642"/>
      <c r="DQ33" s="642"/>
      <c r="DR33" s="642"/>
      <c r="DS33" s="642"/>
      <c r="DT33" s="642"/>
      <c r="DU33" s="642"/>
      <c r="DV33" s="643"/>
      <c r="DW33" s="646">
        <v>50.8</v>
      </c>
      <c r="DX33" s="675"/>
      <c r="DY33" s="675"/>
      <c r="DZ33" s="675"/>
      <c r="EA33" s="675"/>
      <c r="EB33" s="675"/>
      <c r="EC33" s="677"/>
    </row>
    <row r="34" spans="2:133" ht="11.25" customHeight="1" x14ac:dyDescent="0.15">
      <c r="B34" s="638" t="s">
        <v>313</v>
      </c>
      <c r="C34" s="639"/>
      <c r="D34" s="639"/>
      <c r="E34" s="639"/>
      <c r="F34" s="639"/>
      <c r="G34" s="639"/>
      <c r="H34" s="639"/>
      <c r="I34" s="639"/>
      <c r="J34" s="639"/>
      <c r="K34" s="639"/>
      <c r="L34" s="639"/>
      <c r="M34" s="639"/>
      <c r="N34" s="639"/>
      <c r="O34" s="639"/>
      <c r="P34" s="639"/>
      <c r="Q34" s="640"/>
      <c r="R34" s="641">
        <v>241272</v>
      </c>
      <c r="S34" s="644"/>
      <c r="T34" s="644"/>
      <c r="U34" s="644"/>
      <c r="V34" s="644"/>
      <c r="W34" s="644"/>
      <c r="X34" s="644"/>
      <c r="Y34" s="645"/>
      <c r="Z34" s="703">
        <v>1.1000000000000001</v>
      </c>
      <c r="AA34" s="703"/>
      <c r="AB34" s="703"/>
      <c r="AC34" s="703"/>
      <c r="AD34" s="704">
        <v>2332</v>
      </c>
      <c r="AE34" s="704"/>
      <c r="AF34" s="704"/>
      <c r="AG34" s="704"/>
      <c r="AH34" s="704"/>
      <c r="AI34" s="704"/>
      <c r="AJ34" s="704"/>
      <c r="AK34" s="704"/>
      <c r="AL34" s="646">
        <v>0</v>
      </c>
      <c r="AM34" s="647"/>
      <c r="AN34" s="647"/>
      <c r="AO34" s="705"/>
      <c r="AP34" s="212"/>
      <c r="AQ34" s="715" t="s">
        <v>314</v>
      </c>
      <c r="AR34" s="716"/>
      <c r="AS34" s="716"/>
      <c r="AT34" s="716"/>
      <c r="AU34" s="716"/>
      <c r="AV34" s="716"/>
      <c r="AW34" s="716"/>
      <c r="AX34" s="716"/>
      <c r="AY34" s="716"/>
      <c r="AZ34" s="716"/>
      <c r="BA34" s="716"/>
      <c r="BB34" s="716"/>
      <c r="BC34" s="716"/>
      <c r="BD34" s="716"/>
      <c r="BE34" s="716"/>
      <c r="BF34" s="717"/>
      <c r="BG34" s="715" t="s">
        <v>315</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316</v>
      </c>
      <c r="CE34" s="682"/>
      <c r="CF34" s="682"/>
      <c r="CG34" s="682"/>
      <c r="CH34" s="682"/>
      <c r="CI34" s="682"/>
      <c r="CJ34" s="682"/>
      <c r="CK34" s="682"/>
      <c r="CL34" s="682"/>
      <c r="CM34" s="682"/>
      <c r="CN34" s="682"/>
      <c r="CO34" s="682"/>
      <c r="CP34" s="682"/>
      <c r="CQ34" s="683"/>
      <c r="CR34" s="641">
        <v>3578260</v>
      </c>
      <c r="CS34" s="644"/>
      <c r="CT34" s="644"/>
      <c r="CU34" s="644"/>
      <c r="CV34" s="644"/>
      <c r="CW34" s="644"/>
      <c r="CX34" s="644"/>
      <c r="CY34" s="645"/>
      <c r="CZ34" s="646">
        <v>17.5</v>
      </c>
      <c r="DA34" s="675"/>
      <c r="DB34" s="675"/>
      <c r="DC34" s="676"/>
      <c r="DD34" s="649">
        <v>2000708</v>
      </c>
      <c r="DE34" s="644"/>
      <c r="DF34" s="644"/>
      <c r="DG34" s="644"/>
      <c r="DH34" s="644"/>
      <c r="DI34" s="644"/>
      <c r="DJ34" s="644"/>
      <c r="DK34" s="645"/>
      <c r="DL34" s="649">
        <v>1752077</v>
      </c>
      <c r="DM34" s="644"/>
      <c r="DN34" s="644"/>
      <c r="DO34" s="644"/>
      <c r="DP34" s="644"/>
      <c r="DQ34" s="644"/>
      <c r="DR34" s="644"/>
      <c r="DS34" s="644"/>
      <c r="DT34" s="644"/>
      <c r="DU34" s="644"/>
      <c r="DV34" s="645"/>
      <c r="DW34" s="646">
        <v>14.2</v>
      </c>
      <c r="DX34" s="675"/>
      <c r="DY34" s="675"/>
      <c r="DZ34" s="675"/>
      <c r="EA34" s="675"/>
      <c r="EB34" s="675"/>
      <c r="EC34" s="677"/>
    </row>
    <row r="35" spans="2:133" ht="11.25" customHeight="1" x14ac:dyDescent="0.15">
      <c r="B35" s="638" t="s">
        <v>317</v>
      </c>
      <c r="C35" s="639"/>
      <c r="D35" s="639"/>
      <c r="E35" s="639"/>
      <c r="F35" s="639"/>
      <c r="G35" s="639"/>
      <c r="H35" s="639"/>
      <c r="I35" s="639"/>
      <c r="J35" s="639"/>
      <c r="K35" s="639"/>
      <c r="L35" s="639"/>
      <c r="M35" s="639"/>
      <c r="N35" s="639"/>
      <c r="O35" s="639"/>
      <c r="P35" s="639"/>
      <c r="Q35" s="640"/>
      <c r="R35" s="641">
        <v>1620263</v>
      </c>
      <c r="S35" s="644"/>
      <c r="T35" s="644"/>
      <c r="U35" s="644"/>
      <c r="V35" s="644"/>
      <c r="W35" s="644"/>
      <c r="X35" s="644"/>
      <c r="Y35" s="645"/>
      <c r="Z35" s="703">
        <v>7.6</v>
      </c>
      <c r="AA35" s="703"/>
      <c r="AB35" s="703"/>
      <c r="AC35" s="703"/>
      <c r="AD35" s="704" t="s">
        <v>231</v>
      </c>
      <c r="AE35" s="704"/>
      <c r="AF35" s="704"/>
      <c r="AG35" s="704"/>
      <c r="AH35" s="704"/>
      <c r="AI35" s="704"/>
      <c r="AJ35" s="704"/>
      <c r="AK35" s="704"/>
      <c r="AL35" s="646" t="s">
        <v>231</v>
      </c>
      <c r="AM35" s="647"/>
      <c r="AN35" s="647"/>
      <c r="AO35" s="705"/>
      <c r="AP35" s="212"/>
      <c r="AQ35" s="709" t="s">
        <v>318</v>
      </c>
      <c r="AR35" s="710"/>
      <c r="AS35" s="710"/>
      <c r="AT35" s="710"/>
      <c r="AU35" s="710"/>
      <c r="AV35" s="710"/>
      <c r="AW35" s="710"/>
      <c r="AX35" s="710"/>
      <c r="AY35" s="711"/>
      <c r="AZ35" s="706">
        <v>4077805</v>
      </c>
      <c r="BA35" s="707"/>
      <c r="BB35" s="707"/>
      <c r="BC35" s="707"/>
      <c r="BD35" s="707"/>
      <c r="BE35" s="707"/>
      <c r="BF35" s="708"/>
      <c r="BG35" s="712" t="s">
        <v>319</v>
      </c>
      <c r="BH35" s="713"/>
      <c r="BI35" s="713"/>
      <c r="BJ35" s="713"/>
      <c r="BK35" s="713"/>
      <c r="BL35" s="713"/>
      <c r="BM35" s="713"/>
      <c r="BN35" s="713"/>
      <c r="BO35" s="713"/>
      <c r="BP35" s="713"/>
      <c r="BQ35" s="713"/>
      <c r="BR35" s="713"/>
      <c r="BS35" s="713"/>
      <c r="BT35" s="713"/>
      <c r="BU35" s="714"/>
      <c r="BV35" s="706">
        <v>358432</v>
      </c>
      <c r="BW35" s="707"/>
      <c r="BX35" s="707"/>
      <c r="BY35" s="707"/>
      <c r="BZ35" s="707"/>
      <c r="CA35" s="707"/>
      <c r="CB35" s="708"/>
      <c r="CD35" s="685" t="s">
        <v>320</v>
      </c>
      <c r="CE35" s="682"/>
      <c r="CF35" s="682"/>
      <c r="CG35" s="682"/>
      <c r="CH35" s="682"/>
      <c r="CI35" s="682"/>
      <c r="CJ35" s="682"/>
      <c r="CK35" s="682"/>
      <c r="CL35" s="682"/>
      <c r="CM35" s="682"/>
      <c r="CN35" s="682"/>
      <c r="CO35" s="682"/>
      <c r="CP35" s="682"/>
      <c r="CQ35" s="683"/>
      <c r="CR35" s="641">
        <v>184531</v>
      </c>
      <c r="CS35" s="642"/>
      <c r="CT35" s="642"/>
      <c r="CU35" s="642"/>
      <c r="CV35" s="642"/>
      <c r="CW35" s="642"/>
      <c r="CX35" s="642"/>
      <c r="CY35" s="643"/>
      <c r="CZ35" s="646">
        <v>0.9</v>
      </c>
      <c r="DA35" s="675"/>
      <c r="DB35" s="675"/>
      <c r="DC35" s="676"/>
      <c r="DD35" s="649">
        <v>105692</v>
      </c>
      <c r="DE35" s="642"/>
      <c r="DF35" s="642"/>
      <c r="DG35" s="642"/>
      <c r="DH35" s="642"/>
      <c r="DI35" s="642"/>
      <c r="DJ35" s="642"/>
      <c r="DK35" s="643"/>
      <c r="DL35" s="649">
        <v>105692</v>
      </c>
      <c r="DM35" s="642"/>
      <c r="DN35" s="642"/>
      <c r="DO35" s="642"/>
      <c r="DP35" s="642"/>
      <c r="DQ35" s="642"/>
      <c r="DR35" s="642"/>
      <c r="DS35" s="642"/>
      <c r="DT35" s="642"/>
      <c r="DU35" s="642"/>
      <c r="DV35" s="643"/>
      <c r="DW35" s="646">
        <v>0.9</v>
      </c>
      <c r="DX35" s="675"/>
      <c r="DY35" s="675"/>
      <c r="DZ35" s="675"/>
      <c r="EA35" s="675"/>
      <c r="EB35" s="675"/>
      <c r="EC35" s="677"/>
    </row>
    <row r="36" spans="2:133" ht="11.25" customHeight="1" x14ac:dyDescent="0.15">
      <c r="B36" s="638" t="s">
        <v>321</v>
      </c>
      <c r="C36" s="639"/>
      <c r="D36" s="639"/>
      <c r="E36" s="639"/>
      <c r="F36" s="639"/>
      <c r="G36" s="639"/>
      <c r="H36" s="639"/>
      <c r="I36" s="639"/>
      <c r="J36" s="639"/>
      <c r="K36" s="639"/>
      <c r="L36" s="639"/>
      <c r="M36" s="639"/>
      <c r="N36" s="639"/>
      <c r="O36" s="639"/>
      <c r="P36" s="639"/>
      <c r="Q36" s="640"/>
      <c r="R36" s="641" t="s">
        <v>231</v>
      </c>
      <c r="S36" s="644"/>
      <c r="T36" s="644"/>
      <c r="U36" s="644"/>
      <c r="V36" s="644"/>
      <c r="W36" s="644"/>
      <c r="X36" s="644"/>
      <c r="Y36" s="645"/>
      <c r="Z36" s="703" t="s">
        <v>124</v>
      </c>
      <c r="AA36" s="703"/>
      <c r="AB36" s="703"/>
      <c r="AC36" s="703"/>
      <c r="AD36" s="704" t="s">
        <v>124</v>
      </c>
      <c r="AE36" s="704"/>
      <c r="AF36" s="704"/>
      <c r="AG36" s="704"/>
      <c r="AH36" s="704"/>
      <c r="AI36" s="704"/>
      <c r="AJ36" s="704"/>
      <c r="AK36" s="704"/>
      <c r="AL36" s="646" t="s">
        <v>124</v>
      </c>
      <c r="AM36" s="647"/>
      <c r="AN36" s="647"/>
      <c r="AO36" s="705"/>
      <c r="AQ36" s="678" t="s">
        <v>322</v>
      </c>
      <c r="AR36" s="679"/>
      <c r="AS36" s="679"/>
      <c r="AT36" s="679"/>
      <c r="AU36" s="679"/>
      <c r="AV36" s="679"/>
      <c r="AW36" s="679"/>
      <c r="AX36" s="679"/>
      <c r="AY36" s="680"/>
      <c r="AZ36" s="641">
        <v>1773131</v>
      </c>
      <c r="BA36" s="644"/>
      <c r="BB36" s="644"/>
      <c r="BC36" s="644"/>
      <c r="BD36" s="642"/>
      <c r="BE36" s="642"/>
      <c r="BF36" s="681"/>
      <c r="BG36" s="685" t="s">
        <v>323</v>
      </c>
      <c r="BH36" s="682"/>
      <c r="BI36" s="682"/>
      <c r="BJ36" s="682"/>
      <c r="BK36" s="682"/>
      <c r="BL36" s="682"/>
      <c r="BM36" s="682"/>
      <c r="BN36" s="682"/>
      <c r="BO36" s="682"/>
      <c r="BP36" s="682"/>
      <c r="BQ36" s="682"/>
      <c r="BR36" s="682"/>
      <c r="BS36" s="682"/>
      <c r="BT36" s="682"/>
      <c r="BU36" s="683"/>
      <c r="BV36" s="641">
        <v>321430</v>
      </c>
      <c r="BW36" s="644"/>
      <c r="BX36" s="644"/>
      <c r="BY36" s="644"/>
      <c r="BZ36" s="644"/>
      <c r="CA36" s="644"/>
      <c r="CB36" s="684"/>
      <c r="CD36" s="685" t="s">
        <v>324</v>
      </c>
      <c r="CE36" s="682"/>
      <c r="CF36" s="682"/>
      <c r="CG36" s="682"/>
      <c r="CH36" s="682"/>
      <c r="CI36" s="682"/>
      <c r="CJ36" s="682"/>
      <c r="CK36" s="682"/>
      <c r="CL36" s="682"/>
      <c r="CM36" s="682"/>
      <c r="CN36" s="682"/>
      <c r="CO36" s="682"/>
      <c r="CP36" s="682"/>
      <c r="CQ36" s="683"/>
      <c r="CR36" s="641">
        <v>3570966</v>
      </c>
      <c r="CS36" s="644"/>
      <c r="CT36" s="644"/>
      <c r="CU36" s="644"/>
      <c r="CV36" s="644"/>
      <c r="CW36" s="644"/>
      <c r="CX36" s="644"/>
      <c r="CY36" s="645"/>
      <c r="CZ36" s="646">
        <v>17.399999999999999</v>
      </c>
      <c r="DA36" s="675"/>
      <c r="DB36" s="675"/>
      <c r="DC36" s="676"/>
      <c r="DD36" s="649">
        <v>3093580</v>
      </c>
      <c r="DE36" s="644"/>
      <c r="DF36" s="644"/>
      <c r="DG36" s="644"/>
      <c r="DH36" s="644"/>
      <c r="DI36" s="644"/>
      <c r="DJ36" s="644"/>
      <c r="DK36" s="645"/>
      <c r="DL36" s="649">
        <v>2530159</v>
      </c>
      <c r="DM36" s="644"/>
      <c r="DN36" s="644"/>
      <c r="DO36" s="644"/>
      <c r="DP36" s="644"/>
      <c r="DQ36" s="644"/>
      <c r="DR36" s="644"/>
      <c r="DS36" s="644"/>
      <c r="DT36" s="644"/>
      <c r="DU36" s="644"/>
      <c r="DV36" s="645"/>
      <c r="DW36" s="646">
        <v>20.5</v>
      </c>
      <c r="DX36" s="675"/>
      <c r="DY36" s="675"/>
      <c r="DZ36" s="675"/>
      <c r="EA36" s="675"/>
      <c r="EB36" s="675"/>
      <c r="EC36" s="677"/>
    </row>
    <row r="37" spans="2:133" ht="11.25" customHeight="1" x14ac:dyDescent="0.15">
      <c r="B37" s="638" t="s">
        <v>325</v>
      </c>
      <c r="C37" s="639"/>
      <c r="D37" s="639"/>
      <c r="E37" s="639"/>
      <c r="F37" s="639"/>
      <c r="G37" s="639"/>
      <c r="H37" s="639"/>
      <c r="I37" s="639"/>
      <c r="J37" s="639"/>
      <c r="K37" s="639"/>
      <c r="L37" s="639"/>
      <c r="M37" s="639"/>
      <c r="N37" s="639"/>
      <c r="O37" s="639"/>
      <c r="P37" s="639"/>
      <c r="Q37" s="640"/>
      <c r="R37" s="641">
        <v>657063</v>
      </c>
      <c r="S37" s="644"/>
      <c r="T37" s="644"/>
      <c r="U37" s="644"/>
      <c r="V37" s="644"/>
      <c r="W37" s="644"/>
      <c r="X37" s="644"/>
      <c r="Y37" s="645"/>
      <c r="Z37" s="703">
        <v>3.1</v>
      </c>
      <c r="AA37" s="703"/>
      <c r="AB37" s="703"/>
      <c r="AC37" s="703"/>
      <c r="AD37" s="704" t="s">
        <v>124</v>
      </c>
      <c r="AE37" s="704"/>
      <c r="AF37" s="704"/>
      <c r="AG37" s="704"/>
      <c r="AH37" s="704"/>
      <c r="AI37" s="704"/>
      <c r="AJ37" s="704"/>
      <c r="AK37" s="704"/>
      <c r="AL37" s="646" t="s">
        <v>124</v>
      </c>
      <c r="AM37" s="647"/>
      <c r="AN37" s="647"/>
      <c r="AO37" s="705"/>
      <c r="AQ37" s="678" t="s">
        <v>326</v>
      </c>
      <c r="AR37" s="679"/>
      <c r="AS37" s="679"/>
      <c r="AT37" s="679"/>
      <c r="AU37" s="679"/>
      <c r="AV37" s="679"/>
      <c r="AW37" s="679"/>
      <c r="AX37" s="679"/>
      <c r="AY37" s="680"/>
      <c r="AZ37" s="641">
        <v>491508</v>
      </c>
      <c r="BA37" s="644"/>
      <c r="BB37" s="644"/>
      <c r="BC37" s="644"/>
      <c r="BD37" s="642"/>
      <c r="BE37" s="642"/>
      <c r="BF37" s="681"/>
      <c r="BG37" s="685" t="s">
        <v>327</v>
      </c>
      <c r="BH37" s="682"/>
      <c r="BI37" s="682"/>
      <c r="BJ37" s="682"/>
      <c r="BK37" s="682"/>
      <c r="BL37" s="682"/>
      <c r="BM37" s="682"/>
      <c r="BN37" s="682"/>
      <c r="BO37" s="682"/>
      <c r="BP37" s="682"/>
      <c r="BQ37" s="682"/>
      <c r="BR37" s="682"/>
      <c r="BS37" s="682"/>
      <c r="BT37" s="682"/>
      <c r="BU37" s="683"/>
      <c r="BV37" s="641">
        <v>5382</v>
      </c>
      <c r="BW37" s="644"/>
      <c r="BX37" s="644"/>
      <c r="BY37" s="644"/>
      <c r="BZ37" s="644"/>
      <c r="CA37" s="644"/>
      <c r="CB37" s="684"/>
      <c r="CD37" s="685" t="s">
        <v>328</v>
      </c>
      <c r="CE37" s="682"/>
      <c r="CF37" s="682"/>
      <c r="CG37" s="682"/>
      <c r="CH37" s="682"/>
      <c r="CI37" s="682"/>
      <c r="CJ37" s="682"/>
      <c r="CK37" s="682"/>
      <c r="CL37" s="682"/>
      <c r="CM37" s="682"/>
      <c r="CN37" s="682"/>
      <c r="CO37" s="682"/>
      <c r="CP37" s="682"/>
      <c r="CQ37" s="683"/>
      <c r="CR37" s="641">
        <v>688846</v>
      </c>
      <c r="CS37" s="642"/>
      <c r="CT37" s="642"/>
      <c r="CU37" s="642"/>
      <c r="CV37" s="642"/>
      <c r="CW37" s="642"/>
      <c r="CX37" s="642"/>
      <c r="CY37" s="643"/>
      <c r="CZ37" s="646">
        <v>3.4</v>
      </c>
      <c r="DA37" s="675"/>
      <c r="DB37" s="675"/>
      <c r="DC37" s="676"/>
      <c r="DD37" s="649">
        <v>688846</v>
      </c>
      <c r="DE37" s="642"/>
      <c r="DF37" s="642"/>
      <c r="DG37" s="642"/>
      <c r="DH37" s="642"/>
      <c r="DI37" s="642"/>
      <c r="DJ37" s="642"/>
      <c r="DK37" s="643"/>
      <c r="DL37" s="649">
        <v>688846</v>
      </c>
      <c r="DM37" s="642"/>
      <c r="DN37" s="642"/>
      <c r="DO37" s="642"/>
      <c r="DP37" s="642"/>
      <c r="DQ37" s="642"/>
      <c r="DR37" s="642"/>
      <c r="DS37" s="642"/>
      <c r="DT37" s="642"/>
      <c r="DU37" s="642"/>
      <c r="DV37" s="643"/>
      <c r="DW37" s="646">
        <v>5.6</v>
      </c>
      <c r="DX37" s="675"/>
      <c r="DY37" s="675"/>
      <c r="DZ37" s="675"/>
      <c r="EA37" s="675"/>
      <c r="EB37" s="675"/>
      <c r="EC37" s="677"/>
    </row>
    <row r="38" spans="2:133" ht="11.25" customHeight="1" x14ac:dyDescent="0.15">
      <c r="B38" s="653" t="s">
        <v>329</v>
      </c>
      <c r="C38" s="654"/>
      <c r="D38" s="654"/>
      <c r="E38" s="654"/>
      <c r="F38" s="654"/>
      <c r="G38" s="654"/>
      <c r="H38" s="654"/>
      <c r="I38" s="654"/>
      <c r="J38" s="654"/>
      <c r="K38" s="654"/>
      <c r="L38" s="654"/>
      <c r="M38" s="654"/>
      <c r="N38" s="654"/>
      <c r="O38" s="654"/>
      <c r="P38" s="654"/>
      <c r="Q38" s="655"/>
      <c r="R38" s="656">
        <v>21191049</v>
      </c>
      <c r="S38" s="693"/>
      <c r="T38" s="693"/>
      <c r="U38" s="693"/>
      <c r="V38" s="693"/>
      <c r="W38" s="693"/>
      <c r="X38" s="693"/>
      <c r="Y38" s="698"/>
      <c r="Z38" s="699">
        <v>100</v>
      </c>
      <c r="AA38" s="699"/>
      <c r="AB38" s="699"/>
      <c r="AC38" s="699"/>
      <c r="AD38" s="700">
        <v>11685682</v>
      </c>
      <c r="AE38" s="700"/>
      <c r="AF38" s="700"/>
      <c r="AG38" s="700"/>
      <c r="AH38" s="700"/>
      <c r="AI38" s="700"/>
      <c r="AJ38" s="700"/>
      <c r="AK38" s="700"/>
      <c r="AL38" s="659">
        <v>100</v>
      </c>
      <c r="AM38" s="701"/>
      <c r="AN38" s="701"/>
      <c r="AO38" s="702"/>
      <c r="AQ38" s="678" t="s">
        <v>330</v>
      </c>
      <c r="AR38" s="679"/>
      <c r="AS38" s="679"/>
      <c r="AT38" s="679"/>
      <c r="AU38" s="679"/>
      <c r="AV38" s="679"/>
      <c r="AW38" s="679"/>
      <c r="AX38" s="679"/>
      <c r="AY38" s="680"/>
      <c r="AZ38" s="641">
        <v>99591</v>
      </c>
      <c r="BA38" s="644"/>
      <c r="BB38" s="644"/>
      <c r="BC38" s="644"/>
      <c r="BD38" s="642"/>
      <c r="BE38" s="642"/>
      <c r="BF38" s="681"/>
      <c r="BG38" s="685" t="s">
        <v>331</v>
      </c>
      <c r="BH38" s="682"/>
      <c r="BI38" s="682"/>
      <c r="BJ38" s="682"/>
      <c r="BK38" s="682"/>
      <c r="BL38" s="682"/>
      <c r="BM38" s="682"/>
      <c r="BN38" s="682"/>
      <c r="BO38" s="682"/>
      <c r="BP38" s="682"/>
      <c r="BQ38" s="682"/>
      <c r="BR38" s="682"/>
      <c r="BS38" s="682"/>
      <c r="BT38" s="682"/>
      <c r="BU38" s="683"/>
      <c r="BV38" s="641">
        <v>8386</v>
      </c>
      <c r="BW38" s="644"/>
      <c r="BX38" s="644"/>
      <c r="BY38" s="644"/>
      <c r="BZ38" s="644"/>
      <c r="CA38" s="644"/>
      <c r="CB38" s="684"/>
      <c r="CD38" s="685" t="s">
        <v>332</v>
      </c>
      <c r="CE38" s="682"/>
      <c r="CF38" s="682"/>
      <c r="CG38" s="682"/>
      <c r="CH38" s="682"/>
      <c r="CI38" s="682"/>
      <c r="CJ38" s="682"/>
      <c r="CK38" s="682"/>
      <c r="CL38" s="682"/>
      <c r="CM38" s="682"/>
      <c r="CN38" s="682"/>
      <c r="CO38" s="682"/>
      <c r="CP38" s="682"/>
      <c r="CQ38" s="683"/>
      <c r="CR38" s="641">
        <v>1801882</v>
      </c>
      <c r="CS38" s="644"/>
      <c r="CT38" s="644"/>
      <c r="CU38" s="644"/>
      <c r="CV38" s="644"/>
      <c r="CW38" s="644"/>
      <c r="CX38" s="644"/>
      <c r="CY38" s="645"/>
      <c r="CZ38" s="646">
        <v>8.8000000000000007</v>
      </c>
      <c r="DA38" s="675"/>
      <c r="DB38" s="675"/>
      <c r="DC38" s="676"/>
      <c r="DD38" s="649">
        <v>1424524</v>
      </c>
      <c r="DE38" s="644"/>
      <c r="DF38" s="644"/>
      <c r="DG38" s="644"/>
      <c r="DH38" s="644"/>
      <c r="DI38" s="644"/>
      <c r="DJ38" s="644"/>
      <c r="DK38" s="645"/>
      <c r="DL38" s="649">
        <v>1394140</v>
      </c>
      <c r="DM38" s="644"/>
      <c r="DN38" s="644"/>
      <c r="DO38" s="644"/>
      <c r="DP38" s="644"/>
      <c r="DQ38" s="644"/>
      <c r="DR38" s="644"/>
      <c r="DS38" s="644"/>
      <c r="DT38" s="644"/>
      <c r="DU38" s="644"/>
      <c r="DV38" s="645"/>
      <c r="DW38" s="646">
        <v>11.3</v>
      </c>
      <c r="DX38" s="675"/>
      <c r="DY38" s="675"/>
      <c r="DZ38" s="675"/>
      <c r="EA38" s="675"/>
      <c r="EB38" s="675"/>
      <c r="EC38" s="677"/>
    </row>
    <row r="39" spans="2:133" ht="11.25" customHeight="1" x14ac:dyDescent="0.15">
      <c r="AQ39" s="678" t="s">
        <v>333</v>
      </c>
      <c r="AR39" s="679"/>
      <c r="AS39" s="679"/>
      <c r="AT39" s="679"/>
      <c r="AU39" s="679"/>
      <c r="AV39" s="679"/>
      <c r="AW39" s="679"/>
      <c r="AX39" s="679"/>
      <c r="AY39" s="680"/>
      <c r="AZ39" s="641">
        <v>12235</v>
      </c>
      <c r="BA39" s="644"/>
      <c r="BB39" s="644"/>
      <c r="BC39" s="644"/>
      <c r="BD39" s="642"/>
      <c r="BE39" s="642"/>
      <c r="BF39" s="681"/>
      <c r="BG39" s="686" t="s">
        <v>334</v>
      </c>
      <c r="BH39" s="687"/>
      <c r="BI39" s="687"/>
      <c r="BJ39" s="687"/>
      <c r="BK39" s="687"/>
      <c r="BL39" s="213"/>
      <c r="BM39" s="682" t="s">
        <v>335</v>
      </c>
      <c r="BN39" s="682"/>
      <c r="BO39" s="682"/>
      <c r="BP39" s="682"/>
      <c r="BQ39" s="682"/>
      <c r="BR39" s="682"/>
      <c r="BS39" s="682"/>
      <c r="BT39" s="682"/>
      <c r="BU39" s="683"/>
      <c r="BV39" s="641">
        <v>83</v>
      </c>
      <c r="BW39" s="644"/>
      <c r="BX39" s="644"/>
      <c r="BY39" s="644"/>
      <c r="BZ39" s="644"/>
      <c r="CA39" s="644"/>
      <c r="CB39" s="684"/>
      <c r="CD39" s="685" t="s">
        <v>336</v>
      </c>
      <c r="CE39" s="682"/>
      <c r="CF39" s="682"/>
      <c r="CG39" s="682"/>
      <c r="CH39" s="682"/>
      <c r="CI39" s="682"/>
      <c r="CJ39" s="682"/>
      <c r="CK39" s="682"/>
      <c r="CL39" s="682"/>
      <c r="CM39" s="682"/>
      <c r="CN39" s="682"/>
      <c r="CO39" s="682"/>
      <c r="CP39" s="682"/>
      <c r="CQ39" s="683"/>
      <c r="CR39" s="641">
        <v>1427408</v>
      </c>
      <c r="CS39" s="642"/>
      <c r="CT39" s="642"/>
      <c r="CU39" s="642"/>
      <c r="CV39" s="642"/>
      <c r="CW39" s="642"/>
      <c r="CX39" s="642"/>
      <c r="CY39" s="643"/>
      <c r="CZ39" s="646">
        <v>7</v>
      </c>
      <c r="DA39" s="675"/>
      <c r="DB39" s="675"/>
      <c r="DC39" s="676"/>
      <c r="DD39" s="649">
        <v>446660</v>
      </c>
      <c r="DE39" s="642"/>
      <c r="DF39" s="642"/>
      <c r="DG39" s="642"/>
      <c r="DH39" s="642"/>
      <c r="DI39" s="642"/>
      <c r="DJ39" s="642"/>
      <c r="DK39" s="643"/>
      <c r="DL39" s="649" t="s">
        <v>231</v>
      </c>
      <c r="DM39" s="642"/>
      <c r="DN39" s="642"/>
      <c r="DO39" s="642"/>
      <c r="DP39" s="642"/>
      <c r="DQ39" s="642"/>
      <c r="DR39" s="642"/>
      <c r="DS39" s="642"/>
      <c r="DT39" s="642"/>
      <c r="DU39" s="642"/>
      <c r="DV39" s="643"/>
      <c r="DW39" s="646" t="s">
        <v>124</v>
      </c>
      <c r="DX39" s="675"/>
      <c r="DY39" s="675"/>
      <c r="DZ39" s="675"/>
      <c r="EA39" s="675"/>
      <c r="EB39" s="675"/>
      <c r="EC39" s="677"/>
    </row>
    <row r="40" spans="2:133" ht="11.25" customHeight="1" x14ac:dyDescent="0.15">
      <c r="AQ40" s="678" t="s">
        <v>337</v>
      </c>
      <c r="AR40" s="679"/>
      <c r="AS40" s="679"/>
      <c r="AT40" s="679"/>
      <c r="AU40" s="679"/>
      <c r="AV40" s="679"/>
      <c r="AW40" s="679"/>
      <c r="AX40" s="679"/>
      <c r="AY40" s="680"/>
      <c r="AZ40" s="641">
        <v>330770</v>
      </c>
      <c r="BA40" s="644"/>
      <c r="BB40" s="644"/>
      <c r="BC40" s="644"/>
      <c r="BD40" s="642"/>
      <c r="BE40" s="642"/>
      <c r="BF40" s="681"/>
      <c r="BG40" s="686"/>
      <c r="BH40" s="687"/>
      <c r="BI40" s="687"/>
      <c r="BJ40" s="687"/>
      <c r="BK40" s="687"/>
      <c r="BL40" s="213"/>
      <c r="BM40" s="682" t="s">
        <v>338</v>
      </c>
      <c r="BN40" s="682"/>
      <c r="BO40" s="682"/>
      <c r="BP40" s="682"/>
      <c r="BQ40" s="682"/>
      <c r="BR40" s="682"/>
      <c r="BS40" s="682"/>
      <c r="BT40" s="682"/>
      <c r="BU40" s="683"/>
      <c r="BV40" s="641">
        <v>124</v>
      </c>
      <c r="BW40" s="644"/>
      <c r="BX40" s="644"/>
      <c r="BY40" s="644"/>
      <c r="BZ40" s="644"/>
      <c r="CA40" s="644"/>
      <c r="CB40" s="684"/>
      <c r="CD40" s="685" t="s">
        <v>339</v>
      </c>
      <c r="CE40" s="682"/>
      <c r="CF40" s="682"/>
      <c r="CG40" s="682"/>
      <c r="CH40" s="682"/>
      <c r="CI40" s="682"/>
      <c r="CJ40" s="682"/>
      <c r="CK40" s="682"/>
      <c r="CL40" s="682"/>
      <c r="CM40" s="682"/>
      <c r="CN40" s="682"/>
      <c r="CO40" s="682"/>
      <c r="CP40" s="682"/>
      <c r="CQ40" s="683"/>
      <c r="CR40" s="641">
        <v>591872</v>
      </c>
      <c r="CS40" s="644"/>
      <c r="CT40" s="644"/>
      <c r="CU40" s="644"/>
      <c r="CV40" s="644"/>
      <c r="CW40" s="644"/>
      <c r="CX40" s="644"/>
      <c r="CY40" s="645"/>
      <c r="CZ40" s="646">
        <v>2.9</v>
      </c>
      <c r="DA40" s="675"/>
      <c r="DB40" s="675"/>
      <c r="DC40" s="676"/>
      <c r="DD40" s="649">
        <v>487567</v>
      </c>
      <c r="DE40" s="644"/>
      <c r="DF40" s="644"/>
      <c r="DG40" s="644"/>
      <c r="DH40" s="644"/>
      <c r="DI40" s="644"/>
      <c r="DJ40" s="644"/>
      <c r="DK40" s="645"/>
      <c r="DL40" s="649">
        <v>487537</v>
      </c>
      <c r="DM40" s="644"/>
      <c r="DN40" s="644"/>
      <c r="DO40" s="644"/>
      <c r="DP40" s="644"/>
      <c r="DQ40" s="644"/>
      <c r="DR40" s="644"/>
      <c r="DS40" s="644"/>
      <c r="DT40" s="644"/>
      <c r="DU40" s="644"/>
      <c r="DV40" s="645"/>
      <c r="DW40" s="646">
        <v>3.9</v>
      </c>
      <c r="DX40" s="675"/>
      <c r="DY40" s="675"/>
      <c r="DZ40" s="675"/>
      <c r="EA40" s="675"/>
      <c r="EB40" s="675"/>
      <c r="EC40" s="677"/>
    </row>
    <row r="41" spans="2:133" ht="11.25" customHeight="1" x14ac:dyDescent="0.15">
      <c r="AQ41" s="690" t="s">
        <v>340</v>
      </c>
      <c r="AR41" s="691"/>
      <c r="AS41" s="691"/>
      <c r="AT41" s="691"/>
      <c r="AU41" s="691"/>
      <c r="AV41" s="691"/>
      <c r="AW41" s="691"/>
      <c r="AX41" s="691"/>
      <c r="AY41" s="692"/>
      <c r="AZ41" s="656">
        <v>1370570</v>
      </c>
      <c r="BA41" s="693"/>
      <c r="BB41" s="693"/>
      <c r="BC41" s="693"/>
      <c r="BD41" s="657"/>
      <c r="BE41" s="657"/>
      <c r="BF41" s="694"/>
      <c r="BG41" s="688"/>
      <c r="BH41" s="689"/>
      <c r="BI41" s="689"/>
      <c r="BJ41" s="689"/>
      <c r="BK41" s="689"/>
      <c r="BL41" s="214"/>
      <c r="BM41" s="695" t="s">
        <v>341</v>
      </c>
      <c r="BN41" s="695"/>
      <c r="BO41" s="695"/>
      <c r="BP41" s="695"/>
      <c r="BQ41" s="695"/>
      <c r="BR41" s="695"/>
      <c r="BS41" s="695"/>
      <c r="BT41" s="695"/>
      <c r="BU41" s="696"/>
      <c r="BV41" s="656">
        <v>393</v>
      </c>
      <c r="BW41" s="693"/>
      <c r="BX41" s="693"/>
      <c r="BY41" s="693"/>
      <c r="BZ41" s="693"/>
      <c r="CA41" s="693"/>
      <c r="CB41" s="697"/>
      <c r="CD41" s="685" t="s">
        <v>342</v>
      </c>
      <c r="CE41" s="682"/>
      <c r="CF41" s="682"/>
      <c r="CG41" s="682"/>
      <c r="CH41" s="682"/>
      <c r="CI41" s="682"/>
      <c r="CJ41" s="682"/>
      <c r="CK41" s="682"/>
      <c r="CL41" s="682"/>
      <c r="CM41" s="682"/>
      <c r="CN41" s="682"/>
      <c r="CO41" s="682"/>
      <c r="CP41" s="682"/>
      <c r="CQ41" s="683"/>
      <c r="CR41" s="641" t="s">
        <v>124</v>
      </c>
      <c r="CS41" s="642"/>
      <c r="CT41" s="642"/>
      <c r="CU41" s="642"/>
      <c r="CV41" s="642"/>
      <c r="CW41" s="642"/>
      <c r="CX41" s="642"/>
      <c r="CY41" s="643"/>
      <c r="CZ41" s="646" t="s">
        <v>124</v>
      </c>
      <c r="DA41" s="675"/>
      <c r="DB41" s="675"/>
      <c r="DC41" s="676"/>
      <c r="DD41" s="649" t="s">
        <v>231</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7" t="s">
        <v>343</v>
      </c>
      <c r="C42" s="207"/>
      <c r="D42" s="207"/>
      <c r="E42" s="207"/>
      <c r="F42" s="207"/>
      <c r="G42" s="207"/>
      <c r="H42" s="207"/>
      <c r="I42" s="207"/>
      <c r="J42" s="207"/>
      <c r="K42" s="207"/>
      <c r="L42" s="207"/>
      <c r="M42" s="207"/>
      <c r="N42" s="207"/>
      <c r="O42" s="207"/>
      <c r="P42" s="207"/>
      <c r="Q42" s="207"/>
      <c r="R42" s="215"/>
      <c r="S42" s="215"/>
      <c r="T42" s="215"/>
      <c r="U42" s="215"/>
      <c r="V42" s="215"/>
      <c r="W42" s="215"/>
      <c r="X42" s="215"/>
      <c r="Y42" s="215"/>
      <c r="Z42" s="215"/>
      <c r="AA42" s="215"/>
      <c r="AB42" s="215"/>
      <c r="AC42" s="215"/>
      <c r="AD42" s="215"/>
      <c r="AE42" s="215"/>
      <c r="AF42" s="215"/>
      <c r="AG42" s="215"/>
      <c r="AH42" s="215"/>
      <c r="AI42" s="215"/>
      <c r="AJ42" s="215"/>
      <c r="AK42" s="215"/>
      <c r="AL42" s="215"/>
      <c r="AM42" s="215"/>
      <c r="AN42" s="215"/>
      <c r="AO42" s="215"/>
      <c r="BV42" s="216"/>
      <c r="BW42" s="216"/>
      <c r="BX42" s="216"/>
      <c r="BY42" s="216"/>
      <c r="BZ42" s="216"/>
      <c r="CA42" s="216"/>
      <c r="CB42" s="216"/>
      <c r="CD42" s="638" t="s">
        <v>344</v>
      </c>
      <c r="CE42" s="639"/>
      <c r="CF42" s="639"/>
      <c r="CG42" s="639"/>
      <c r="CH42" s="639"/>
      <c r="CI42" s="639"/>
      <c r="CJ42" s="639"/>
      <c r="CK42" s="639"/>
      <c r="CL42" s="639"/>
      <c r="CM42" s="639"/>
      <c r="CN42" s="639"/>
      <c r="CO42" s="639"/>
      <c r="CP42" s="639"/>
      <c r="CQ42" s="640"/>
      <c r="CR42" s="641">
        <v>2178340</v>
      </c>
      <c r="CS42" s="644"/>
      <c r="CT42" s="644"/>
      <c r="CU42" s="644"/>
      <c r="CV42" s="644"/>
      <c r="CW42" s="644"/>
      <c r="CX42" s="644"/>
      <c r="CY42" s="645"/>
      <c r="CZ42" s="646">
        <v>10.6</v>
      </c>
      <c r="DA42" s="647"/>
      <c r="DB42" s="647"/>
      <c r="DC42" s="648"/>
      <c r="DD42" s="649">
        <v>307675</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7" t="s">
        <v>345</v>
      </c>
      <c r="C43" s="207"/>
      <c r="D43" s="207"/>
      <c r="E43" s="207"/>
      <c r="F43" s="207"/>
      <c r="G43" s="207"/>
      <c r="H43" s="207"/>
      <c r="I43" s="207"/>
      <c r="J43" s="207"/>
      <c r="K43" s="207"/>
      <c r="L43" s="207"/>
      <c r="M43" s="207"/>
      <c r="N43" s="207"/>
      <c r="O43" s="207"/>
      <c r="P43" s="207"/>
      <c r="Q43" s="207"/>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CD43" s="638" t="s">
        <v>346</v>
      </c>
      <c r="CE43" s="639"/>
      <c r="CF43" s="639"/>
      <c r="CG43" s="639"/>
      <c r="CH43" s="639"/>
      <c r="CI43" s="639"/>
      <c r="CJ43" s="639"/>
      <c r="CK43" s="639"/>
      <c r="CL43" s="639"/>
      <c r="CM43" s="639"/>
      <c r="CN43" s="639"/>
      <c r="CO43" s="639"/>
      <c r="CP43" s="639"/>
      <c r="CQ43" s="640"/>
      <c r="CR43" s="641">
        <v>87616</v>
      </c>
      <c r="CS43" s="642"/>
      <c r="CT43" s="642"/>
      <c r="CU43" s="642"/>
      <c r="CV43" s="642"/>
      <c r="CW43" s="642"/>
      <c r="CX43" s="642"/>
      <c r="CY43" s="643"/>
      <c r="CZ43" s="646">
        <v>0.4</v>
      </c>
      <c r="DA43" s="675"/>
      <c r="DB43" s="675"/>
      <c r="DC43" s="676"/>
      <c r="DD43" s="649">
        <v>44195</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18" t="s">
        <v>347</v>
      </c>
      <c r="CD44" s="669" t="s">
        <v>298</v>
      </c>
      <c r="CE44" s="670"/>
      <c r="CF44" s="638" t="s">
        <v>348</v>
      </c>
      <c r="CG44" s="639"/>
      <c r="CH44" s="639"/>
      <c r="CI44" s="639"/>
      <c r="CJ44" s="639"/>
      <c r="CK44" s="639"/>
      <c r="CL44" s="639"/>
      <c r="CM44" s="639"/>
      <c r="CN44" s="639"/>
      <c r="CO44" s="639"/>
      <c r="CP44" s="639"/>
      <c r="CQ44" s="640"/>
      <c r="CR44" s="641">
        <v>2144635</v>
      </c>
      <c r="CS44" s="644"/>
      <c r="CT44" s="644"/>
      <c r="CU44" s="644"/>
      <c r="CV44" s="644"/>
      <c r="CW44" s="644"/>
      <c r="CX44" s="644"/>
      <c r="CY44" s="645"/>
      <c r="CZ44" s="646">
        <v>10.5</v>
      </c>
      <c r="DA44" s="647"/>
      <c r="DB44" s="647"/>
      <c r="DC44" s="648"/>
      <c r="DD44" s="649">
        <v>276493</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349</v>
      </c>
      <c r="CG45" s="639"/>
      <c r="CH45" s="639"/>
      <c r="CI45" s="639"/>
      <c r="CJ45" s="639"/>
      <c r="CK45" s="639"/>
      <c r="CL45" s="639"/>
      <c r="CM45" s="639"/>
      <c r="CN45" s="639"/>
      <c r="CO45" s="639"/>
      <c r="CP45" s="639"/>
      <c r="CQ45" s="640"/>
      <c r="CR45" s="641">
        <v>871115</v>
      </c>
      <c r="CS45" s="642"/>
      <c r="CT45" s="642"/>
      <c r="CU45" s="642"/>
      <c r="CV45" s="642"/>
      <c r="CW45" s="642"/>
      <c r="CX45" s="642"/>
      <c r="CY45" s="643"/>
      <c r="CZ45" s="646">
        <v>4.2</v>
      </c>
      <c r="DA45" s="675"/>
      <c r="DB45" s="675"/>
      <c r="DC45" s="676"/>
      <c r="DD45" s="649">
        <v>38386</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350</v>
      </c>
      <c r="CG46" s="639"/>
      <c r="CH46" s="639"/>
      <c r="CI46" s="639"/>
      <c r="CJ46" s="639"/>
      <c r="CK46" s="639"/>
      <c r="CL46" s="639"/>
      <c r="CM46" s="639"/>
      <c r="CN46" s="639"/>
      <c r="CO46" s="639"/>
      <c r="CP46" s="639"/>
      <c r="CQ46" s="640"/>
      <c r="CR46" s="641">
        <v>1211767</v>
      </c>
      <c r="CS46" s="644"/>
      <c r="CT46" s="644"/>
      <c r="CU46" s="644"/>
      <c r="CV46" s="644"/>
      <c r="CW46" s="644"/>
      <c r="CX46" s="644"/>
      <c r="CY46" s="645"/>
      <c r="CZ46" s="646">
        <v>5.9</v>
      </c>
      <c r="DA46" s="647"/>
      <c r="DB46" s="647"/>
      <c r="DC46" s="648"/>
      <c r="DD46" s="649">
        <v>205598</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351</v>
      </c>
      <c r="CG47" s="639"/>
      <c r="CH47" s="639"/>
      <c r="CI47" s="639"/>
      <c r="CJ47" s="639"/>
      <c r="CK47" s="639"/>
      <c r="CL47" s="639"/>
      <c r="CM47" s="639"/>
      <c r="CN47" s="639"/>
      <c r="CO47" s="639"/>
      <c r="CP47" s="639"/>
      <c r="CQ47" s="640"/>
      <c r="CR47" s="641">
        <v>33705</v>
      </c>
      <c r="CS47" s="642"/>
      <c r="CT47" s="642"/>
      <c r="CU47" s="642"/>
      <c r="CV47" s="642"/>
      <c r="CW47" s="642"/>
      <c r="CX47" s="642"/>
      <c r="CY47" s="643"/>
      <c r="CZ47" s="646">
        <v>0.2</v>
      </c>
      <c r="DA47" s="675"/>
      <c r="DB47" s="675"/>
      <c r="DC47" s="676"/>
      <c r="DD47" s="649">
        <v>31182</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352</v>
      </c>
      <c r="CG48" s="639"/>
      <c r="CH48" s="639"/>
      <c r="CI48" s="639"/>
      <c r="CJ48" s="639"/>
      <c r="CK48" s="639"/>
      <c r="CL48" s="639"/>
      <c r="CM48" s="639"/>
      <c r="CN48" s="639"/>
      <c r="CO48" s="639"/>
      <c r="CP48" s="639"/>
      <c r="CQ48" s="640"/>
      <c r="CR48" s="641" t="s">
        <v>124</v>
      </c>
      <c r="CS48" s="644"/>
      <c r="CT48" s="644"/>
      <c r="CU48" s="644"/>
      <c r="CV48" s="644"/>
      <c r="CW48" s="644"/>
      <c r="CX48" s="644"/>
      <c r="CY48" s="645"/>
      <c r="CZ48" s="646" t="s">
        <v>124</v>
      </c>
      <c r="DA48" s="647"/>
      <c r="DB48" s="647"/>
      <c r="DC48" s="648"/>
      <c r="DD48" s="649" t="s">
        <v>124</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353</v>
      </c>
      <c r="CE49" s="654"/>
      <c r="CF49" s="654"/>
      <c r="CG49" s="654"/>
      <c r="CH49" s="654"/>
      <c r="CI49" s="654"/>
      <c r="CJ49" s="654"/>
      <c r="CK49" s="654"/>
      <c r="CL49" s="654"/>
      <c r="CM49" s="654"/>
      <c r="CN49" s="654"/>
      <c r="CO49" s="654"/>
      <c r="CP49" s="654"/>
      <c r="CQ49" s="655"/>
      <c r="CR49" s="656">
        <v>20497861</v>
      </c>
      <c r="CS49" s="657"/>
      <c r="CT49" s="657"/>
      <c r="CU49" s="657"/>
      <c r="CV49" s="657"/>
      <c r="CW49" s="657"/>
      <c r="CX49" s="657"/>
      <c r="CY49" s="658"/>
      <c r="CZ49" s="659">
        <v>100</v>
      </c>
      <c r="DA49" s="660"/>
      <c r="DB49" s="660"/>
      <c r="DC49" s="661"/>
      <c r="DD49" s="662">
        <v>13319577</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qC2snL7OqrbxqdgloJi5Oze4vvMRU39y2r7TqOtG04KP68NLuqHg/fj552Na6YCPQ3m8MNYNafo4yc4sGd7hnA==" saltValue="N/oqxo4ucMg3q+mL0B02s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4"/>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7" customWidth="1"/>
    <col min="131" max="131" width="1.625" style="267" customWidth="1"/>
    <col min="132" max="16384" width="9" style="267" hidden="1"/>
  </cols>
  <sheetData>
    <row r="1" spans="1:131" s="225" customFormat="1" ht="11.25" customHeight="1" thickBot="1" x14ac:dyDescent="0.2">
      <c r="A1" s="220"/>
      <c r="B1" s="220"/>
      <c r="C1" s="220"/>
      <c r="D1" s="220"/>
      <c r="E1" s="220"/>
      <c r="F1" s="220"/>
      <c r="G1" s="220"/>
      <c r="H1" s="220"/>
      <c r="I1" s="220"/>
      <c r="J1" s="220"/>
      <c r="K1" s="220"/>
      <c r="L1" s="220"/>
      <c r="M1" s="220"/>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221"/>
      <c r="BK1" s="221"/>
      <c r="BL1" s="221"/>
      <c r="BM1" s="221"/>
      <c r="BN1" s="221"/>
      <c r="BO1" s="221"/>
      <c r="BP1" s="221"/>
      <c r="BQ1" s="221"/>
      <c r="BR1" s="221"/>
      <c r="BS1" s="221"/>
      <c r="BT1" s="221"/>
      <c r="BU1" s="221"/>
      <c r="BV1" s="221"/>
      <c r="BW1" s="221"/>
      <c r="BX1" s="221"/>
      <c r="BY1" s="221"/>
      <c r="BZ1" s="221"/>
      <c r="CA1" s="221"/>
      <c r="CB1" s="221"/>
      <c r="CC1" s="221"/>
      <c r="CD1" s="221"/>
      <c r="CE1" s="221"/>
      <c r="CF1" s="221"/>
      <c r="CG1" s="221"/>
      <c r="CH1" s="221"/>
      <c r="CI1" s="221"/>
      <c r="CJ1" s="221"/>
      <c r="CK1" s="221"/>
      <c r="CL1" s="221"/>
      <c r="CM1" s="221"/>
      <c r="CN1" s="221"/>
      <c r="CO1" s="221"/>
      <c r="CP1" s="221"/>
      <c r="CQ1" s="221"/>
      <c r="CR1" s="221"/>
      <c r="CS1" s="221"/>
      <c r="CT1" s="221"/>
      <c r="CU1" s="221"/>
      <c r="CV1" s="221"/>
      <c r="CW1" s="221"/>
      <c r="CX1" s="221"/>
      <c r="CY1" s="221"/>
      <c r="CZ1" s="221"/>
      <c r="DA1" s="221"/>
      <c r="DB1" s="221"/>
      <c r="DC1" s="221"/>
      <c r="DD1" s="221"/>
      <c r="DE1" s="221"/>
      <c r="DF1" s="221"/>
      <c r="DG1" s="221"/>
      <c r="DH1" s="221"/>
      <c r="DI1" s="221"/>
      <c r="DJ1" s="221"/>
      <c r="DK1" s="221"/>
      <c r="DL1" s="221"/>
      <c r="DM1" s="221"/>
      <c r="DN1" s="221"/>
      <c r="DO1" s="221"/>
      <c r="DP1" s="222"/>
      <c r="DQ1" s="223"/>
      <c r="DR1" s="223"/>
      <c r="DS1" s="223"/>
      <c r="DT1" s="223"/>
      <c r="DU1" s="223"/>
      <c r="DV1" s="223"/>
      <c r="DW1" s="223"/>
      <c r="DX1" s="223"/>
      <c r="DY1" s="223"/>
      <c r="DZ1" s="223"/>
      <c r="EA1" s="224"/>
    </row>
    <row r="2" spans="1:131" s="229" customFormat="1" ht="26.25" customHeight="1" thickBot="1" x14ac:dyDescent="0.2">
      <c r="A2" s="226" t="s">
        <v>354</v>
      </c>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N2" s="227"/>
      <c r="AO2" s="227"/>
      <c r="AP2" s="227"/>
      <c r="AQ2" s="227"/>
      <c r="AR2" s="227"/>
      <c r="AS2" s="227"/>
      <c r="AT2" s="227"/>
      <c r="AU2" s="227"/>
      <c r="AV2" s="227"/>
      <c r="AW2" s="227"/>
      <c r="AX2" s="227"/>
      <c r="AY2" s="227"/>
      <c r="AZ2" s="227"/>
      <c r="BA2" s="227"/>
      <c r="BB2" s="227"/>
      <c r="BC2" s="227"/>
      <c r="BD2" s="227"/>
      <c r="BE2" s="227"/>
      <c r="BF2" s="227"/>
      <c r="BG2" s="227"/>
      <c r="BH2" s="227"/>
      <c r="BI2" s="227"/>
      <c r="BJ2" s="227"/>
      <c r="BK2" s="227"/>
      <c r="BL2" s="227"/>
      <c r="BM2" s="227"/>
      <c r="BN2" s="227"/>
      <c r="BO2" s="227"/>
      <c r="BP2" s="227"/>
      <c r="BQ2" s="227"/>
      <c r="BR2" s="227"/>
      <c r="BS2" s="227"/>
      <c r="BT2" s="227"/>
      <c r="BU2" s="227"/>
      <c r="BV2" s="227"/>
      <c r="BW2" s="227"/>
      <c r="BX2" s="227"/>
      <c r="BY2" s="227"/>
      <c r="BZ2" s="227"/>
      <c r="CA2" s="227"/>
      <c r="CB2" s="227"/>
      <c r="CC2" s="227"/>
      <c r="CD2" s="227"/>
      <c r="CE2" s="227"/>
      <c r="CF2" s="227"/>
      <c r="CG2" s="227"/>
      <c r="CH2" s="227"/>
      <c r="CI2" s="227"/>
      <c r="CJ2" s="227"/>
      <c r="CK2" s="227"/>
      <c r="CL2" s="227"/>
      <c r="CM2" s="227"/>
      <c r="CN2" s="227"/>
      <c r="CO2" s="227"/>
      <c r="CP2" s="227"/>
      <c r="CQ2" s="227"/>
      <c r="CR2" s="227"/>
      <c r="CS2" s="227"/>
      <c r="CT2" s="227"/>
      <c r="CU2" s="227"/>
      <c r="CV2" s="227"/>
      <c r="CW2" s="227"/>
      <c r="CX2" s="227"/>
      <c r="CY2" s="227"/>
      <c r="CZ2" s="227"/>
      <c r="DA2" s="227"/>
      <c r="DB2" s="227"/>
      <c r="DC2" s="227"/>
      <c r="DD2" s="227"/>
      <c r="DE2" s="227"/>
      <c r="DF2" s="227"/>
      <c r="DG2" s="227"/>
      <c r="DH2" s="227"/>
      <c r="DI2" s="227"/>
      <c r="DJ2" s="1157" t="s">
        <v>355</v>
      </c>
      <c r="DK2" s="1158"/>
      <c r="DL2" s="1158"/>
      <c r="DM2" s="1158"/>
      <c r="DN2" s="1158"/>
      <c r="DO2" s="1159"/>
      <c r="DP2" s="227"/>
      <c r="DQ2" s="1157" t="s">
        <v>356</v>
      </c>
      <c r="DR2" s="1158"/>
      <c r="DS2" s="1158"/>
      <c r="DT2" s="1158"/>
      <c r="DU2" s="1158"/>
      <c r="DV2" s="1158"/>
      <c r="DW2" s="1158"/>
      <c r="DX2" s="1158"/>
      <c r="DY2" s="1158"/>
      <c r="DZ2" s="1159"/>
      <c r="EA2" s="228"/>
    </row>
    <row r="3" spans="1:131" s="225" customFormat="1" ht="11.25" customHeight="1" x14ac:dyDescent="0.15">
      <c r="A3" s="221"/>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1"/>
      <c r="AL3" s="221"/>
      <c r="AM3" s="221"/>
      <c r="AN3" s="221"/>
      <c r="AO3" s="221"/>
      <c r="AP3" s="221"/>
      <c r="AQ3" s="221"/>
      <c r="AR3" s="221"/>
      <c r="AS3" s="221"/>
      <c r="AT3" s="221"/>
      <c r="AU3" s="221"/>
      <c r="AV3" s="221"/>
      <c r="AW3" s="221"/>
      <c r="AX3" s="221"/>
      <c r="AY3" s="221"/>
      <c r="AZ3" s="221"/>
      <c r="BA3" s="221"/>
      <c r="BB3" s="221"/>
      <c r="BC3" s="221"/>
      <c r="BD3" s="221"/>
      <c r="BE3" s="221"/>
      <c r="BF3" s="221"/>
      <c r="BG3" s="221"/>
      <c r="BH3" s="221"/>
      <c r="BI3" s="221"/>
      <c r="BJ3" s="221"/>
      <c r="BK3" s="221"/>
      <c r="BL3" s="221"/>
      <c r="BM3" s="221"/>
      <c r="BN3" s="221"/>
      <c r="BO3" s="221"/>
      <c r="BP3" s="221"/>
      <c r="BQ3" s="221"/>
      <c r="BR3" s="221"/>
      <c r="BS3" s="221"/>
      <c r="BT3" s="221"/>
      <c r="BU3" s="221"/>
      <c r="BV3" s="221"/>
      <c r="BW3" s="221"/>
      <c r="BX3" s="221"/>
      <c r="BY3" s="221"/>
      <c r="BZ3" s="221"/>
      <c r="CA3" s="221"/>
      <c r="CB3" s="221"/>
      <c r="CC3" s="221"/>
      <c r="CD3" s="221"/>
      <c r="CE3" s="221"/>
      <c r="CF3" s="221"/>
      <c r="CG3" s="221"/>
      <c r="CH3" s="221"/>
      <c r="CI3" s="221"/>
      <c r="CJ3" s="221"/>
      <c r="CK3" s="221"/>
      <c r="CL3" s="221"/>
      <c r="CM3" s="221"/>
      <c r="CN3" s="221"/>
      <c r="CO3" s="221"/>
      <c r="CP3" s="221"/>
      <c r="CQ3" s="221"/>
      <c r="CR3" s="221"/>
      <c r="CS3" s="221"/>
      <c r="CT3" s="221"/>
      <c r="CU3" s="221"/>
      <c r="CV3" s="221"/>
      <c r="CW3" s="221"/>
      <c r="CX3" s="221"/>
      <c r="CY3" s="221"/>
      <c r="CZ3" s="221"/>
      <c r="DA3" s="221"/>
      <c r="DB3" s="221"/>
      <c r="DC3" s="221"/>
      <c r="DD3" s="221"/>
      <c r="DE3" s="221"/>
      <c r="DF3" s="221"/>
      <c r="DG3" s="221"/>
      <c r="DH3" s="221"/>
      <c r="DI3" s="221"/>
      <c r="DJ3" s="221"/>
      <c r="DK3" s="221"/>
      <c r="DL3" s="221"/>
      <c r="DM3" s="221"/>
      <c r="DN3" s="221"/>
      <c r="DO3" s="221"/>
      <c r="DP3" s="221"/>
      <c r="DQ3" s="221"/>
      <c r="DR3" s="221"/>
      <c r="DS3" s="221"/>
      <c r="DT3" s="221"/>
      <c r="DU3" s="221"/>
      <c r="DV3" s="221"/>
      <c r="DW3" s="221"/>
      <c r="DX3" s="221"/>
      <c r="DY3" s="221"/>
      <c r="DZ3" s="221"/>
      <c r="EA3" s="224"/>
    </row>
    <row r="4" spans="1:131" s="233" customFormat="1" ht="26.25" customHeight="1" thickBot="1" x14ac:dyDescent="0.2">
      <c r="A4" s="1132" t="s">
        <v>357</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0"/>
      <c r="BA4" s="230"/>
      <c r="BB4" s="230"/>
      <c r="BC4" s="230"/>
      <c r="BD4" s="230"/>
      <c r="BE4" s="231"/>
      <c r="BF4" s="231"/>
      <c r="BG4" s="231"/>
      <c r="BH4" s="231"/>
      <c r="BI4" s="231"/>
      <c r="BJ4" s="231"/>
      <c r="BK4" s="231"/>
      <c r="BL4" s="231"/>
      <c r="BM4" s="231"/>
      <c r="BN4" s="231"/>
      <c r="BO4" s="231"/>
      <c r="BP4" s="231"/>
      <c r="BQ4" s="230" t="s">
        <v>358</v>
      </c>
      <c r="BR4" s="230"/>
      <c r="BS4" s="230"/>
      <c r="BT4" s="230"/>
      <c r="BU4" s="230"/>
      <c r="BV4" s="230"/>
      <c r="BW4" s="230"/>
      <c r="BX4" s="230"/>
      <c r="BY4" s="230"/>
      <c r="BZ4" s="230"/>
      <c r="CA4" s="230"/>
      <c r="CB4" s="230"/>
      <c r="CC4" s="230"/>
      <c r="CD4" s="230"/>
      <c r="CE4" s="230"/>
      <c r="CF4" s="230"/>
      <c r="CG4" s="230"/>
      <c r="CH4" s="230"/>
      <c r="CI4" s="230"/>
      <c r="CJ4" s="230"/>
      <c r="CK4" s="230"/>
      <c r="CL4" s="230"/>
      <c r="CM4" s="230"/>
      <c r="CN4" s="230"/>
      <c r="CO4" s="230"/>
      <c r="CP4" s="230"/>
      <c r="CQ4" s="230"/>
      <c r="CR4" s="230"/>
      <c r="CS4" s="230"/>
      <c r="CT4" s="230"/>
      <c r="CU4" s="230"/>
      <c r="CV4" s="230"/>
      <c r="CW4" s="230"/>
      <c r="CX4" s="230"/>
      <c r="CY4" s="230"/>
      <c r="CZ4" s="230"/>
      <c r="DA4" s="230"/>
      <c r="DB4" s="230"/>
      <c r="DC4" s="230"/>
      <c r="DD4" s="230"/>
      <c r="DE4" s="230"/>
      <c r="DF4" s="230"/>
      <c r="DG4" s="230"/>
      <c r="DH4" s="230"/>
      <c r="DI4" s="230"/>
      <c r="DJ4" s="230"/>
      <c r="DK4" s="230"/>
      <c r="DL4" s="230"/>
      <c r="DM4" s="230"/>
      <c r="DN4" s="230"/>
      <c r="DO4" s="230"/>
      <c r="DP4" s="230"/>
      <c r="DQ4" s="230"/>
      <c r="DR4" s="230"/>
      <c r="DS4" s="230"/>
      <c r="DT4" s="230"/>
      <c r="DU4" s="230"/>
      <c r="DV4" s="230"/>
      <c r="DW4" s="230"/>
      <c r="DX4" s="230"/>
      <c r="DY4" s="230"/>
      <c r="DZ4" s="230"/>
      <c r="EA4" s="232"/>
    </row>
    <row r="5" spans="1:131" s="233" customFormat="1" ht="26.25" customHeight="1" x14ac:dyDescent="0.15">
      <c r="A5" s="1064" t="s">
        <v>359</v>
      </c>
      <c r="B5" s="1065"/>
      <c r="C5" s="1065"/>
      <c r="D5" s="1065"/>
      <c r="E5" s="1065"/>
      <c r="F5" s="1065"/>
      <c r="G5" s="1065"/>
      <c r="H5" s="1065"/>
      <c r="I5" s="1065"/>
      <c r="J5" s="1065"/>
      <c r="K5" s="1065"/>
      <c r="L5" s="1065"/>
      <c r="M5" s="1065"/>
      <c r="N5" s="1065"/>
      <c r="O5" s="1065"/>
      <c r="P5" s="1066"/>
      <c r="Q5" s="1070" t="s">
        <v>360</v>
      </c>
      <c r="R5" s="1071"/>
      <c r="S5" s="1071"/>
      <c r="T5" s="1071"/>
      <c r="U5" s="1072"/>
      <c r="V5" s="1070" t="s">
        <v>361</v>
      </c>
      <c r="W5" s="1071"/>
      <c r="X5" s="1071"/>
      <c r="Y5" s="1071"/>
      <c r="Z5" s="1072"/>
      <c r="AA5" s="1070" t="s">
        <v>362</v>
      </c>
      <c r="AB5" s="1071"/>
      <c r="AC5" s="1071"/>
      <c r="AD5" s="1071"/>
      <c r="AE5" s="1071"/>
      <c r="AF5" s="1160" t="s">
        <v>363</v>
      </c>
      <c r="AG5" s="1071"/>
      <c r="AH5" s="1071"/>
      <c r="AI5" s="1071"/>
      <c r="AJ5" s="1086"/>
      <c r="AK5" s="1071" t="s">
        <v>364</v>
      </c>
      <c r="AL5" s="1071"/>
      <c r="AM5" s="1071"/>
      <c r="AN5" s="1071"/>
      <c r="AO5" s="1072"/>
      <c r="AP5" s="1070" t="s">
        <v>365</v>
      </c>
      <c r="AQ5" s="1071"/>
      <c r="AR5" s="1071"/>
      <c r="AS5" s="1071"/>
      <c r="AT5" s="1072"/>
      <c r="AU5" s="1070" t="s">
        <v>366</v>
      </c>
      <c r="AV5" s="1071"/>
      <c r="AW5" s="1071"/>
      <c r="AX5" s="1071"/>
      <c r="AY5" s="1086"/>
      <c r="AZ5" s="234"/>
      <c r="BA5" s="234"/>
      <c r="BB5" s="234"/>
      <c r="BC5" s="234"/>
      <c r="BD5" s="234"/>
      <c r="BE5" s="235"/>
      <c r="BF5" s="235"/>
      <c r="BG5" s="235"/>
      <c r="BH5" s="235"/>
      <c r="BI5" s="235"/>
      <c r="BJ5" s="235"/>
      <c r="BK5" s="235"/>
      <c r="BL5" s="235"/>
      <c r="BM5" s="235"/>
      <c r="BN5" s="235"/>
      <c r="BO5" s="235"/>
      <c r="BP5" s="235"/>
      <c r="BQ5" s="1064" t="s">
        <v>367</v>
      </c>
      <c r="BR5" s="1065"/>
      <c r="BS5" s="1065"/>
      <c r="BT5" s="1065"/>
      <c r="BU5" s="1065"/>
      <c r="BV5" s="1065"/>
      <c r="BW5" s="1065"/>
      <c r="BX5" s="1065"/>
      <c r="BY5" s="1065"/>
      <c r="BZ5" s="1065"/>
      <c r="CA5" s="1065"/>
      <c r="CB5" s="1065"/>
      <c r="CC5" s="1065"/>
      <c r="CD5" s="1065"/>
      <c r="CE5" s="1065"/>
      <c r="CF5" s="1065"/>
      <c r="CG5" s="1066"/>
      <c r="CH5" s="1070" t="s">
        <v>368</v>
      </c>
      <c r="CI5" s="1071"/>
      <c r="CJ5" s="1071"/>
      <c r="CK5" s="1071"/>
      <c r="CL5" s="1072"/>
      <c r="CM5" s="1070" t="s">
        <v>369</v>
      </c>
      <c r="CN5" s="1071"/>
      <c r="CO5" s="1071"/>
      <c r="CP5" s="1071"/>
      <c r="CQ5" s="1072"/>
      <c r="CR5" s="1070" t="s">
        <v>370</v>
      </c>
      <c r="CS5" s="1071"/>
      <c r="CT5" s="1071"/>
      <c r="CU5" s="1071"/>
      <c r="CV5" s="1072"/>
      <c r="CW5" s="1070" t="s">
        <v>371</v>
      </c>
      <c r="CX5" s="1071"/>
      <c r="CY5" s="1071"/>
      <c r="CZ5" s="1071"/>
      <c r="DA5" s="1072"/>
      <c r="DB5" s="1070" t="s">
        <v>372</v>
      </c>
      <c r="DC5" s="1071"/>
      <c r="DD5" s="1071"/>
      <c r="DE5" s="1071"/>
      <c r="DF5" s="1072"/>
      <c r="DG5" s="1175" t="s">
        <v>373</v>
      </c>
      <c r="DH5" s="1176"/>
      <c r="DI5" s="1176"/>
      <c r="DJ5" s="1176"/>
      <c r="DK5" s="1177"/>
      <c r="DL5" s="1175" t="s">
        <v>374</v>
      </c>
      <c r="DM5" s="1176"/>
      <c r="DN5" s="1176"/>
      <c r="DO5" s="1176"/>
      <c r="DP5" s="1177"/>
      <c r="DQ5" s="1070" t="s">
        <v>375</v>
      </c>
      <c r="DR5" s="1071"/>
      <c r="DS5" s="1071"/>
      <c r="DT5" s="1071"/>
      <c r="DU5" s="1072"/>
      <c r="DV5" s="1070" t="s">
        <v>366</v>
      </c>
      <c r="DW5" s="1071"/>
      <c r="DX5" s="1071"/>
      <c r="DY5" s="1071"/>
      <c r="DZ5" s="1086"/>
      <c r="EA5" s="232"/>
    </row>
    <row r="6" spans="1:131" s="233"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61"/>
      <c r="AG6" s="1074"/>
      <c r="AH6" s="1074"/>
      <c r="AI6" s="1074"/>
      <c r="AJ6" s="1087"/>
      <c r="AK6" s="1074"/>
      <c r="AL6" s="1074"/>
      <c r="AM6" s="1074"/>
      <c r="AN6" s="1074"/>
      <c r="AO6" s="1075"/>
      <c r="AP6" s="1073"/>
      <c r="AQ6" s="1074"/>
      <c r="AR6" s="1074"/>
      <c r="AS6" s="1074"/>
      <c r="AT6" s="1075"/>
      <c r="AU6" s="1073"/>
      <c r="AV6" s="1074"/>
      <c r="AW6" s="1074"/>
      <c r="AX6" s="1074"/>
      <c r="AY6" s="1087"/>
      <c r="AZ6" s="230"/>
      <c r="BA6" s="230"/>
      <c r="BB6" s="230"/>
      <c r="BC6" s="230"/>
      <c r="BD6" s="230"/>
      <c r="BE6" s="231"/>
      <c r="BF6" s="231"/>
      <c r="BG6" s="231"/>
      <c r="BH6" s="231"/>
      <c r="BI6" s="231"/>
      <c r="BJ6" s="231"/>
      <c r="BK6" s="231"/>
      <c r="BL6" s="231"/>
      <c r="BM6" s="231"/>
      <c r="BN6" s="231"/>
      <c r="BO6" s="231"/>
      <c r="BP6" s="231"/>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8"/>
      <c r="DH6" s="1179"/>
      <c r="DI6" s="1179"/>
      <c r="DJ6" s="1179"/>
      <c r="DK6" s="1180"/>
      <c r="DL6" s="1178"/>
      <c r="DM6" s="1179"/>
      <c r="DN6" s="1179"/>
      <c r="DO6" s="1179"/>
      <c r="DP6" s="1180"/>
      <c r="DQ6" s="1073"/>
      <c r="DR6" s="1074"/>
      <c r="DS6" s="1074"/>
      <c r="DT6" s="1074"/>
      <c r="DU6" s="1075"/>
      <c r="DV6" s="1073"/>
      <c r="DW6" s="1074"/>
      <c r="DX6" s="1074"/>
      <c r="DY6" s="1074"/>
      <c r="DZ6" s="1087"/>
      <c r="EA6" s="232"/>
    </row>
    <row r="7" spans="1:131" s="233" customFormat="1" ht="26.25" customHeight="1" thickTop="1" x14ac:dyDescent="0.15">
      <c r="A7" s="236">
        <v>1</v>
      </c>
      <c r="B7" s="1119" t="s">
        <v>376</v>
      </c>
      <c r="C7" s="1120"/>
      <c r="D7" s="1120"/>
      <c r="E7" s="1120"/>
      <c r="F7" s="1120"/>
      <c r="G7" s="1120"/>
      <c r="H7" s="1120"/>
      <c r="I7" s="1120"/>
      <c r="J7" s="1120"/>
      <c r="K7" s="1120"/>
      <c r="L7" s="1120"/>
      <c r="M7" s="1120"/>
      <c r="N7" s="1120"/>
      <c r="O7" s="1120"/>
      <c r="P7" s="1121"/>
      <c r="Q7" s="1181">
        <v>21158</v>
      </c>
      <c r="R7" s="1182"/>
      <c r="S7" s="1182"/>
      <c r="T7" s="1182"/>
      <c r="U7" s="1182"/>
      <c r="V7" s="1182">
        <v>20487</v>
      </c>
      <c r="W7" s="1182"/>
      <c r="X7" s="1182"/>
      <c r="Y7" s="1182"/>
      <c r="Z7" s="1182"/>
      <c r="AA7" s="1182">
        <v>671</v>
      </c>
      <c r="AB7" s="1182"/>
      <c r="AC7" s="1182"/>
      <c r="AD7" s="1182"/>
      <c r="AE7" s="1183"/>
      <c r="AF7" s="1184">
        <v>568</v>
      </c>
      <c r="AG7" s="1185"/>
      <c r="AH7" s="1185"/>
      <c r="AI7" s="1185"/>
      <c r="AJ7" s="1186"/>
      <c r="AK7" s="1168">
        <v>698</v>
      </c>
      <c r="AL7" s="1169"/>
      <c r="AM7" s="1169"/>
      <c r="AN7" s="1169"/>
      <c r="AO7" s="1169"/>
      <c r="AP7" s="1169">
        <v>18521</v>
      </c>
      <c r="AQ7" s="1169"/>
      <c r="AR7" s="1169"/>
      <c r="AS7" s="1169"/>
      <c r="AT7" s="1169"/>
      <c r="AU7" s="1170"/>
      <c r="AV7" s="1170"/>
      <c r="AW7" s="1170"/>
      <c r="AX7" s="1170"/>
      <c r="AY7" s="1171"/>
      <c r="AZ7" s="230"/>
      <c r="BA7" s="230"/>
      <c r="BB7" s="230"/>
      <c r="BC7" s="230"/>
      <c r="BD7" s="230"/>
      <c r="BE7" s="231"/>
      <c r="BF7" s="231"/>
      <c r="BG7" s="231"/>
      <c r="BH7" s="231"/>
      <c r="BI7" s="231"/>
      <c r="BJ7" s="231"/>
      <c r="BK7" s="231"/>
      <c r="BL7" s="231"/>
      <c r="BM7" s="231"/>
      <c r="BN7" s="231"/>
      <c r="BO7" s="231"/>
      <c r="BP7" s="231"/>
      <c r="BQ7" s="237">
        <v>1</v>
      </c>
      <c r="BR7" s="238"/>
      <c r="BS7" s="1172" t="s">
        <v>573</v>
      </c>
      <c r="BT7" s="1173"/>
      <c r="BU7" s="1173"/>
      <c r="BV7" s="1173"/>
      <c r="BW7" s="1173"/>
      <c r="BX7" s="1173"/>
      <c r="BY7" s="1173"/>
      <c r="BZ7" s="1173"/>
      <c r="CA7" s="1173"/>
      <c r="CB7" s="1173"/>
      <c r="CC7" s="1173"/>
      <c r="CD7" s="1173"/>
      <c r="CE7" s="1173"/>
      <c r="CF7" s="1173"/>
      <c r="CG7" s="1174"/>
      <c r="CH7" s="1165">
        <v>3</v>
      </c>
      <c r="CI7" s="1166"/>
      <c r="CJ7" s="1166"/>
      <c r="CK7" s="1166"/>
      <c r="CL7" s="1167"/>
      <c r="CM7" s="1165">
        <v>145</v>
      </c>
      <c r="CN7" s="1166"/>
      <c r="CO7" s="1166"/>
      <c r="CP7" s="1166"/>
      <c r="CQ7" s="1167"/>
      <c r="CR7" s="1165">
        <v>50</v>
      </c>
      <c r="CS7" s="1166"/>
      <c r="CT7" s="1166"/>
      <c r="CU7" s="1166"/>
      <c r="CV7" s="1167"/>
      <c r="CW7" s="1165">
        <v>1</v>
      </c>
      <c r="CX7" s="1166"/>
      <c r="CY7" s="1166"/>
      <c r="CZ7" s="1166"/>
      <c r="DA7" s="1167"/>
      <c r="DB7" s="1165"/>
      <c r="DC7" s="1166"/>
      <c r="DD7" s="1166"/>
      <c r="DE7" s="1166"/>
      <c r="DF7" s="1167"/>
      <c r="DG7" s="1165"/>
      <c r="DH7" s="1166"/>
      <c r="DI7" s="1166"/>
      <c r="DJ7" s="1166"/>
      <c r="DK7" s="1167"/>
      <c r="DL7" s="1165"/>
      <c r="DM7" s="1166"/>
      <c r="DN7" s="1166"/>
      <c r="DO7" s="1166"/>
      <c r="DP7" s="1167"/>
      <c r="DQ7" s="1165"/>
      <c r="DR7" s="1166"/>
      <c r="DS7" s="1166"/>
      <c r="DT7" s="1166"/>
      <c r="DU7" s="1167"/>
      <c r="DV7" s="1162"/>
      <c r="DW7" s="1163"/>
      <c r="DX7" s="1163"/>
      <c r="DY7" s="1163"/>
      <c r="DZ7" s="1164"/>
      <c r="EA7" s="232"/>
    </row>
    <row r="8" spans="1:131" s="233" customFormat="1" ht="26.25" customHeight="1" x14ac:dyDescent="0.15">
      <c r="A8" s="239">
        <v>2</v>
      </c>
      <c r="B8" s="1106" t="s">
        <v>377</v>
      </c>
      <c r="C8" s="1107"/>
      <c r="D8" s="1107"/>
      <c r="E8" s="1107"/>
      <c r="F8" s="1107"/>
      <c r="G8" s="1107"/>
      <c r="H8" s="1107"/>
      <c r="I8" s="1107"/>
      <c r="J8" s="1107"/>
      <c r="K8" s="1107"/>
      <c r="L8" s="1107"/>
      <c r="M8" s="1107"/>
      <c r="N8" s="1107"/>
      <c r="O8" s="1107"/>
      <c r="P8" s="1108"/>
      <c r="Q8" s="1112">
        <v>5</v>
      </c>
      <c r="R8" s="1113"/>
      <c r="S8" s="1113"/>
      <c r="T8" s="1113"/>
      <c r="U8" s="1113"/>
      <c r="V8" s="1113">
        <v>1</v>
      </c>
      <c r="W8" s="1113"/>
      <c r="X8" s="1113"/>
      <c r="Y8" s="1113"/>
      <c r="Z8" s="1113"/>
      <c r="AA8" s="1113">
        <v>4</v>
      </c>
      <c r="AB8" s="1113"/>
      <c r="AC8" s="1113"/>
      <c r="AD8" s="1113"/>
      <c r="AE8" s="1114"/>
      <c r="AF8" s="1088">
        <v>4</v>
      </c>
      <c r="AG8" s="1089"/>
      <c r="AH8" s="1089"/>
      <c r="AI8" s="1089"/>
      <c r="AJ8" s="1090"/>
      <c r="AK8" s="1155"/>
      <c r="AL8" s="1156"/>
      <c r="AM8" s="1156"/>
      <c r="AN8" s="1156"/>
      <c r="AO8" s="1156"/>
      <c r="AP8" s="1156"/>
      <c r="AQ8" s="1156"/>
      <c r="AR8" s="1156"/>
      <c r="AS8" s="1156"/>
      <c r="AT8" s="1156"/>
      <c r="AU8" s="1153"/>
      <c r="AV8" s="1153"/>
      <c r="AW8" s="1153"/>
      <c r="AX8" s="1153"/>
      <c r="AY8" s="1154"/>
      <c r="AZ8" s="230"/>
      <c r="BA8" s="230"/>
      <c r="BB8" s="230"/>
      <c r="BC8" s="230"/>
      <c r="BD8" s="230"/>
      <c r="BE8" s="231"/>
      <c r="BF8" s="231"/>
      <c r="BG8" s="231"/>
      <c r="BH8" s="231"/>
      <c r="BI8" s="231"/>
      <c r="BJ8" s="231"/>
      <c r="BK8" s="231"/>
      <c r="BL8" s="231"/>
      <c r="BM8" s="231"/>
      <c r="BN8" s="231"/>
      <c r="BO8" s="231"/>
      <c r="BP8" s="231"/>
      <c r="BQ8" s="240">
        <v>2</v>
      </c>
      <c r="BR8" s="241"/>
      <c r="BS8" s="1083" t="s">
        <v>574</v>
      </c>
      <c r="BT8" s="1084"/>
      <c r="BU8" s="1084"/>
      <c r="BV8" s="1084"/>
      <c r="BW8" s="1084"/>
      <c r="BX8" s="1084"/>
      <c r="BY8" s="1084"/>
      <c r="BZ8" s="1084"/>
      <c r="CA8" s="1084"/>
      <c r="CB8" s="1084"/>
      <c r="CC8" s="1084"/>
      <c r="CD8" s="1084"/>
      <c r="CE8" s="1084"/>
      <c r="CF8" s="1084"/>
      <c r="CG8" s="1085"/>
      <c r="CH8" s="1058">
        <v>23</v>
      </c>
      <c r="CI8" s="1059"/>
      <c r="CJ8" s="1059"/>
      <c r="CK8" s="1059"/>
      <c r="CL8" s="1060"/>
      <c r="CM8" s="1058">
        <v>223</v>
      </c>
      <c r="CN8" s="1059"/>
      <c r="CO8" s="1059"/>
      <c r="CP8" s="1059"/>
      <c r="CQ8" s="1060"/>
      <c r="CR8" s="1058">
        <v>10</v>
      </c>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2"/>
    </row>
    <row r="9" spans="1:131" s="233" customFormat="1" ht="26.25" customHeight="1" x14ac:dyDescent="0.15">
      <c r="A9" s="239">
        <v>3</v>
      </c>
      <c r="B9" s="1106" t="s">
        <v>378</v>
      </c>
      <c r="C9" s="1107"/>
      <c r="D9" s="1107"/>
      <c r="E9" s="1107"/>
      <c r="F9" s="1107"/>
      <c r="G9" s="1107"/>
      <c r="H9" s="1107"/>
      <c r="I9" s="1107"/>
      <c r="J9" s="1107"/>
      <c r="K9" s="1107"/>
      <c r="L9" s="1107"/>
      <c r="M9" s="1107"/>
      <c r="N9" s="1107"/>
      <c r="O9" s="1107"/>
      <c r="P9" s="1108"/>
      <c r="Q9" s="1112">
        <v>30</v>
      </c>
      <c r="R9" s="1113"/>
      <c r="S9" s="1113"/>
      <c r="T9" s="1113"/>
      <c r="U9" s="1113"/>
      <c r="V9" s="1113">
        <v>23</v>
      </c>
      <c r="W9" s="1113"/>
      <c r="X9" s="1113"/>
      <c r="Y9" s="1113"/>
      <c r="Z9" s="1113"/>
      <c r="AA9" s="1113">
        <v>7</v>
      </c>
      <c r="AB9" s="1113"/>
      <c r="AC9" s="1113"/>
      <c r="AD9" s="1113"/>
      <c r="AE9" s="1114"/>
      <c r="AF9" s="1088">
        <v>7</v>
      </c>
      <c r="AG9" s="1089"/>
      <c r="AH9" s="1089"/>
      <c r="AI9" s="1089"/>
      <c r="AJ9" s="1090"/>
      <c r="AK9" s="1155">
        <v>17</v>
      </c>
      <c r="AL9" s="1156"/>
      <c r="AM9" s="1156"/>
      <c r="AN9" s="1156"/>
      <c r="AO9" s="1156"/>
      <c r="AP9" s="1156">
        <v>26</v>
      </c>
      <c r="AQ9" s="1156"/>
      <c r="AR9" s="1156"/>
      <c r="AS9" s="1156"/>
      <c r="AT9" s="1156"/>
      <c r="AU9" s="1153"/>
      <c r="AV9" s="1153"/>
      <c r="AW9" s="1153"/>
      <c r="AX9" s="1153"/>
      <c r="AY9" s="1154"/>
      <c r="AZ9" s="230"/>
      <c r="BA9" s="230"/>
      <c r="BB9" s="230"/>
      <c r="BC9" s="230"/>
      <c r="BD9" s="230"/>
      <c r="BE9" s="231"/>
      <c r="BF9" s="231"/>
      <c r="BG9" s="231"/>
      <c r="BH9" s="231"/>
      <c r="BI9" s="231"/>
      <c r="BJ9" s="231"/>
      <c r="BK9" s="231"/>
      <c r="BL9" s="231"/>
      <c r="BM9" s="231"/>
      <c r="BN9" s="231"/>
      <c r="BO9" s="231"/>
      <c r="BP9" s="231"/>
      <c r="BQ9" s="240">
        <v>3</v>
      </c>
      <c r="BR9" s="241"/>
      <c r="BS9" s="1083" t="s">
        <v>575</v>
      </c>
      <c r="BT9" s="1084"/>
      <c r="BU9" s="1084"/>
      <c r="BV9" s="1084"/>
      <c r="BW9" s="1084"/>
      <c r="BX9" s="1084"/>
      <c r="BY9" s="1084"/>
      <c r="BZ9" s="1084"/>
      <c r="CA9" s="1084"/>
      <c r="CB9" s="1084"/>
      <c r="CC9" s="1084"/>
      <c r="CD9" s="1084"/>
      <c r="CE9" s="1084"/>
      <c r="CF9" s="1084"/>
      <c r="CG9" s="1085"/>
      <c r="CH9" s="1058">
        <v>5</v>
      </c>
      <c r="CI9" s="1059"/>
      <c r="CJ9" s="1059"/>
      <c r="CK9" s="1059"/>
      <c r="CL9" s="1060"/>
      <c r="CM9" s="1058">
        <v>695</v>
      </c>
      <c r="CN9" s="1059"/>
      <c r="CO9" s="1059"/>
      <c r="CP9" s="1059"/>
      <c r="CQ9" s="1060"/>
      <c r="CR9" s="1058">
        <v>235</v>
      </c>
      <c r="CS9" s="1059"/>
      <c r="CT9" s="1059"/>
      <c r="CU9" s="1059"/>
      <c r="CV9" s="1060"/>
      <c r="CW9" s="1058">
        <v>1</v>
      </c>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2"/>
    </row>
    <row r="10" spans="1:131" s="233" customFormat="1" ht="26.25" customHeight="1" x14ac:dyDescent="0.15">
      <c r="A10" s="239">
        <v>4</v>
      </c>
      <c r="B10" s="1106" t="s">
        <v>379</v>
      </c>
      <c r="C10" s="1107"/>
      <c r="D10" s="1107"/>
      <c r="E10" s="1107"/>
      <c r="F10" s="1107"/>
      <c r="G10" s="1107"/>
      <c r="H10" s="1107"/>
      <c r="I10" s="1107"/>
      <c r="J10" s="1107"/>
      <c r="K10" s="1107"/>
      <c r="L10" s="1107"/>
      <c r="M10" s="1107"/>
      <c r="N10" s="1107"/>
      <c r="O10" s="1107"/>
      <c r="P10" s="1108"/>
      <c r="Q10" s="1112">
        <v>22</v>
      </c>
      <c r="R10" s="1113"/>
      <c r="S10" s="1113"/>
      <c r="T10" s="1113"/>
      <c r="U10" s="1113"/>
      <c r="V10" s="1113">
        <v>11</v>
      </c>
      <c r="W10" s="1113"/>
      <c r="X10" s="1113"/>
      <c r="Y10" s="1113"/>
      <c r="Z10" s="1113"/>
      <c r="AA10" s="1113">
        <v>12</v>
      </c>
      <c r="AB10" s="1113"/>
      <c r="AC10" s="1113"/>
      <c r="AD10" s="1113"/>
      <c r="AE10" s="1114"/>
      <c r="AF10" s="1088">
        <v>12</v>
      </c>
      <c r="AG10" s="1089"/>
      <c r="AH10" s="1089"/>
      <c r="AI10" s="1089"/>
      <c r="AJ10" s="1090"/>
      <c r="AK10" s="1155"/>
      <c r="AL10" s="1156"/>
      <c r="AM10" s="1156"/>
      <c r="AN10" s="1156"/>
      <c r="AO10" s="1156"/>
      <c r="AP10" s="1156"/>
      <c r="AQ10" s="1156"/>
      <c r="AR10" s="1156"/>
      <c r="AS10" s="1156"/>
      <c r="AT10" s="1156"/>
      <c r="AU10" s="1153"/>
      <c r="AV10" s="1153"/>
      <c r="AW10" s="1153"/>
      <c r="AX10" s="1153"/>
      <c r="AY10" s="1154"/>
      <c r="AZ10" s="230"/>
      <c r="BA10" s="230"/>
      <c r="BB10" s="230"/>
      <c r="BC10" s="230"/>
      <c r="BD10" s="230"/>
      <c r="BE10" s="231"/>
      <c r="BF10" s="231"/>
      <c r="BG10" s="231"/>
      <c r="BH10" s="231"/>
      <c r="BI10" s="231"/>
      <c r="BJ10" s="231"/>
      <c r="BK10" s="231"/>
      <c r="BL10" s="231"/>
      <c r="BM10" s="231"/>
      <c r="BN10" s="231"/>
      <c r="BO10" s="231"/>
      <c r="BP10" s="231"/>
      <c r="BQ10" s="240">
        <v>4</v>
      </c>
      <c r="BR10" s="241"/>
      <c r="BS10" s="1083" t="s">
        <v>576</v>
      </c>
      <c r="BT10" s="1084"/>
      <c r="BU10" s="1084"/>
      <c r="BV10" s="1084"/>
      <c r="BW10" s="1084"/>
      <c r="BX10" s="1084"/>
      <c r="BY10" s="1084"/>
      <c r="BZ10" s="1084"/>
      <c r="CA10" s="1084"/>
      <c r="CB10" s="1084"/>
      <c r="CC10" s="1084"/>
      <c r="CD10" s="1084"/>
      <c r="CE10" s="1084"/>
      <c r="CF10" s="1084"/>
      <c r="CG10" s="1085"/>
      <c r="CH10" s="1058">
        <v>5</v>
      </c>
      <c r="CI10" s="1059"/>
      <c r="CJ10" s="1059"/>
      <c r="CK10" s="1059"/>
      <c r="CL10" s="1060"/>
      <c r="CM10" s="1058">
        <v>83</v>
      </c>
      <c r="CN10" s="1059"/>
      <c r="CO10" s="1059"/>
      <c r="CP10" s="1059"/>
      <c r="CQ10" s="1060"/>
      <c r="CR10" s="1058">
        <v>68</v>
      </c>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2"/>
    </row>
    <row r="11" spans="1:131" s="233" customFormat="1" ht="26.25" customHeight="1" x14ac:dyDescent="0.15">
      <c r="A11" s="239">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0"/>
      <c r="BA11" s="230"/>
      <c r="BB11" s="230"/>
      <c r="BC11" s="230"/>
      <c r="BD11" s="230"/>
      <c r="BE11" s="231"/>
      <c r="BF11" s="231"/>
      <c r="BG11" s="231"/>
      <c r="BH11" s="231"/>
      <c r="BI11" s="231"/>
      <c r="BJ11" s="231"/>
      <c r="BK11" s="231"/>
      <c r="BL11" s="231"/>
      <c r="BM11" s="231"/>
      <c r="BN11" s="231"/>
      <c r="BO11" s="231"/>
      <c r="BP11" s="231"/>
      <c r="BQ11" s="240">
        <v>5</v>
      </c>
      <c r="BR11" s="241"/>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2"/>
    </row>
    <row r="12" spans="1:131" s="233" customFormat="1" ht="26.25" customHeight="1" x14ac:dyDescent="0.15">
      <c r="A12" s="239">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0"/>
      <c r="BA12" s="230"/>
      <c r="BB12" s="230"/>
      <c r="BC12" s="230"/>
      <c r="BD12" s="230"/>
      <c r="BE12" s="231"/>
      <c r="BF12" s="231"/>
      <c r="BG12" s="231"/>
      <c r="BH12" s="231"/>
      <c r="BI12" s="231"/>
      <c r="BJ12" s="231"/>
      <c r="BK12" s="231"/>
      <c r="BL12" s="231"/>
      <c r="BM12" s="231"/>
      <c r="BN12" s="231"/>
      <c r="BO12" s="231"/>
      <c r="BP12" s="231"/>
      <c r="BQ12" s="240">
        <v>6</v>
      </c>
      <c r="BR12" s="241"/>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2"/>
    </row>
    <row r="13" spans="1:131" s="233" customFormat="1" ht="26.25" customHeight="1" x14ac:dyDescent="0.15">
      <c r="A13" s="239">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0"/>
      <c r="BA13" s="230"/>
      <c r="BB13" s="230"/>
      <c r="BC13" s="230"/>
      <c r="BD13" s="230"/>
      <c r="BE13" s="231"/>
      <c r="BF13" s="231"/>
      <c r="BG13" s="231"/>
      <c r="BH13" s="231"/>
      <c r="BI13" s="231"/>
      <c r="BJ13" s="231"/>
      <c r="BK13" s="231"/>
      <c r="BL13" s="231"/>
      <c r="BM13" s="231"/>
      <c r="BN13" s="231"/>
      <c r="BO13" s="231"/>
      <c r="BP13" s="231"/>
      <c r="BQ13" s="240">
        <v>7</v>
      </c>
      <c r="BR13" s="241"/>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2"/>
    </row>
    <row r="14" spans="1:131" s="233" customFormat="1" ht="26.25" customHeight="1" x14ac:dyDescent="0.15">
      <c r="A14" s="239">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0"/>
      <c r="BA14" s="230"/>
      <c r="BB14" s="230"/>
      <c r="BC14" s="230"/>
      <c r="BD14" s="230"/>
      <c r="BE14" s="231"/>
      <c r="BF14" s="231"/>
      <c r="BG14" s="231"/>
      <c r="BH14" s="231"/>
      <c r="BI14" s="231"/>
      <c r="BJ14" s="231"/>
      <c r="BK14" s="231"/>
      <c r="BL14" s="231"/>
      <c r="BM14" s="231"/>
      <c r="BN14" s="231"/>
      <c r="BO14" s="231"/>
      <c r="BP14" s="231"/>
      <c r="BQ14" s="240">
        <v>8</v>
      </c>
      <c r="BR14" s="241"/>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2"/>
    </row>
    <row r="15" spans="1:131" s="233" customFormat="1" ht="26.25" customHeight="1" x14ac:dyDescent="0.15">
      <c r="A15" s="239">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0"/>
      <c r="BA15" s="230"/>
      <c r="BB15" s="230"/>
      <c r="BC15" s="230"/>
      <c r="BD15" s="230"/>
      <c r="BE15" s="231"/>
      <c r="BF15" s="231"/>
      <c r="BG15" s="231"/>
      <c r="BH15" s="231"/>
      <c r="BI15" s="231"/>
      <c r="BJ15" s="231"/>
      <c r="BK15" s="231"/>
      <c r="BL15" s="231"/>
      <c r="BM15" s="231"/>
      <c r="BN15" s="231"/>
      <c r="BO15" s="231"/>
      <c r="BP15" s="231"/>
      <c r="BQ15" s="240">
        <v>9</v>
      </c>
      <c r="BR15" s="241"/>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2"/>
    </row>
    <row r="16" spans="1:131" s="233" customFormat="1" ht="26.25" customHeight="1" x14ac:dyDescent="0.15">
      <c r="A16" s="239">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0"/>
      <c r="BA16" s="230"/>
      <c r="BB16" s="230"/>
      <c r="BC16" s="230"/>
      <c r="BD16" s="230"/>
      <c r="BE16" s="231"/>
      <c r="BF16" s="231"/>
      <c r="BG16" s="231"/>
      <c r="BH16" s="231"/>
      <c r="BI16" s="231"/>
      <c r="BJ16" s="231"/>
      <c r="BK16" s="231"/>
      <c r="BL16" s="231"/>
      <c r="BM16" s="231"/>
      <c r="BN16" s="231"/>
      <c r="BO16" s="231"/>
      <c r="BP16" s="231"/>
      <c r="BQ16" s="240">
        <v>10</v>
      </c>
      <c r="BR16" s="241"/>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2"/>
    </row>
    <row r="17" spans="1:131" s="233" customFormat="1" ht="26.25" customHeight="1" x14ac:dyDescent="0.15">
      <c r="A17" s="239">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0"/>
      <c r="BA17" s="230"/>
      <c r="BB17" s="230"/>
      <c r="BC17" s="230"/>
      <c r="BD17" s="230"/>
      <c r="BE17" s="231"/>
      <c r="BF17" s="231"/>
      <c r="BG17" s="231"/>
      <c r="BH17" s="231"/>
      <c r="BI17" s="231"/>
      <c r="BJ17" s="231"/>
      <c r="BK17" s="231"/>
      <c r="BL17" s="231"/>
      <c r="BM17" s="231"/>
      <c r="BN17" s="231"/>
      <c r="BO17" s="231"/>
      <c r="BP17" s="231"/>
      <c r="BQ17" s="240">
        <v>11</v>
      </c>
      <c r="BR17" s="241"/>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2"/>
    </row>
    <row r="18" spans="1:131" s="233" customFormat="1" ht="26.25" customHeight="1" x14ac:dyDescent="0.15">
      <c r="A18" s="239">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0"/>
      <c r="BA18" s="230"/>
      <c r="BB18" s="230"/>
      <c r="BC18" s="230"/>
      <c r="BD18" s="230"/>
      <c r="BE18" s="231"/>
      <c r="BF18" s="231"/>
      <c r="BG18" s="231"/>
      <c r="BH18" s="231"/>
      <c r="BI18" s="231"/>
      <c r="BJ18" s="231"/>
      <c r="BK18" s="231"/>
      <c r="BL18" s="231"/>
      <c r="BM18" s="231"/>
      <c r="BN18" s="231"/>
      <c r="BO18" s="231"/>
      <c r="BP18" s="231"/>
      <c r="BQ18" s="240">
        <v>12</v>
      </c>
      <c r="BR18" s="241"/>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2"/>
    </row>
    <row r="19" spans="1:131" s="233" customFormat="1" ht="26.25" customHeight="1" x14ac:dyDescent="0.15">
      <c r="A19" s="239">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0"/>
      <c r="BA19" s="230"/>
      <c r="BB19" s="230"/>
      <c r="BC19" s="230"/>
      <c r="BD19" s="230"/>
      <c r="BE19" s="231"/>
      <c r="BF19" s="231"/>
      <c r="BG19" s="231"/>
      <c r="BH19" s="231"/>
      <c r="BI19" s="231"/>
      <c r="BJ19" s="231"/>
      <c r="BK19" s="231"/>
      <c r="BL19" s="231"/>
      <c r="BM19" s="231"/>
      <c r="BN19" s="231"/>
      <c r="BO19" s="231"/>
      <c r="BP19" s="231"/>
      <c r="BQ19" s="240">
        <v>13</v>
      </c>
      <c r="BR19" s="241"/>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2"/>
    </row>
    <row r="20" spans="1:131" s="233" customFormat="1" ht="26.25" customHeight="1" x14ac:dyDescent="0.15">
      <c r="A20" s="239">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0"/>
      <c r="BA20" s="230"/>
      <c r="BB20" s="230"/>
      <c r="BC20" s="230"/>
      <c r="BD20" s="230"/>
      <c r="BE20" s="231"/>
      <c r="BF20" s="231"/>
      <c r="BG20" s="231"/>
      <c r="BH20" s="231"/>
      <c r="BI20" s="231"/>
      <c r="BJ20" s="231"/>
      <c r="BK20" s="231"/>
      <c r="BL20" s="231"/>
      <c r="BM20" s="231"/>
      <c r="BN20" s="231"/>
      <c r="BO20" s="231"/>
      <c r="BP20" s="231"/>
      <c r="BQ20" s="240">
        <v>14</v>
      </c>
      <c r="BR20" s="241"/>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2"/>
    </row>
    <row r="21" spans="1:131" s="233" customFormat="1" ht="26.25" customHeight="1" thickBot="1" x14ac:dyDescent="0.2">
      <c r="A21" s="239">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0"/>
      <c r="BA21" s="230"/>
      <c r="BB21" s="230"/>
      <c r="BC21" s="230"/>
      <c r="BD21" s="230"/>
      <c r="BE21" s="231"/>
      <c r="BF21" s="231"/>
      <c r="BG21" s="231"/>
      <c r="BH21" s="231"/>
      <c r="BI21" s="231"/>
      <c r="BJ21" s="231"/>
      <c r="BK21" s="231"/>
      <c r="BL21" s="231"/>
      <c r="BM21" s="231"/>
      <c r="BN21" s="231"/>
      <c r="BO21" s="231"/>
      <c r="BP21" s="231"/>
      <c r="BQ21" s="240">
        <v>15</v>
      </c>
      <c r="BR21" s="241"/>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2"/>
    </row>
    <row r="22" spans="1:131" s="233" customFormat="1" ht="26.25" customHeight="1" x14ac:dyDescent="0.15">
      <c r="A22" s="239">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380</v>
      </c>
      <c r="BA22" s="1104"/>
      <c r="BB22" s="1104"/>
      <c r="BC22" s="1104"/>
      <c r="BD22" s="1105"/>
      <c r="BE22" s="231"/>
      <c r="BF22" s="231"/>
      <c r="BG22" s="231"/>
      <c r="BH22" s="231"/>
      <c r="BI22" s="231"/>
      <c r="BJ22" s="231"/>
      <c r="BK22" s="231"/>
      <c r="BL22" s="231"/>
      <c r="BM22" s="231"/>
      <c r="BN22" s="231"/>
      <c r="BO22" s="231"/>
      <c r="BP22" s="231"/>
      <c r="BQ22" s="240">
        <v>16</v>
      </c>
      <c r="BR22" s="241"/>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2"/>
    </row>
    <row r="23" spans="1:131" s="233" customFormat="1" ht="26.25" customHeight="1" thickBot="1" x14ac:dyDescent="0.2">
      <c r="A23" s="242" t="s">
        <v>381</v>
      </c>
      <c r="B23" s="1013" t="s">
        <v>382</v>
      </c>
      <c r="C23" s="1014"/>
      <c r="D23" s="1014"/>
      <c r="E23" s="1014"/>
      <c r="F23" s="1014"/>
      <c r="G23" s="1014"/>
      <c r="H23" s="1014"/>
      <c r="I23" s="1014"/>
      <c r="J23" s="1014"/>
      <c r="K23" s="1014"/>
      <c r="L23" s="1014"/>
      <c r="M23" s="1014"/>
      <c r="N23" s="1014"/>
      <c r="O23" s="1014"/>
      <c r="P23" s="1015"/>
      <c r="Q23" s="1137">
        <v>21199</v>
      </c>
      <c r="R23" s="1138"/>
      <c r="S23" s="1138"/>
      <c r="T23" s="1138"/>
      <c r="U23" s="1138"/>
      <c r="V23" s="1138">
        <v>20505</v>
      </c>
      <c r="W23" s="1138"/>
      <c r="X23" s="1138"/>
      <c r="Y23" s="1138"/>
      <c r="Z23" s="1138"/>
      <c r="AA23" s="1138">
        <v>693</v>
      </c>
      <c r="AB23" s="1138"/>
      <c r="AC23" s="1138"/>
      <c r="AD23" s="1138"/>
      <c r="AE23" s="1139"/>
      <c r="AF23" s="1140">
        <v>590</v>
      </c>
      <c r="AG23" s="1138"/>
      <c r="AH23" s="1138"/>
      <c r="AI23" s="1138"/>
      <c r="AJ23" s="1141"/>
      <c r="AK23" s="1142"/>
      <c r="AL23" s="1143"/>
      <c r="AM23" s="1143"/>
      <c r="AN23" s="1143"/>
      <c r="AO23" s="1143"/>
      <c r="AP23" s="1138">
        <f>AP7+AP8+AP9+AP10</f>
        <v>18547</v>
      </c>
      <c r="AQ23" s="1138"/>
      <c r="AR23" s="1138"/>
      <c r="AS23" s="1138"/>
      <c r="AT23" s="1138"/>
      <c r="AU23" s="1144"/>
      <c r="AV23" s="1144"/>
      <c r="AW23" s="1144"/>
      <c r="AX23" s="1144"/>
      <c r="AY23" s="1145"/>
      <c r="AZ23" s="1134" t="s">
        <v>383</v>
      </c>
      <c r="BA23" s="1135"/>
      <c r="BB23" s="1135"/>
      <c r="BC23" s="1135"/>
      <c r="BD23" s="1136"/>
      <c r="BE23" s="231"/>
      <c r="BF23" s="231"/>
      <c r="BG23" s="231"/>
      <c r="BH23" s="231"/>
      <c r="BI23" s="231"/>
      <c r="BJ23" s="231"/>
      <c r="BK23" s="231"/>
      <c r="BL23" s="231"/>
      <c r="BM23" s="231"/>
      <c r="BN23" s="231"/>
      <c r="BO23" s="231"/>
      <c r="BP23" s="231"/>
      <c r="BQ23" s="240">
        <v>17</v>
      </c>
      <c r="BR23" s="241"/>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2"/>
    </row>
    <row r="24" spans="1:131" s="233" customFormat="1" ht="26.25" customHeight="1" x14ac:dyDescent="0.15">
      <c r="A24" s="1133" t="s">
        <v>384</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0"/>
      <c r="BA24" s="230"/>
      <c r="BB24" s="230"/>
      <c r="BC24" s="230"/>
      <c r="BD24" s="230"/>
      <c r="BE24" s="231"/>
      <c r="BF24" s="231"/>
      <c r="BG24" s="231"/>
      <c r="BH24" s="231"/>
      <c r="BI24" s="231"/>
      <c r="BJ24" s="231"/>
      <c r="BK24" s="231"/>
      <c r="BL24" s="231"/>
      <c r="BM24" s="231"/>
      <c r="BN24" s="231"/>
      <c r="BO24" s="231"/>
      <c r="BP24" s="231"/>
      <c r="BQ24" s="240">
        <v>18</v>
      </c>
      <c r="BR24" s="241"/>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2"/>
    </row>
    <row r="25" spans="1:131" s="225" customFormat="1" ht="26.25" customHeight="1" thickBot="1" x14ac:dyDescent="0.2">
      <c r="A25" s="1132" t="s">
        <v>385</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0"/>
      <c r="BK25" s="230"/>
      <c r="BL25" s="230"/>
      <c r="BM25" s="230"/>
      <c r="BN25" s="230"/>
      <c r="BO25" s="243"/>
      <c r="BP25" s="243"/>
      <c r="BQ25" s="240">
        <v>19</v>
      </c>
      <c r="BR25" s="241"/>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4"/>
    </row>
    <row r="26" spans="1:131" s="225" customFormat="1" ht="26.25" customHeight="1" x14ac:dyDescent="0.15">
      <c r="A26" s="1064" t="s">
        <v>359</v>
      </c>
      <c r="B26" s="1065"/>
      <c r="C26" s="1065"/>
      <c r="D26" s="1065"/>
      <c r="E26" s="1065"/>
      <c r="F26" s="1065"/>
      <c r="G26" s="1065"/>
      <c r="H26" s="1065"/>
      <c r="I26" s="1065"/>
      <c r="J26" s="1065"/>
      <c r="K26" s="1065"/>
      <c r="L26" s="1065"/>
      <c r="M26" s="1065"/>
      <c r="N26" s="1065"/>
      <c r="O26" s="1065"/>
      <c r="P26" s="1066"/>
      <c r="Q26" s="1070" t="s">
        <v>386</v>
      </c>
      <c r="R26" s="1071"/>
      <c r="S26" s="1071"/>
      <c r="T26" s="1071"/>
      <c r="U26" s="1072"/>
      <c r="V26" s="1070" t="s">
        <v>387</v>
      </c>
      <c r="W26" s="1071"/>
      <c r="X26" s="1071"/>
      <c r="Y26" s="1071"/>
      <c r="Z26" s="1072"/>
      <c r="AA26" s="1070" t="s">
        <v>388</v>
      </c>
      <c r="AB26" s="1071"/>
      <c r="AC26" s="1071"/>
      <c r="AD26" s="1071"/>
      <c r="AE26" s="1071"/>
      <c r="AF26" s="1128" t="s">
        <v>389</v>
      </c>
      <c r="AG26" s="1077"/>
      <c r="AH26" s="1077"/>
      <c r="AI26" s="1077"/>
      <c r="AJ26" s="1129"/>
      <c r="AK26" s="1071" t="s">
        <v>390</v>
      </c>
      <c r="AL26" s="1071"/>
      <c r="AM26" s="1071"/>
      <c r="AN26" s="1071"/>
      <c r="AO26" s="1072"/>
      <c r="AP26" s="1070" t="s">
        <v>391</v>
      </c>
      <c r="AQ26" s="1071"/>
      <c r="AR26" s="1071"/>
      <c r="AS26" s="1071"/>
      <c r="AT26" s="1072"/>
      <c r="AU26" s="1070" t="s">
        <v>392</v>
      </c>
      <c r="AV26" s="1071"/>
      <c r="AW26" s="1071"/>
      <c r="AX26" s="1071"/>
      <c r="AY26" s="1072"/>
      <c r="AZ26" s="1070" t="s">
        <v>393</v>
      </c>
      <c r="BA26" s="1071"/>
      <c r="BB26" s="1071"/>
      <c r="BC26" s="1071"/>
      <c r="BD26" s="1072"/>
      <c r="BE26" s="1070" t="s">
        <v>366</v>
      </c>
      <c r="BF26" s="1071"/>
      <c r="BG26" s="1071"/>
      <c r="BH26" s="1071"/>
      <c r="BI26" s="1086"/>
      <c r="BJ26" s="230"/>
      <c r="BK26" s="230"/>
      <c r="BL26" s="230"/>
      <c r="BM26" s="230"/>
      <c r="BN26" s="230"/>
      <c r="BO26" s="243"/>
      <c r="BP26" s="243"/>
      <c r="BQ26" s="240">
        <v>20</v>
      </c>
      <c r="BR26" s="241"/>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4"/>
    </row>
    <row r="27" spans="1:131" s="225"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0"/>
      <c r="BK27" s="230"/>
      <c r="BL27" s="230"/>
      <c r="BM27" s="230"/>
      <c r="BN27" s="230"/>
      <c r="BO27" s="243"/>
      <c r="BP27" s="243"/>
      <c r="BQ27" s="240">
        <v>21</v>
      </c>
      <c r="BR27" s="241"/>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4"/>
    </row>
    <row r="28" spans="1:131" s="225" customFormat="1" ht="26.25" customHeight="1" thickTop="1" x14ac:dyDescent="0.15">
      <c r="A28" s="244">
        <v>1</v>
      </c>
      <c r="B28" s="1119" t="s">
        <v>394</v>
      </c>
      <c r="C28" s="1120"/>
      <c r="D28" s="1120"/>
      <c r="E28" s="1120"/>
      <c r="F28" s="1120"/>
      <c r="G28" s="1120"/>
      <c r="H28" s="1120"/>
      <c r="I28" s="1120"/>
      <c r="J28" s="1120"/>
      <c r="K28" s="1120"/>
      <c r="L28" s="1120"/>
      <c r="M28" s="1120"/>
      <c r="N28" s="1120"/>
      <c r="O28" s="1120"/>
      <c r="P28" s="1121"/>
      <c r="Q28" s="1122">
        <v>5511</v>
      </c>
      <c r="R28" s="1123"/>
      <c r="S28" s="1123"/>
      <c r="T28" s="1123"/>
      <c r="U28" s="1123"/>
      <c r="V28" s="1123">
        <v>5152</v>
      </c>
      <c r="W28" s="1123"/>
      <c r="X28" s="1123"/>
      <c r="Y28" s="1123"/>
      <c r="Z28" s="1123"/>
      <c r="AA28" s="1123">
        <v>358</v>
      </c>
      <c r="AB28" s="1123"/>
      <c r="AC28" s="1123"/>
      <c r="AD28" s="1123"/>
      <c r="AE28" s="1124"/>
      <c r="AF28" s="1125">
        <v>358</v>
      </c>
      <c r="AG28" s="1123"/>
      <c r="AH28" s="1123"/>
      <c r="AI28" s="1123"/>
      <c r="AJ28" s="1126"/>
      <c r="AK28" s="1127">
        <v>331</v>
      </c>
      <c r="AL28" s="1115"/>
      <c r="AM28" s="1115"/>
      <c r="AN28" s="1115"/>
      <c r="AO28" s="1115"/>
      <c r="AP28" s="1115">
        <v>60</v>
      </c>
      <c r="AQ28" s="1115"/>
      <c r="AR28" s="1115"/>
      <c r="AS28" s="1115"/>
      <c r="AT28" s="1115"/>
      <c r="AU28" s="1115">
        <v>4</v>
      </c>
      <c r="AV28" s="1115"/>
      <c r="AW28" s="1115"/>
      <c r="AX28" s="1115"/>
      <c r="AY28" s="1115"/>
      <c r="AZ28" s="1116"/>
      <c r="BA28" s="1116"/>
      <c r="BB28" s="1116"/>
      <c r="BC28" s="1116"/>
      <c r="BD28" s="1116"/>
      <c r="BE28" s="1117"/>
      <c r="BF28" s="1117"/>
      <c r="BG28" s="1117"/>
      <c r="BH28" s="1117"/>
      <c r="BI28" s="1118"/>
      <c r="BJ28" s="230"/>
      <c r="BK28" s="230"/>
      <c r="BL28" s="230"/>
      <c r="BM28" s="230"/>
      <c r="BN28" s="230"/>
      <c r="BO28" s="243"/>
      <c r="BP28" s="243"/>
      <c r="BQ28" s="240">
        <v>22</v>
      </c>
      <c r="BR28" s="241"/>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4"/>
    </row>
    <row r="29" spans="1:131" s="225" customFormat="1" ht="26.25" customHeight="1" x14ac:dyDescent="0.15">
      <c r="A29" s="244">
        <v>2</v>
      </c>
      <c r="B29" s="1106" t="s">
        <v>395</v>
      </c>
      <c r="C29" s="1107"/>
      <c r="D29" s="1107"/>
      <c r="E29" s="1107"/>
      <c r="F29" s="1107"/>
      <c r="G29" s="1107"/>
      <c r="H29" s="1107"/>
      <c r="I29" s="1107"/>
      <c r="J29" s="1107"/>
      <c r="K29" s="1107"/>
      <c r="L29" s="1107"/>
      <c r="M29" s="1107"/>
      <c r="N29" s="1107"/>
      <c r="O29" s="1107"/>
      <c r="P29" s="1108"/>
      <c r="Q29" s="1112">
        <v>3971</v>
      </c>
      <c r="R29" s="1113"/>
      <c r="S29" s="1113"/>
      <c r="T29" s="1113"/>
      <c r="U29" s="1113"/>
      <c r="V29" s="1113">
        <v>3757</v>
      </c>
      <c r="W29" s="1113"/>
      <c r="X29" s="1113"/>
      <c r="Y29" s="1113"/>
      <c r="Z29" s="1113"/>
      <c r="AA29" s="1113">
        <v>215</v>
      </c>
      <c r="AB29" s="1113"/>
      <c r="AC29" s="1113"/>
      <c r="AD29" s="1113"/>
      <c r="AE29" s="1114"/>
      <c r="AF29" s="1088">
        <v>215</v>
      </c>
      <c r="AG29" s="1089"/>
      <c r="AH29" s="1089"/>
      <c r="AI29" s="1089"/>
      <c r="AJ29" s="1090"/>
      <c r="AK29" s="1049">
        <v>593</v>
      </c>
      <c r="AL29" s="1040"/>
      <c r="AM29" s="1040"/>
      <c r="AN29" s="1040"/>
      <c r="AO29" s="1040"/>
      <c r="AP29" s="1040"/>
      <c r="AQ29" s="1040"/>
      <c r="AR29" s="1040"/>
      <c r="AS29" s="1040"/>
      <c r="AT29" s="1040"/>
      <c r="AU29" s="1040"/>
      <c r="AV29" s="1040"/>
      <c r="AW29" s="1040"/>
      <c r="AX29" s="1040"/>
      <c r="AY29" s="1040"/>
      <c r="AZ29" s="1111"/>
      <c r="BA29" s="1111"/>
      <c r="BB29" s="1111"/>
      <c r="BC29" s="1111"/>
      <c r="BD29" s="1111"/>
      <c r="BE29" s="1101"/>
      <c r="BF29" s="1101"/>
      <c r="BG29" s="1101"/>
      <c r="BH29" s="1101"/>
      <c r="BI29" s="1102"/>
      <c r="BJ29" s="230"/>
      <c r="BK29" s="230"/>
      <c r="BL29" s="230"/>
      <c r="BM29" s="230"/>
      <c r="BN29" s="230"/>
      <c r="BO29" s="243"/>
      <c r="BP29" s="243"/>
      <c r="BQ29" s="240">
        <v>23</v>
      </c>
      <c r="BR29" s="241"/>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4"/>
    </row>
    <row r="30" spans="1:131" s="225" customFormat="1" ht="26.25" customHeight="1" x14ac:dyDescent="0.15">
      <c r="A30" s="244">
        <v>3</v>
      </c>
      <c r="B30" s="1106" t="s">
        <v>396</v>
      </c>
      <c r="C30" s="1107"/>
      <c r="D30" s="1107"/>
      <c r="E30" s="1107"/>
      <c r="F30" s="1107"/>
      <c r="G30" s="1107"/>
      <c r="H30" s="1107"/>
      <c r="I30" s="1107"/>
      <c r="J30" s="1107"/>
      <c r="K30" s="1107"/>
      <c r="L30" s="1107"/>
      <c r="M30" s="1107"/>
      <c r="N30" s="1107"/>
      <c r="O30" s="1107"/>
      <c r="P30" s="1108"/>
      <c r="Q30" s="1112">
        <v>591</v>
      </c>
      <c r="R30" s="1113"/>
      <c r="S30" s="1113"/>
      <c r="T30" s="1113"/>
      <c r="U30" s="1113"/>
      <c r="V30" s="1113">
        <v>588</v>
      </c>
      <c r="W30" s="1113"/>
      <c r="X30" s="1113"/>
      <c r="Y30" s="1113"/>
      <c r="Z30" s="1113"/>
      <c r="AA30" s="1113">
        <v>3</v>
      </c>
      <c r="AB30" s="1113"/>
      <c r="AC30" s="1113"/>
      <c r="AD30" s="1113"/>
      <c r="AE30" s="1114"/>
      <c r="AF30" s="1088">
        <v>3</v>
      </c>
      <c r="AG30" s="1089"/>
      <c r="AH30" s="1089"/>
      <c r="AI30" s="1089"/>
      <c r="AJ30" s="1090"/>
      <c r="AK30" s="1049">
        <v>161</v>
      </c>
      <c r="AL30" s="1040"/>
      <c r="AM30" s="1040"/>
      <c r="AN30" s="1040"/>
      <c r="AO30" s="1040"/>
      <c r="AP30" s="1040"/>
      <c r="AQ30" s="1040"/>
      <c r="AR30" s="1040"/>
      <c r="AS30" s="1040"/>
      <c r="AT30" s="1040"/>
      <c r="AU30" s="1040"/>
      <c r="AV30" s="1040"/>
      <c r="AW30" s="1040"/>
      <c r="AX30" s="1040"/>
      <c r="AY30" s="1040"/>
      <c r="AZ30" s="1111"/>
      <c r="BA30" s="1111"/>
      <c r="BB30" s="1111"/>
      <c r="BC30" s="1111"/>
      <c r="BD30" s="1111"/>
      <c r="BE30" s="1101"/>
      <c r="BF30" s="1101"/>
      <c r="BG30" s="1101"/>
      <c r="BH30" s="1101"/>
      <c r="BI30" s="1102"/>
      <c r="BJ30" s="230"/>
      <c r="BK30" s="230"/>
      <c r="BL30" s="230"/>
      <c r="BM30" s="230"/>
      <c r="BN30" s="230"/>
      <c r="BO30" s="243"/>
      <c r="BP30" s="243"/>
      <c r="BQ30" s="240">
        <v>24</v>
      </c>
      <c r="BR30" s="241"/>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4"/>
    </row>
    <row r="31" spans="1:131" s="225" customFormat="1" ht="26.25" customHeight="1" x14ac:dyDescent="0.15">
      <c r="A31" s="244">
        <v>4</v>
      </c>
      <c r="B31" s="1106" t="s">
        <v>397</v>
      </c>
      <c r="C31" s="1107"/>
      <c r="D31" s="1107"/>
      <c r="E31" s="1107"/>
      <c r="F31" s="1107"/>
      <c r="G31" s="1107"/>
      <c r="H31" s="1107"/>
      <c r="I31" s="1107"/>
      <c r="J31" s="1107"/>
      <c r="K31" s="1107"/>
      <c r="L31" s="1107"/>
      <c r="M31" s="1107"/>
      <c r="N31" s="1107"/>
      <c r="O31" s="1107"/>
      <c r="P31" s="1108"/>
      <c r="Q31" s="1112">
        <v>18</v>
      </c>
      <c r="R31" s="1113"/>
      <c r="S31" s="1113"/>
      <c r="T31" s="1113"/>
      <c r="U31" s="1113"/>
      <c r="V31" s="1113">
        <v>18</v>
      </c>
      <c r="W31" s="1113"/>
      <c r="X31" s="1113"/>
      <c r="Y31" s="1113"/>
      <c r="Z31" s="1113"/>
      <c r="AA31" s="1113">
        <v>0</v>
      </c>
      <c r="AB31" s="1113"/>
      <c r="AC31" s="1113"/>
      <c r="AD31" s="1113"/>
      <c r="AE31" s="1114"/>
      <c r="AF31" s="1088">
        <v>0</v>
      </c>
      <c r="AG31" s="1089"/>
      <c r="AH31" s="1089"/>
      <c r="AI31" s="1089"/>
      <c r="AJ31" s="1090"/>
      <c r="AK31" s="1049">
        <v>9</v>
      </c>
      <c r="AL31" s="1040"/>
      <c r="AM31" s="1040"/>
      <c r="AN31" s="1040"/>
      <c r="AO31" s="1040"/>
      <c r="AP31" s="1040"/>
      <c r="AQ31" s="1040"/>
      <c r="AR31" s="1040"/>
      <c r="AS31" s="1040"/>
      <c r="AT31" s="1040"/>
      <c r="AU31" s="1040"/>
      <c r="AV31" s="1040"/>
      <c r="AW31" s="1040"/>
      <c r="AX31" s="1040"/>
      <c r="AY31" s="1040"/>
      <c r="AZ31" s="1111"/>
      <c r="BA31" s="1111"/>
      <c r="BB31" s="1111"/>
      <c r="BC31" s="1111"/>
      <c r="BD31" s="1111"/>
      <c r="BE31" s="1101"/>
      <c r="BF31" s="1101"/>
      <c r="BG31" s="1101"/>
      <c r="BH31" s="1101"/>
      <c r="BI31" s="1102"/>
      <c r="BJ31" s="230"/>
      <c r="BK31" s="230"/>
      <c r="BL31" s="230"/>
      <c r="BM31" s="230"/>
      <c r="BN31" s="230"/>
      <c r="BO31" s="243"/>
      <c r="BP31" s="243"/>
      <c r="BQ31" s="240">
        <v>25</v>
      </c>
      <c r="BR31" s="241"/>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4"/>
    </row>
    <row r="32" spans="1:131" s="225" customFormat="1" ht="26.25" customHeight="1" x14ac:dyDescent="0.15">
      <c r="A32" s="244">
        <v>5</v>
      </c>
      <c r="B32" s="1106" t="s">
        <v>398</v>
      </c>
      <c r="C32" s="1107"/>
      <c r="D32" s="1107"/>
      <c r="E32" s="1107"/>
      <c r="F32" s="1107"/>
      <c r="G32" s="1107"/>
      <c r="H32" s="1107"/>
      <c r="I32" s="1107"/>
      <c r="J32" s="1107"/>
      <c r="K32" s="1107"/>
      <c r="L32" s="1107"/>
      <c r="M32" s="1107"/>
      <c r="N32" s="1107"/>
      <c r="O32" s="1107"/>
      <c r="P32" s="1108"/>
      <c r="Q32" s="1112">
        <v>790</v>
      </c>
      <c r="R32" s="1113"/>
      <c r="S32" s="1113"/>
      <c r="T32" s="1113"/>
      <c r="U32" s="1113"/>
      <c r="V32" s="1113">
        <v>706</v>
      </c>
      <c r="W32" s="1113"/>
      <c r="X32" s="1113"/>
      <c r="Y32" s="1113"/>
      <c r="Z32" s="1113"/>
      <c r="AA32" s="1113">
        <v>84</v>
      </c>
      <c r="AB32" s="1113"/>
      <c r="AC32" s="1113"/>
      <c r="AD32" s="1113"/>
      <c r="AE32" s="1114"/>
      <c r="AF32" s="1088">
        <v>2298</v>
      </c>
      <c r="AG32" s="1089"/>
      <c r="AH32" s="1089"/>
      <c r="AI32" s="1089"/>
      <c r="AJ32" s="1090"/>
      <c r="AK32" s="1049">
        <v>12</v>
      </c>
      <c r="AL32" s="1040"/>
      <c r="AM32" s="1040"/>
      <c r="AN32" s="1040"/>
      <c r="AO32" s="1040"/>
      <c r="AP32" s="1040">
        <v>1328</v>
      </c>
      <c r="AQ32" s="1040"/>
      <c r="AR32" s="1040"/>
      <c r="AS32" s="1040"/>
      <c r="AT32" s="1040"/>
      <c r="AU32" s="1040">
        <v>80</v>
      </c>
      <c r="AV32" s="1040"/>
      <c r="AW32" s="1040"/>
      <c r="AX32" s="1040"/>
      <c r="AY32" s="1040"/>
      <c r="AZ32" s="1111"/>
      <c r="BA32" s="1111"/>
      <c r="BB32" s="1111"/>
      <c r="BC32" s="1111"/>
      <c r="BD32" s="1111"/>
      <c r="BE32" s="1101" t="s">
        <v>399</v>
      </c>
      <c r="BF32" s="1101"/>
      <c r="BG32" s="1101"/>
      <c r="BH32" s="1101"/>
      <c r="BI32" s="1102"/>
      <c r="BJ32" s="230"/>
      <c r="BK32" s="230"/>
      <c r="BL32" s="230"/>
      <c r="BM32" s="230"/>
      <c r="BN32" s="230"/>
      <c r="BO32" s="243"/>
      <c r="BP32" s="243"/>
      <c r="BQ32" s="240">
        <v>26</v>
      </c>
      <c r="BR32" s="241"/>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4"/>
    </row>
    <row r="33" spans="1:131" s="225" customFormat="1" ht="26.25" customHeight="1" x14ac:dyDescent="0.15">
      <c r="A33" s="244">
        <v>6</v>
      </c>
      <c r="B33" s="1106" t="s">
        <v>400</v>
      </c>
      <c r="C33" s="1107"/>
      <c r="D33" s="1107"/>
      <c r="E33" s="1107"/>
      <c r="F33" s="1107"/>
      <c r="G33" s="1107"/>
      <c r="H33" s="1107"/>
      <c r="I33" s="1107"/>
      <c r="J33" s="1107"/>
      <c r="K33" s="1107"/>
      <c r="L33" s="1107"/>
      <c r="M33" s="1107"/>
      <c r="N33" s="1107"/>
      <c r="O33" s="1107"/>
      <c r="P33" s="1108"/>
      <c r="Q33" s="1112">
        <v>2223</v>
      </c>
      <c r="R33" s="1113"/>
      <c r="S33" s="1113"/>
      <c r="T33" s="1113"/>
      <c r="U33" s="1113"/>
      <c r="V33" s="1113">
        <v>2185</v>
      </c>
      <c r="W33" s="1113"/>
      <c r="X33" s="1113"/>
      <c r="Y33" s="1113"/>
      <c r="Z33" s="1113"/>
      <c r="AA33" s="1113">
        <v>38</v>
      </c>
      <c r="AB33" s="1113"/>
      <c r="AC33" s="1113"/>
      <c r="AD33" s="1113"/>
      <c r="AE33" s="1114"/>
      <c r="AF33" s="1088">
        <v>513</v>
      </c>
      <c r="AG33" s="1089"/>
      <c r="AH33" s="1089"/>
      <c r="AI33" s="1089"/>
      <c r="AJ33" s="1090"/>
      <c r="AK33" s="1049">
        <v>1759</v>
      </c>
      <c r="AL33" s="1040"/>
      <c r="AM33" s="1040"/>
      <c r="AN33" s="1040"/>
      <c r="AO33" s="1040"/>
      <c r="AP33" s="1040">
        <v>16188</v>
      </c>
      <c r="AQ33" s="1040"/>
      <c r="AR33" s="1040"/>
      <c r="AS33" s="1040"/>
      <c r="AT33" s="1040"/>
      <c r="AU33" s="1040">
        <v>15185</v>
      </c>
      <c r="AV33" s="1040"/>
      <c r="AW33" s="1040"/>
      <c r="AX33" s="1040"/>
      <c r="AY33" s="1040"/>
      <c r="AZ33" s="1111"/>
      <c r="BA33" s="1111"/>
      <c r="BB33" s="1111"/>
      <c r="BC33" s="1111"/>
      <c r="BD33" s="1111"/>
      <c r="BE33" s="1101" t="s">
        <v>401</v>
      </c>
      <c r="BF33" s="1101"/>
      <c r="BG33" s="1101"/>
      <c r="BH33" s="1101"/>
      <c r="BI33" s="1102"/>
      <c r="BJ33" s="230"/>
      <c r="BK33" s="230"/>
      <c r="BL33" s="230"/>
      <c r="BM33" s="230"/>
      <c r="BN33" s="230"/>
      <c r="BO33" s="243"/>
      <c r="BP33" s="243"/>
      <c r="BQ33" s="240">
        <v>27</v>
      </c>
      <c r="BR33" s="241"/>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4"/>
    </row>
    <row r="34" spans="1:131" s="225" customFormat="1" ht="26.25" customHeight="1" x14ac:dyDescent="0.15">
      <c r="A34" s="244">
        <v>7</v>
      </c>
      <c r="B34" s="1106" t="s">
        <v>402</v>
      </c>
      <c r="C34" s="1107"/>
      <c r="D34" s="1107"/>
      <c r="E34" s="1107"/>
      <c r="F34" s="1107"/>
      <c r="G34" s="1107"/>
      <c r="H34" s="1107"/>
      <c r="I34" s="1107"/>
      <c r="J34" s="1107"/>
      <c r="K34" s="1107"/>
      <c r="L34" s="1107"/>
      <c r="M34" s="1107"/>
      <c r="N34" s="1107"/>
      <c r="O34" s="1107"/>
      <c r="P34" s="1108"/>
      <c r="Q34" s="1112">
        <v>4917</v>
      </c>
      <c r="R34" s="1113"/>
      <c r="S34" s="1113"/>
      <c r="T34" s="1113"/>
      <c r="U34" s="1113"/>
      <c r="V34" s="1113">
        <v>4899</v>
      </c>
      <c r="W34" s="1113"/>
      <c r="X34" s="1113"/>
      <c r="Y34" s="1113"/>
      <c r="Z34" s="1113"/>
      <c r="AA34" s="1113">
        <v>17</v>
      </c>
      <c r="AB34" s="1113"/>
      <c r="AC34" s="1113"/>
      <c r="AD34" s="1113"/>
      <c r="AE34" s="1114"/>
      <c r="AF34" s="1088">
        <v>1519</v>
      </c>
      <c r="AG34" s="1089"/>
      <c r="AH34" s="1089"/>
      <c r="AI34" s="1089"/>
      <c r="AJ34" s="1090"/>
      <c r="AK34" s="1049">
        <v>492</v>
      </c>
      <c r="AL34" s="1040"/>
      <c r="AM34" s="1040"/>
      <c r="AN34" s="1040"/>
      <c r="AO34" s="1040"/>
      <c r="AP34" s="1040">
        <v>3752</v>
      </c>
      <c r="AQ34" s="1040"/>
      <c r="AR34" s="1040"/>
      <c r="AS34" s="1040"/>
      <c r="AT34" s="1040"/>
      <c r="AU34" s="1040">
        <v>1696</v>
      </c>
      <c r="AV34" s="1040"/>
      <c r="AW34" s="1040"/>
      <c r="AX34" s="1040"/>
      <c r="AY34" s="1040"/>
      <c r="AZ34" s="1111"/>
      <c r="BA34" s="1111"/>
      <c r="BB34" s="1111"/>
      <c r="BC34" s="1111"/>
      <c r="BD34" s="1111"/>
      <c r="BE34" s="1101" t="s">
        <v>403</v>
      </c>
      <c r="BF34" s="1101"/>
      <c r="BG34" s="1101"/>
      <c r="BH34" s="1101"/>
      <c r="BI34" s="1102"/>
      <c r="BJ34" s="230"/>
      <c r="BK34" s="230"/>
      <c r="BL34" s="230"/>
      <c r="BM34" s="230"/>
      <c r="BN34" s="230"/>
      <c r="BO34" s="243"/>
      <c r="BP34" s="243"/>
      <c r="BQ34" s="240">
        <v>28</v>
      </c>
      <c r="BR34" s="241"/>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4"/>
    </row>
    <row r="35" spans="1:131" s="225" customFormat="1" ht="26.25" customHeight="1" x14ac:dyDescent="0.15">
      <c r="A35" s="244">
        <v>8</v>
      </c>
      <c r="B35" s="1106" t="s">
        <v>404</v>
      </c>
      <c r="C35" s="1107"/>
      <c r="D35" s="1107"/>
      <c r="E35" s="1107"/>
      <c r="F35" s="1107"/>
      <c r="G35" s="1107"/>
      <c r="H35" s="1107"/>
      <c r="I35" s="1107"/>
      <c r="J35" s="1107"/>
      <c r="K35" s="1107"/>
      <c r="L35" s="1107"/>
      <c r="M35" s="1107"/>
      <c r="N35" s="1107"/>
      <c r="O35" s="1107"/>
      <c r="P35" s="1108"/>
      <c r="Q35" s="1112">
        <v>25</v>
      </c>
      <c r="R35" s="1113"/>
      <c r="S35" s="1113"/>
      <c r="T35" s="1113"/>
      <c r="U35" s="1113"/>
      <c r="V35" s="1113">
        <v>20</v>
      </c>
      <c r="W35" s="1113"/>
      <c r="X35" s="1113"/>
      <c r="Y35" s="1113"/>
      <c r="Z35" s="1113"/>
      <c r="AA35" s="1113">
        <v>5</v>
      </c>
      <c r="AB35" s="1113"/>
      <c r="AC35" s="1113"/>
      <c r="AD35" s="1113"/>
      <c r="AE35" s="1114"/>
      <c r="AF35" s="1088">
        <v>5</v>
      </c>
      <c r="AG35" s="1089"/>
      <c r="AH35" s="1089"/>
      <c r="AI35" s="1089"/>
      <c r="AJ35" s="1090"/>
      <c r="AK35" s="1049">
        <v>14</v>
      </c>
      <c r="AL35" s="1040"/>
      <c r="AM35" s="1040"/>
      <c r="AN35" s="1040"/>
      <c r="AO35" s="1040"/>
      <c r="AP35" s="1040">
        <v>142</v>
      </c>
      <c r="AQ35" s="1040"/>
      <c r="AR35" s="1040"/>
      <c r="AS35" s="1040"/>
      <c r="AT35" s="1040"/>
      <c r="AU35" s="1040">
        <v>142</v>
      </c>
      <c r="AV35" s="1040"/>
      <c r="AW35" s="1040"/>
      <c r="AX35" s="1040"/>
      <c r="AY35" s="1040"/>
      <c r="AZ35" s="1111"/>
      <c r="BA35" s="1111"/>
      <c r="BB35" s="1111"/>
      <c r="BC35" s="1111"/>
      <c r="BD35" s="1111"/>
      <c r="BE35" s="1101" t="s">
        <v>405</v>
      </c>
      <c r="BF35" s="1101"/>
      <c r="BG35" s="1101"/>
      <c r="BH35" s="1101"/>
      <c r="BI35" s="1102"/>
      <c r="BJ35" s="230"/>
      <c r="BK35" s="230"/>
      <c r="BL35" s="230"/>
      <c r="BM35" s="230"/>
      <c r="BN35" s="230"/>
      <c r="BO35" s="243"/>
      <c r="BP35" s="243"/>
      <c r="BQ35" s="240">
        <v>29</v>
      </c>
      <c r="BR35" s="241"/>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4"/>
    </row>
    <row r="36" spans="1:131" s="225" customFormat="1" ht="26.25" customHeight="1" x14ac:dyDescent="0.15">
      <c r="A36" s="244">
        <v>9</v>
      </c>
      <c r="B36" s="1106" t="s">
        <v>406</v>
      </c>
      <c r="C36" s="1107"/>
      <c r="D36" s="1107"/>
      <c r="E36" s="1107"/>
      <c r="F36" s="1107"/>
      <c r="G36" s="1107"/>
      <c r="H36" s="1107"/>
      <c r="I36" s="1107"/>
      <c r="J36" s="1107"/>
      <c r="K36" s="1107"/>
      <c r="L36" s="1107"/>
      <c r="M36" s="1107"/>
      <c r="N36" s="1107"/>
      <c r="O36" s="1107"/>
      <c r="P36" s="1108"/>
      <c r="Q36" s="1112">
        <v>37</v>
      </c>
      <c r="R36" s="1113"/>
      <c r="S36" s="1113"/>
      <c r="T36" s="1113"/>
      <c r="U36" s="1113"/>
      <c r="V36" s="1113">
        <v>30</v>
      </c>
      <c r="W36" s="1113"/>
      <c r="X36" s="1113"/>
      <c r="Y36" s="1113"/>
      <c r="Z36" s="1113"/>
      <c r="AA36" s="1113">
        <v>7</v>
      </c>
      <c r="AB36" s="1113"/>
      <c r="AC36" s="1113"/>
      <c r="AD36" s="1113"/>
      <c r="AE36" s="1114"/>
      <c r="AF36" s="1088">
        <v>15</v>
      </c>
      <c r="AG36" s="1089"/>
      <c r="AH36" s="1089"/>
      <c r="AI36" s="1089"/>
      <c r="AJ36" s="1090"/>
      <c r="AK36" s="1049">
        <v>36</v>
      </c>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t="s">
        <v>407</v>
      </c>
      <c r="BF36" s="1101"/>
      <c r="BG36" s="1101"/>
      <c r="BH36" s="1101"/>
      <c r="BI36" s="1102"/>
      <c r="BJ36" s="230"/>
      <c r="BK36" s="230"/>
      <c r="BL36" s="230"/>
      <c r="BM36" s="230"/>
      <c r="BN36" s="230"/>
      <c r="BO36" s="243"/>
      <c r="BP36" s="243"/>
      <c r="BQ36" s="240">
        <v>30</v>
      </c>
      <c r="BR36" s="241"/>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4"/>
    </row>
    <row r="37" spans="1:131" s="225" customFormat="1" ht="26.25" customHeight="1" x14ac:dyDescent="0.15">
      <c r="A37" s="244">
        <v>10</v>
      </c>
      <c r="B37" s="1106" t="s">
        <v>408</v>
      </c>
      <c r="C37" s="1107"/>
      <c r="D37" s="1107"/>
      <c r="E37" s="1107"/>
      <c r="F37" s="1107"/>
      <c r="G37" s="1107"/>
      <c r="H37" s="1107"/>
      <c r="I37" s="1107"/>
      <c r="J37" s="1107"/>
      <c r="K37" s="1107"/>
      <c r="L37" s="1107"/>
      <c r="M37" s="1107"/>
      <c r="N37" s="1107"/>
      <c r="O37" s="1107"/>
      <c r="P37" s="1108"/>
      <c r="Q37" s="1112">
        <v>70</v>
      </c>
      <c r="R37" s="1113"/>
      <c r="S37" s="1113"/>
      <c r="T37" s="1113"/>
      <c r="U37" s="1113"/>
      <c r="V37" s="1113">
        <v>64</v>
      </c>
      <c r="W37" s="1113"/>
      <c r="X37" s="1113"/>
      <c r="Y37" s="1113"/>
      <c r="Z37" s="1113"/>
      <c r="AA37" s="1113">
        <v>6</v>
      </c>
      <c r="AB37" s="1113"/>
      <c r="AC37" s="1113"/>
      <c r="AD37" s="1113"/>
      <c r="AE37" s="1114"/>
      <c r="AF37" s="1088">
        <v>524</v>
      </c>
      <c r="AG37" s="1089"/>
      <c r="AH37" s="1089"/>
      <c r="AI37" s="1089"/>
      <c r="AJ37" s="1090"/>
      <c r="AK37" s="1049">
        <v>64</v>
      </c>
      <c r="AL37" s="1040"/>
      <c r="AM37" s="1040"/>
      <c r="AN37" s="1040"/>
      <c r="AO37" s="1040"/>
      <c r="AP37" s="1040">
        <v>128</v>
      </c>
      <c r="AQ37" s="1040"/>
      <c r="AR37" s="1040"/>
      <c r="AS37" s="1040"/>
      <c r="AT37" s="1040"/>
      <c r="AU37" s="1040">
        <v>128</v>
      </c>
      <c r="AV37" s="1040"/>
      <c r="AW37" s="1040"/>
      <c r="AX37" s="1040"/>
      <c r="AY37" s="1040"/>
      <c r="AZ37" s="1111"/>
      <c r="BA37" s="1111"/>
      <c r="BB37" s="1111"/>
      <c r="BC37" s="1111"/>
      <c r="BD37" s="1111"/>
      <c r="BE37" s="1101" t="s">
        <v>407</v>
      </c>
      <c r="BF37" s="1101"/>
      <c r="BG37" s="1101"/>
      <c r="BH37" s="1101"/>
      <c r="BI37" s="1102"/>
      <c r="BJ37" s="230"/>
      <c r="BK37" s="230"/>
      <c r="BL37" s="230"/>
      <c r="BM37" s="230"/>
      <c r="BN37" s="230"/>
      <c r="BO37" s="243"/>
      <c r="BP37" s="243"/>
      <c r="BQ37" s="240">
        <v>31</v>
      </c>
      <c r="BR37" s="241"/>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4"/>
    </row>
    <row r="38" spans="1:131" s="225" customFormat="1" ht="26.25" customHeight="1" x14ac:dyDescent="0.15">
      <c r="A38" s="244">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0"/>
      <c r="BK38" s="230"/>
      <c r="BL38" s="230"/>
      <c r="BM38" s="230"/>
      <c r="BN38" s="230"/>
      <c r="BO38" s="243"/>
      <c r="BP38" s="243"/>
      <c r="BQ38" s="240">
        <v>32</v>
      </c>
      <c r="BR38" s="241"/>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4"/>
    </row>
    <row r="39" spans="1:131" s="225" customFormat="1" ht="26.25" customHeight="1" x14ac:dyDescent="0.15">
      <c r="A39" s="244">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0"/>
      <c r="BK39" s="230"/>
      <c r="BL39" s="230"/>
      <c r="BM39" s="230"/>
      <c r="BN39" s="230"/>
      <c r="BO39" s="243"/>
      <c r="BP39" s="243"/>
      <c r="BQ39" s="240">
        <v>33</v>
      </c>
      <c r="BR39" s="241"/>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4"/>
    </row>
    <row r="40" spans="1:131" s="225" customFormat="1" ht="26.25" customHeight="1" x14ac:dyDescent="0.15">
      <c r="A40" s="239">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0"/>
      <c r="BK40" s="230"/>
      <c r="BL40" s="230"/>
      <c r="BM40" s="230"/>
      <c r="BN40" s="230"/>
      <c r="BO40" s="243"/>
      <c r="BP40" s="243"/>
      <c r="BQ40" s="240">
        <v>34</v>
      </c>
      <c r="BR40" s="241"/>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4"/>
    </row>
    <row r="41" spans="1:131" s="225" customFormat="1" ht="26.25" customHeight="1" x14ac:dyDescent="0.15">
      <c r="A41" s="239">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0"/>
      <c r="BK41" s="230"/>
      <c r="BL41" s="230"/>
      <c r="BM41" s="230"/>
      <c r="BN41" s="230"/>
      <c r="BO41" s="243"/>
      <c r="BP41" s="243"/>
      <c r="BQ41" s="240">
        <v>35</v>
      </c>
      <c r="BR41" s="241"/>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4"/>
    </row>
    <row r="42" spans="1:131" s="225" customFormat="1" ht="26.25" customHeight="1" x14ac:dyDescent="0.15">
      <c r="A42" s="239">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0"/>
      <c r="BK42" s="230"/>
      <c r="BL42" s="230"/>
      <c r="BM42" s="230"/>
      <c r="BN42" s="230"/>
      <c r="BO42" s="243"/>
      <c r="BP42" s="243"/>
      <c r="BQ42" s="240">
        <v>36</v>
      </c>
      <c r="BR42" s="241"/>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4"/>
    </row>
    <row r="43" spans="1:131" s="225" customFormat="1" ht="26.25" customHeight="1" x14ac:dyDescent="0.15">
      <c r="A43" s="239">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0"/>
      <c r="BK43" s="230"/>
      <c r="BL43" s="230"/>
      <c r="BM43" s="230"/>
      <c r="BN43" s="230"/>
      <c r="BO43" s="243"/>
      <c r="BP43" s="243"/>
      <c r="BQ43" s="240">
        <v>37</v>
      </c>
      <c r="BR43" s="241"/>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4"/>
    </row>
    <row r="44" spans="1:131" s="225" customFormat="1" ht="26.25" customHeight="1" x14ac:dyDescent="0.15">
      <c r="A44" s="239">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0"/>
      <c r="BK44" s="230"/>
      <c r="BL44" s="230"/>
      <c r="BM44" s="230"/>
      <c r="BN44" s="230"/>
      <c r="BO44" s="243"/>
      <c r="BP44" s="243"/>
      <c r="BQ44" s="240">
        <v>38</v>
      </c>
      <c r="BR44" s="241"/>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4"/>
    </row>
    <row r="45" spans="1:131" s="225" customFormat="1" ht="26.25" customHeight="1" x14ac:dyDescent="0.15">
      <c r="A45" s="239">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0"/>
      <c r="BK45" s="230"/>
      <c r="BL45" s="230"/>
      <c r="BM45" s="230"/>
      <c r="BN45" s="230"/>
      <c r="BO45" s="243"/>
      <c r="BP45" s="243"/>
      <c r="BQ45" s="240">
        <v>39</v>
      </c>
      <c r="BR45" s="241"/>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4"/>
    </row>
    <row r="46" spans="1:131" s="225" customFormat="1" ht="26.25" customHeight="1" x14ac:dyDescent="0.15">
      <c r="A46" s="239">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0"/>
      <c r="BK46" s="230"/>
      <c r="BL46" s="230"/>
      <c r="BM46" s="230"/>
      <c r="BN46" s="230"/>
      <c r="BO46" s="243"/>
      <c r="BP46" s="243"/>
      <c r="BQ46" s="240">
        <v>40</v>
      </c>
      <c r="BR46" s="241"/>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4"/>
    </row>
    <row r="47" spans="1:131" s="225" customFormat="1" ht="26.25" customHeight="1" x14ac:dyDescent="0.15">
      <c r="A47" s="239">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0"/>
      <c r="BK47" s="230"/>
      <c r="BL47" s="230"/>
      <c r="BM47" s="230"/>
      <c r="BN47" s="230"/>
      <c r="BO47" s="243"/>
      <c r="BP47" s="243"/>
      <c r="BQ47" s="240">
        <v>41</v>
      </c>
      <c r="BR47" s="241"/>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4"/>
    </row>
    <row r="48" spans="1:131" s="225" customFormat="1" ht="26.25" customHeight="1" x14ac:dyDescent="0.15">
      <c r="A48" s="239">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0"/>
      <c r="BK48" s="230"/>
      <c r="BL48" s="230"/>
      <c r="BM48" s="230"/>
      <c r="BN48" s="230"/>
      <c r="BO48" s="243"/>
      <c r="BP48" s="243"/>
      <c r="BQ48" s="240">
        <v>42</v>
      </c>
      <c r="BR48" s="241"/>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4"/>
    </row>
    <row r="49" spans="1:131" s="225" customFormat="1" ht="26.25" customHeight="1" x14ac:dyDescent="0.15">
      <c r="A49" s="239">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0"/>
      <c r="BK49" s="230"/>
      <c r="BL49" s="230"/>
      <c r="BM49" s="230"/>
      <c r="BN49" s="230"/>
      <c r="BO49" s="243"/>
      <c r="BP49" s="243"/>
      <c r="BQ49" s="240">
        <v>43</v>
      </c>
      <c r="BR49" s="241"/>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4"/>
    </row>
    <row r="50" spans="1:131" s="225" customFormat="1" ht="26.25" customHeight="1" x14ac:dyDescent="0.15">
      <c r="A50" s="239">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0"/>
      <c r="BK50" s="230"/>
      <c r="BL50" s="230"/>
      <c r="BM50" s="230"/>
      <c r="BN50" s="230"/>
      <c r="BO50" s="243"/>
      <c r="BP50" s="243"/>
      <c r="BQ50" s="240">
        <v>44</v>
      </c>
      <c r="BR50" s="241"/>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4"/>
    </row>
    <row r="51" spans="1:131" s="225" customFormat="1" ht="26.25" customHeight="1" x14ac:dyDescent="0.15">
      <c r="A51" s="239">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0"/>
      <c r="BK51" s="230"/>
      <c r="BL51" s="230"/>
      <c r="BM51" s="230"/>
      <c r="BN51" s="230"/>
      <c r="BO51" s="243"/>
      <c r="BP51" s="243"/>
      <c r="BQ51" s="240">
        <v>45</v>
      </c>
      <c r="BR51" s="241"/>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4"/>
    </row>
    <row r="52" spans="1:131" s="225" customFormat="1" ht="26.25" customHeight="1" x14ac:dyDescent="0.15">
      <c r="A52" s="239">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0"/>
      <c r="BK52" s="230"/>
      <c r="BL52" s="230"/>
      <c r="BM52" s="230"/>
      <c r="BN52" s="230"/>
      <c r="BO52" s="243"/>
      <c r="BP52" s="243"/>
      <c r="BQ52" s="240">
        <v>46</v>
      </c>
      <c r="BR52" s="241"/>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4"/>
    </row>
    <row r="53" spans="1:131" s="225" customFormat="1" ht="26.25" customHeight="1" x14ac:dyDescent="0.15">
      <c r="A53" s="239">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0"/>
      <c r="BK53" s="230"/>
      <c r="BL53" s="230"/>
      <c r="BM53" s="230"/>
      <c r="BN53" s="230"/>
      <c r="BO53" s="243"/>
      <c r="BP53" s="243"/>
      <c r="BQ53" s="240">
        <v>47</v>
      </c>
      <c r="BR53" s="241"/>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4"/>
    </row>
    <row r="54" spans="1:131" s="225" customFormat="1" ht="26.25" customHeight="1" x14ac:dyDescent="0.15">
      <c r="A54" s="239">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0"/>
      <c r="BK54" s="230"/>
      <c r="BL54" s="230"/>
      <c r="BM54" s="230"/>
      <c r="BN54" s="230"/>
      <c r="BO54" s="243"/>
      <c r="BP54" s="243"/>
      <c r="BQ54" s="240">
        <v>48</v>
      </c>
      <c r="BR54" s="241"/>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4"/>
    </row>
    <row r="55" spans="1:131" s="225" customFormat="1" ht="26.25" customHeight="1" x14ac:dyDescent="0.15">
      <c r="A55" s="239">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0"/>
      <c r="BK55" s="230"/>
      <c r="BL55" s="230"/>
      <c r="BM55" s="230"/>
      <c r="BN55" s="230"/>
      <c r="BO55" s="243"/>
      <c r="BP55" s="243"/>
      <c r="BQ55" s="240">
        <v>49</v>
      </c>
      <c r="BR55" s="241"/>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4"/>
    </row>
    <row r="56" spans="1:131" s="225" customFormat="1" ht="26.25" customHeight="1" x14ac:dyDescent="0.15">
      <c r="A56" s="239">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0"/>
      <c r="BK56" s="230"/>
      <c r="BL56" s="230"/>
      <c r="BM56" s="230"/>
      <c r="BN56" s="230"/>
      <c r="BO56" s="243"/>
      <c r="BP56" s="243"/>
      <c r="BQ56" s="240">
        <v>50</v>
      </c>
      <c r="BR56" s="241"/>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4"/>
    </row>
    <row r="57" spans="1:131" s="225" customFormat="1" ht="26.25" customHeight="1" x14ac:dyDescent="0.15">
      <c r="A57" s="239">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0"/>
      <c r="BK57" s="230"/>
      <c r="BL57" s="230"/>
      <c r="BM57" s="230"/>
      <c r="BN57" s="230"/>
      <c r="BO57" s="243"/>
      <c r="BP57" s="243"/>
      <c r="BQ57" s="240">
        <v>51</v>
      </c>
      <c r="BR57" s="241"/>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4"/>
    </row>
    <row r="58" spans="1:131" s="225" customFormat="1" ht="26.25" customHeight="1" x14ac:dyDescent="0.15">
      <c r="A58" s="239">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0"/>
      <c r="BK58" s="230"/>
      <c r="BL58" s="230"/>
      <c r="BM58" s="230"/>
      <c r="BN58" s="230"/>
      <c r="BO58" s="243"/>
      <c r="BP58" s="243"/>
      <c r="BQ58" s="240">
        <v>52</v>
      </c>
      <c r="BR58" s="241"/>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4"/>
    </row>
    <row r="59" spans="1:131" s="225" customFormat="1" ht="26.25" customHeight="1" x14ac:dyDescent="0.15">
      <c r="A59" s="239">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0"/>
      <c r="BK59" s="230"/>
      <c r="BL59" s="230"/>
      <c r="BM59" s="230"/>
      <c r="BN59" s="230"/>
      <c r="BO59" s="243"/>
      <c r="BP59" s="243"/>
      <c r="BQ59" s="240">
        <v>53</v>
      </c>
      <c r="BR59" s="241"/>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4"/>
    </row>
    <row r="60" spans="1:131" s="225" customFormat="1" ht="26.25" customHeight="1" x14ac:dyDescent="0.15">
      <c r="A60" s="239">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0"/>
      <c r="BK60" s="230"/>
      <c r="BL60" s="230"/>
      <c r="BM60" s="230"/>
      <c r="BN60" s="230"/>
      <c r="BO60" s="243"/>
      <c r="BP60" s="243"/>
      <c r="BQ60" s="240">
        <v>54</v>
      </c>
      <c r="BR60" s="241"/>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4"/>
    </row>
    <row r="61" spans="1:131" s="225" customFormat="1" ht="26.25" customHeight="1" thickBot="1" x14ac:dyDescent="0.2">
      <c r="A61" s="239">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0"/>
      <c r="BK61" s="230"/>
      <c r="BL61" s="230"/>
      <c r="BM61" s="230"/>
      <c r="BN61" s="230"/>
      <c r="BO61" s="243"/>
      <c r="BP61" s="243"/>
      <c r="BQ61" s="240">
        <v>55</v>
      </c>
      <c r="BR61" s="241"/>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4"/>
    </row>
    <row r="62" spans="1:131" s="225" customFormat="1" ht="26.25" customHeight="1" x14ac:dyDescent="0.15">
      <c r="A62" s="239">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409</v>
      </c>
      <c r="BK62" s="1104"/>
      <c r="BL62" s="1104"/>
      <c r="BM62" s="1104"/>
      <c r="BN62" s="1105"/>
      <c r="BO62" s="243"/>
      <c r="BP62" s="243"/>
      <c r="BQ62" s="240">
        <v>56</v>
      </c>
      <c r="BR62" s="241"/>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4"/>
    </row>
    <row r="63" spans="1:131" s="225" customFormat="1" ht="26.25" customHeight="1" thickBot="1" x14ac:dyDescent="0.2">
      <c r="A63" s="242" t="s">
        <v>381</v>
      </c>
      <c r="B63" s="1013" t="s">
        <v>410</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5449</v>
      </c>
      <c r="AG63" s="1028"/>
      <c r="AH63" s="1028"/>
      <c r="AI63" s="1028"/>
      <c r="AJ63" s="1099"/>
      <c r="AK63" s="1100"/>
      <c r="AL63" s="1032"/>
      <c r="AM63" s="1032"/>
      <c r="AN63" s="1032"/>
      <c r="AO63" s="1032"/>
      <c r="AP63" s="1028">
        <f>AP28+AP29+AP30+AP31+AP32+AP33+AP34+AP35+AP36+AP37</f>
        <v>21598</v>
      </c>
      <c r="AQ63" s="1028"/>
      <c r="AR63" s="1028"/>
      <c r="AS63" s="1028"/>
      <c r="AT63" s="1028"/>
      <c r="AU63" s="1028"/>
      <c r="AV63" s="1028"/>
      <c r="AW63" s="1028"/>
      <c r="AX63" s="1028"/>
      <c r="AY63" s="1028"/>
      <c r="AZ63" s="1094"/>
      <c r="BA63" s="1094"/>
      <c r="BB63" s="1094"/>
      <c r="BC63" s="1094"/>
      <c r="BD63" s="1094"/>
      <c r="BE63" s="1029"/>
      <c r="BF63" s="1029"/>
      <c r="BG63" s="1029"/>
      <c r="BH63" s="1029"/>
      <c r="BI63" s="1030"/>
      <c r="BJ63" s="1095" t="s">
        <v>411</v>
      </c>
      <c r="BK63" s="1020"/>
      <c r="BL63" s="1020"/>
      <c r="BM63" s="1020"/>
      <c r="BN63" s="1096"/>
      <c r="BO63" s="243"/>
      <c r="BP63" s="243"/>
      <c r="BQ63" s="240">
        <v>57</v>
      </c>
      <c r="BR63" s="241"/>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4"/>
    </row>
    <row r="64" spans="1:131" s="225" customFormat="1" ht="26.25" customHeight="1" x14ac:dyDescent="0.15">
      <c r="A64" s="243"/>
      <c r="B64" s="243"/>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0">
        <v>58</v>
      </c>
      <c r="BR64" s="241"/>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4"/>
    </row>
    <row r="65" spans="1:131" s="225" customFormat="1" ht="26.25" customHeight="1" thickBot="1" x14ac:dyDescent="0.2">
      <c r="A65" s="230" t="s">
        <v>412</v>
      </c>
      <c r="B65" s="230"/>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0"/>
      <c r="BC65" s="230"/>
      <c r="BD65" s="230"/>
      <c r="BE65" s="243"/>
      <c r="BF65" s="243"/>
      <c r="BG65" s="243"/>
      <c r="BH65" s="243"/>
      <c r="BI65" s="243"/>
      <c r="BJ65" s="243"/>
      <c r="BK65" s="243"/>
      <c r="BL65" s="243"/>
      <c r="BM65" s="243"/>
      <c r="BN65" s="243"/>
      <c r="BO65" s="243"/>
      <c r="BP65" s="243"/>
      <c r="BQ65" s="240">
        <v>59</v>
      </c>
      <c r="BR65" s="241"/>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4"/>
    </row>
    <row r="66" spans="1:131" s="225" customFormat="1" ht="26.25" customHeight="1" x14ac:dyDescent="0.15">
      <c r="A66" s="1064" t="s">
        <v>413</v>
      </c>
      <c r="B66" s="1065"/>
      <c r="C66" s="1065"/>
      <c r="D66" s="1065"/>
      <c r="E66" s="1065"/>
      <c r="F66" s="1065"/>
      <c r="G66" s="1065"/>
      <c r="H66" s="1065"/>
      <c r="I66" s="1065"/>
      <c r="J66" s="1065"/>
      <c r="K66" s="1065"/>
      <c r="L66" s="1065"/>
      <c r="M66" s="1065"/>
      <c r="N66" s="1065"/>
      <c r="O66" s="1065"/>
      <c r="P66" s="1066"/>
      <c r="Q66" s="1070" t="s">
        <v>414</v>
      </c>
      <c r="R66" s="1071"/>
      <c r="S66" s="1071"/>
      <c r="T66" s="1071"/>
      <c r="U66" s="1072"/>
      <c r="V66" s="1070" t="s">
        <v>415</v>
      </c>
      <c r="W66" s="1071"/>
      <c r="X66" s="1071"/>
      <c r="Y66" s="1071"/>
      <c r="Z66" s="1072"/>
      <c r="AA66" s="1070" t="s">
        <v>388</v>
      </c>
      <c r="AB66" s="1071"/>
      <c r="AC66" s="1071"/>
      <c r="AD66" s="1071"/>
      <c r="AE66" s="1072"/>
      <c r="AF66" s="1076" t="s">
        <v>416</v>
      </c>
      <c r="AG66" s="1077"/>
      <c r="AH66" s="1077"/>
      <c r="AI66" s="1077"/>
      <c r="AJ66" s="1078"/>
      <c r="AK66" s="1070" t="s">
        <v>390</v>
      </c>
      <c r="AL66" s="1065"/>
      <c r="AM66" s="1065"/>
      <c r="AN66" s="1065"/>
      <c r="AO66" s="1066"/>
      <c r="AP66" s="1070" t="s">
        <v>417</v>
      </c>
      <c r="AQ66" s="1071"/>
      <c r="AR66" s="1071"/>
      <c r="AS66" s="1071"/>
      <c r="AT66" s="1072"/>
      <c r="AU66" s="1070" t="s">
        <v>418</v>
      </c>
      <c r="AV66" s="1071"/>
      <c r="AW66" s="1071"/>
      <c r="AX66" s="1071"/>
      <c r="AY66" s="1072"/>
      <c r="AZ66" s="1070" t="s">
        <v>366</v>
      </c>
      <c r="BA66" s="1071"/>
      <c r="BB66" s="1071"/>
      <c r="BC66" s="1071"/>
      <c r="BD66" s="1086"/>
      <c r="BE66" s="243"/>
      <c r="BF66" s="243"/>
      <c r="BG66" s="243"/>
      <c r="BH66" s="243"/>
      <c r="BI66" s="243"/>
      <c r="BJ66" s="243"/>
      <c r="BK66" s="243"/>
      <c r="BL66" s="243"/>
      <c r="BM66" s="243"/>
      <c r="BN66" s="243"/>
      <c r="BO66" s="243"/>
      <c r="BP66" s="243"/>
      <c r="BQ66" s="240">
        <v>60</v>
      </c>
      <c r="BR66" s="245"/>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4"/>
    </row>
    <row r="67" spans="1:131" s="225"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3"/>
      <c r="BF67" s="243"/>
      <c r="BG67" s="243"/>
      <c r="BH67" s="243"/>
      <c r="BI67" s="243"/>
      <c r="BJ67" s="243"/>
      <c r="BK67" s="243"/>
      <c r="BL67" s="243"/>
      <c r="BM67" s="243"/>
      <c r="BN67" s="243"/>
      <c r="BO67" s="243"/>
      <c r="BP67" s="243"/>
      <c r="BQ67" s="240">
        <v>61</v>
      </c>
      <c r="BR67" s="245"/>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4"/>
    </row>
    <row r="68" spans="1:131" s="225" customFormat="1" ht="26.25" customHeight="1" thickTop="1" x14ac:dyDescent="0.15">
      <c r="A68" s="236">
        <v>1</v>
      </c>
      <c r="B68" s="1051" t="s">
        <v>577</v>
      </c>
      <c r="C68" s="1052"/>
      <c r="D68" s="1052"/>
      <c r="E68" s="1052"/>
      <c r="F68" s="1052"/>
      <c r="G68" s="1052"/>
      <c r="H68" s="1052"/>
      <c r="I68" s="1052"/>
      <c r="J68" s="1052"/>
      <c r="K68" s="1052"/>
      <c r="L68" s="1052"/>
      <c r="M68" s="1052"/>
      <c r="N68" s="1052"/>
      <c r="O68" s="1052"/>
      <c r="P68" s="1053"/>
      <c r="Q68" s="1057">
        <v>6551</v>
      </c>
      <c r="R68" s="1054"/>
      <c r="S68" s="1054"/>
      <c r="T68" s="1054"/>
      <c r="U68" s="1054"/>
      <c r="V68" s="1054">
        <v>7258</v>
      </c>
      <c r="W68" s="1054"/>
      <c r="X68" s="1054"/>
      <c r="Y68" s="1054"/>
      <c r="Z68" s="1054"/>
      <c r="AA68" s="1054">
        <v>-707</v>
      </c>
      <c r="AB68" s="1054"/>
      <c r="AC68" s="1054"/>
      <c r="AD68" s="1054"/>
      <c r="AE68" s="1054"/>
      <c r="AF68" s="1054">
        <v>3706</v>
      </c>
      <c r="AG68" s="1054"/>
      <c r="AH68" s="1054"/>
      <c r="AI68" s="1054"/>
      <c r="AJ68" s="1054"/>
      <c r="AK68" s="1054"/>
      <c r="AL68" s="1054"/>
      <c r="AM68" s="1054"/>
      <c r="AN68" s="1054"/>
      <c r="AO68" s="1054"/>
      <c r="AP68" s="1054">
        <v>27960</v>
      </c>
      <c r="AQ68" s="1054"/>
      <c r="AR68" s="1054"/>
      <c r="AS68" s="1054"/>
      <c r="AT68" s="1054"/>
      <c r="AU68" s="1054"/>
      <c r="AV68" s="1054"/>
      <c r="AW68" s="1054"/>
      <c r="AX68" s="1054"/>
      <c r="AY68" s="1054"/>
      <c r="AZ68" s="1055"/>
      <c r="BA68" s="1055"/>
      <c r="BB68" s="1055"/>
      <c r="BC68" s="1055"/>
      <c r="BD68" s="1056"/>
      <c r="BE68" s="243"/>
      <c r="BF68" s="243"/>
      <c r="BG68" s="243"/>
      <c r="BH68" s="243"/>
      <c r="BI68" s="243"/>
      <c r="BJ68" s="243"/>
      <c r="BK68" s="243"/>
      <c r="BL68" s="243"/>
      <c r="BM68" s="243"/>
      <c r="BN68" s="243"/>
      <c r="BO68" s="243"/>
      <c r="BP68" s="243"/>
      <c r="BQ68" s="240">
        <v>62</v>
      </c>
      <c r="BR68" s="245"/>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4"/>
    </row>
    <row r="69" spans="1:131" s="225" customFormat="1" ht="26.25" customHeight="1" x14ac:dyDescent="0.15">
      <c r="A69" s="239">
        <v>2</v>
      </c>
      <c r="B69" s="1043" t="s">
        <v>578</v>
      </c>
      <c r="C69" s="1044"/>
      <c r="D69" s="1044"/>
      <c r="E69" s="1044"/>
      <c r="F69" s="1044"/>
      <c r="G69" s="1044"/>
      <c r="H69" s="1044"/>
      <c r="I69" s="1044"/>
      <c r="J69" s="1044"/>
      <c r="K69" s="1044"/>
      <c r="L69" s="1044"/>
      <c r="M69" s="1044"/>
      <c r="N69" s="1044"/>
      <c r="O69" s="1044"/>
      <c r="P69" s="1045"/>
      <c r="Q69" s="1046">
        <v>75</v>
      </c>
      <c r="R69" s="1040"/>
      <c r="S69" s="1040"/>
      <c r="T69" s="1040"/>
      <c r="U69" s="1040"/>
      <c r="V69" s="1040">
        <v>75</v>
      </c>
      <c r="W69" s="1040"/>
      <c r="X69" s="1040"/>
      <c r="Y69" s="1040"/>
      <c r="Z69" s="1040"/>
      <c r="AA69" s="1040">
        <v>0</v>
      </c>
      <c r="AB69" s="1040"/>
      <c r="AC69" s="1040"/>
      <c r="AD69" s="1040"/>
      <c r="AE69" s="1040"/>
      <c r="AF69" s="1040">
        <v>0</v>
      </c>
      <c r="AG69" s="1040"/>
      <c r="AH69" s="1040"/>
      <c r="AI69" s="1040"/>
      <c r="AJ69" s="1040"/>
      <c r="AK69" s="1040">
        <v>6</v>
      </c>
      <c r="AL69" s="1040"/>
      <c r="AM69" s="1040"/>
      <c r="AN69" s="1040"/>
      <c r="AO69" s="1040"/>
      <c r="AP69" s="1040"/>
      <c r="AQ69" s="1040"/>
      <c r="AR69" s="1040"/>
      <c r="AS69" s="1040"/>
      <c r="AT69" s="1040"/>
      <c r="AU69" s="1040"/>
      <c r="AV69" s="1040"/>
      <c r="AW69" s="1040"/>
      <c r="AX69" s="1040"/>
      <c r="AY69" s="1040"/>
      <c r="AZ69" s="1041"/>
      <c r="BA69" s="1041"/>
      <c r="BB69" s="1041"/>
      <c r="BC69" s="1041"/>
      <c r="BD69" s="1042"/>
      <c r="BE69" s="243"/>
      <c r="BF69" s="243"/>
      <c r="BG69" s="243"/>
      <c r="BH69" s="243"/>
      <c r="BI69" s="243"/>
      <c r="BJ69" s="243"/>
      <c r="BK69" s="243"/>
      <c r="BL69" s="243"/>
      <c r="BM69" s="243"/>
      <c r="BN69" s="243"/>
      <c r="BO69" s="243"/>
      <c r="BP69" s="243"/>
      <c r="BQ69" s="240">
        <v>63</v>
      </c>
      <c r="BR69" s="245"/>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4"/>
    </row>
    <row r="70" spans="1:131" s="225" customFormat="1" ht="26.25" customHeight="1" x14ac:dyDescent="0.15">
      <c r="A70" s="239">
        <v>3</v>
      </c>
      <c r="B70" s="1043" t="s">
        <v>579</v>
      </c>
      <c r="C70" s="1044"/>
      <c r="D70" s="1044"/>
      <c r="E70" s="1044"/>
      <c r="F70" s="1044"/>
      <c r="G70" s="1044"/>
      <c r="H70" s="1044"/>
      <c r="I70" s="1044"/>
      <c r="J70" s="1044"/>
      <c r="K70" s="1044"/>
      <c r="L70" s="1044"/>
      <c r="M70" s="1044"/>
      <c r="N70" s="1044"/>
      <c r="O70" s="1044"/>
      <c r="P70" s="1045"/>
      <c r="Q70" s="1046">
        <v>273827</v>
      </c>
      <c r="R70" s="1040"/>
      <c r="S70" s="1040"/>
      <c r="T70" s="1040"/>
      <c r="U70" s="1040"/>
      <c r="V70" s="1040">
        <v>273727</v>
      </c>
      <c r="W70" s="1040"/>
      <c r="X70" s="1040"/>
      <c r="Y70" s="1040"/>
      <c r="Z70" s="1040"/>
      <c r="AA70" s="1040">
        <v>99</v>
      </c>
      <c r="AB70" s="1040"/>
      <c r="AC70" s="1040"/>
      <c r="AD70" s="1040"/>
      <c r="AE70" s="1040"/>
      <c r="AF70" s="1040">
        <v>99</v>
      </c>
      <c r="AG70" s="1040"/>
      <c r="AH70" s="1040"/>
      <c r="AI70" s="1040"/>
      <c r="AJ70" s="1040"/>
      <c r="AK70" s="1040">
        <v>8213</v>
      </c>
      <c r="AL70" s="1040"/>
      <c r="AM70" s="1040"/>
      <c r="AN70" s="1040"/>
      <c r="AO70" s="1040"/>
      <c r="AP70" s="1040"/>
      <c r="AQ70" s="1040"/>
      <c r="AR70" s="1040"/>
      <c r="AS70" s="1040"/>
      <c r="AT70" s="1040"/>
      <c r="AU70" s="1040"/>
      <c r="AV70" s="1040"/>
      <c r="AW70" s="1040"/>
      <c r="AX70" s="1040"/>
      <c r="AY70" s="1040"/>
      <c r="AZ70" s="1041"/>
      <c r="BA70" s="1041"/>
      <c r="BB70" s="1041"/>
      <c r="BC70" s="1041"/>
      <c r="BD70" s="1042"/>
      <c r="BE70" s="243"/>
      <c r="BF70" s="243"/>
      <c r="BG70" s="243"/>
      <c r="BH70" s="243"/>
      <c r="BI70" s="243"/>
      <c r="BJ70" s="243"/>
      <c r="BK70" s="243"/>
      <c r="BL70" s="243"/>
      <c r="BM70" s="243"/>
      <c r="BN70" s="243"/>
      <c r="BO70" s="243"/>
      <c r="BP70" s="243"/>
      <c r="BQ70" s="240">
        <v>64</v>
      </c>
      <c r="BR70" s="245"/>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4"/>
    </row>
    <row r="71" spans="1:131" s="225" customFormat="1" ht="26.25" customHeight="1" x14ac:dyDescent="0.15">
      <c r="A71" s="239">
        <v>4</v>
      </c>
      <c r="B71" s="1043" t="s">
        <v>580</v>
      </c>
      <c r="C71" s="1044"/>
      <c r="D71" s="1044"/>
      <c r="E71" s="1044"/>
      <c r="F71" s="1044"/>
      <c r="G71" s="1044"/>
      <c r="H71" s="1044"/>
      <c r="I71" s="1044"/>
      <c r="J71" s="1044"/>
      <c r="K71" s="1044"/>
      <c r="L71" s="1044"/>
      <c r="M71" s="1044"/>
      <c r="N71" s="1044"/>
      <c r="O71" s="1044"/>
      <c r="P71" s="1045"/>
      <c r="Q71" s="1046">
        <v>7203</v>
      </c>
      <c r="R71" s="1040"/>
      <c r="S71" s="1040"/>
      <c r="T71" s="1040"/>
      <c r="U71" s="1040"/>
      <c r="V71" s="1040">
        <v>6919</v>
      </c>
      <c r="W71" s="1040"/>
      <c r="X71" s="1040"/>
      <c r="Y71" s="1040"/>
      <c r="Z71" s="1040"/>
      <c r="AA71" s="1040">
        <v>284</v>
      </c>
      <c r="AB71" s="1040"/>
      <c r="AC71" s="1040"/>
      <c r="AD71" s="1040"/>
      <c r="AE71" s="1040"/>
      <c r="AF71" s="1040">
        <v>284</v>
      </c>
      <c r="AG71" s="1040"/>
      <c r="AH71" s="1040"/>
      <c r="AI71" s="1040"/>
      <c r="AJ71" s="1040"/>
      <c r="AK71" s="1040">
        <v>845</v>
      </c>
      <c r="AL71" s="1040"/>
      <c r="AM71" s="1040"/>
      <c r="AN71" s="1040"/>
      <c r="AO71" s="1040"/>
      <c r="AP71" s="1040"/>
      <c r="AQ71" s="1040"/>
      <c r="AR71" s="1040"/>
      <c r="AS71" s="1040"/>
      <c r="AT71" s="1040"/>
      <c r="AU71" s="1040"/>
      <c r="AV71" s="1040"/>
      <c r="AW71" s="1040"/>
      <c r="AX71" s="1040"/>
      <c r="AY71" s="1040"/>
      <c r="AZ71" s="1041"/>
      <c r="BA71" s="1041"/>
      <c r="BB71" s="1041"/>
      <c r="BC71" s="1041"/>
      <c r="BD71" s="1042"/>
      <c r="BE71" s="243"/>
      <c r="BF71" s="243"/>
      <c r="BG71" s="243"/>
      <c r="BH71" s="243"/>
      <c r="BI71" s="243"/>
      <c r="BJ71" s="243"/>
      <c r="BK71" s="243"/>
      <c r="BL71" s="243"/>
      <c r="BM71" s="243"/>
      <c r="BN71" s="243"/>
      <c r="BO71" s="243"/>
      <c r="BP71" s="243"/>
      <c r="BQ71" s="240">
        <v>65</v>
      </c>
      <c r="BR71" s="245"/>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4"/>
    </row>
    <row r="72" spans="1:131" s="225" customFormat="1" ht="26.25" customHeight="1" x14ac:dyDescent="0.15">
      <c r="A72" s="239">
        <v>5</v>
      </c>
      <c r="B72" s="1043" t="s">
        <v>581</v>
      </c>
      <c r="C72" s="1044"/>
      <c r="D72" s="1044"/>
      <c r="E72" s="1044"/>
      <c r="F72" s="1044"/>
      <c r="G72" s="1044"/>
      <c r="H72" s="1044"/>
      <c r="I72" s="1044"/>
      <c r="J72" s="1044"/>
      <c r="K72" s="1044"/>
      <c r="L72" s="1044"/>
      <c r="M72" s="1044"/>
      <c r="N72" s="1044"/>
      <c r="O72" s="1044"/>
      <c r="P72" s="1045"/>
      <c r="Q72" s="1046">
        <v>1279</v>
      </c>
      <c r="R72" s="1040"/>
      <c r="S72" s="1040"/>
      <c r="T72" s="1040"/>
      <c r="U72" s="1040"/>
      <c r="V72" s="1040">
        <v>1167</v>
      </c>
      <c r="W72" s="1040"/>
      <c r="X72" s="1040"/>
      <c r="Y72" s="1040"/>
      <c r="Z72" s="1040"/>
      <c r="AA72" s="1040">
        <v>112</v>
      </c>
      <c r="AB72" s="1040"/>
      <c r="AC72" s="1040"/>
      <c r="AD72" s="1040"/>
      <c r="AE72" s="1040"/>
      <c r="AF72" s="1040">
        <v>112</v>
      </c>
      <c r="AG72" s="1040"/>
      <c r="AH72" s="1040"/>
      <c r="AI72" s="1040"/>
      <c r="AJ72" s="1040"/>
      <c r="AK72" s="1040"/>
      <c r="AL72" s="1040"/>
      <c r="AM72" s="1040"/>
      <c r="AN72" s="1040"/>
      <c r="AO72" s="1040"/>
      <c r="AP72" s="1040"/>
      <c r="AQ72" s="1040"/>
      <c r="AR72" s="1040"/>
      <c r="AS72" s="1040"/>
      <c r="AT72" s="1040"/>
      <c r="AU72" s="1040"/>
      <c r="AV72" s="1040"/>
      <c r="AW72" s="1040"/>
      <c r="AX72" s="1040"/>
      <c r="AY72" s="1040"/>
      <c r="AZ72" s="1041"/>
      <c r="BA72" s="1041"/>
      <c r="BB72" s="1041"/>
      <c r="BC72" s="1041"/>
      <c r="BD72" s="1042"/>
      <c r="BE72" s="243"/>
      <c r="BF72" s="243"/>
      <c r="BG72" s="243"/>
      <c r="BH72" s="243"/>
      <c r="BI72" s="243"/>
      <c r="BJ72" s="243"/>
      <c r="BK72" s="243"/>
      <c r="BL72" s="243"/>
      <c r="BM72" s="243"/>
      <c r="BN72" s="243"/>
      <c r="BO72" s="243"/>
      <c r="BP72" s="243"/>
      <c r="BQ72" s="240">
        <v>66</v>
      </c>
      <c r="BR72" s="245"/>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4"/>
    </row>
    <row r="73" spans="1:131" s="225" customFormat="1" ht="26.25" customHeight="1" x14ac:dyDescent="0.15">
      <c r="A73" s="239">
        <v>6</v>
      </c>
      <c r="B73" s="1043" t="s">
        <v>582</v>
      </c>
      <c r="C73" s="1044"/>
      <c r="D73" s="1044"/>
      <c r="E73" s="1044"/>
      <c r="F73" s="1044"/>
      <c r="G73" s="1044"/>
      <c r="H73" s="1044"/>
      <c r="I73" s="1044"/>
      <c r="J73" s="1044"/>
      <c r="K73" s="1044"/>
      <c r="L73" s="1044"/>
      <c r="M73" s="1044"/>
      <c r="N73" s="1044"/>
      <c r="O73" s="1044"/>
      <c r="P73" s="1045"/>
      <c r="Q73" s="1046">
        <v>236</v>
      </c>
      <c r="R73" s="1040"/>
      <c r="S73" s="1040"/>
      <c r="T73" s="1040"/>
      <c r="U73" s="1040"/>
      <c r="V73" s="1040">
        <v>217</v>
      </c>
      <c r="W73" s="1040"/>
      <c r="X73" s="1040"/>
      <c r="Y73" s="1040"/>
      <c r="Z73" s="1040"/>
      <c r="AA73" s="1040">
        <v>19</v>
      </c>
      <c r="AB73" s="1040"/>
      <c r="AC73" s="1040"/>
      <c r="AD73" s="1040"/>
      <c r="AE73" s="1040"/>
      <c r="AF73" s="1040">
        <v>19</v>
      </c>
      <c r="AG73" s="1040"/>
      <c r="AH73" s="1040"/>
      <c r="AI73" s="1040"/>
      <c r="AJ73" s="1040"/>
      <c r="AK73" s="1040">
        <v>229</v>
      </c>
      <c r="AL73" s="1040"/>
      <c r="AM73" s="1040"/>
      <c r="AN73" s="1040"/>
      <c r="AO73" s="1040"/>
      <c r="AP73" s="1040"/>
      <c r="AQ73" s="1040"/>
      <c r="AR73" s="1040"/>
      <c r="AS73" s="1040"/>
      <c r="AT73" s="1040"/>
      <c r="AU73" s="1040"/>
      <c r="AV73" s="1040"/>
      <c r="AW73" s="1040"/>
      <c r="AX73" s="1040"/>
      <c r="AY73" s="1040"/>
      <c r="AZ73" s="1041"/>
      <c r="BA73" s="1041"/>
      <c r="BB73" s="1041"/>
      <c r="BC73" s="1041"/>
      <c r="BD73" s="1042"/>
      <c r="BE73" s="243"/>
      <c r="BF73" s="243"/>
      <c r="BG73" s="243"/>
      <c r="BH73" s="243"/>
      <c r="BI73" s="243"/>
      <c r="BJ73" s="243"/>
      <c r="BK73" s="243"/>
      <c r="BL73" s="243"/>
      <c r="BM73" s="243"/>
      <c r="BN73" s="243"/>
      <c r="BO73" s="243"/>
      <c r="BP73" s="243"/>
      <c r="BQ73" s="240">
        <v>67</v>
      </c>
      <c r="BR73" s="245"/>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4"/>
    </row>
    <row r="74" spans="1:131" s="225" customFormat="1" ht="26.25" customHeight="1" x14ac:dyDescent="0.15">
      <c r="A74" s="239">
        <v>7</v>
      </c>
      <c r="B74" s="1043" t="s">
        <v>583</v>
      </c>
      <c r="C74" s="1044"/>
      <c r="D74" s="1044"/>
      <c r="E74" s="1044"/>
      <c r="F74" s="1044"/>
      <c r="G74" s="1044"/>
      <c r="H74" s="1044"/>
      <c r="I74" s="1044"/>
      <c r="J74" s="1044"/>
      <c r="K74" s="1044"/>
      <c r="L74" s="1044"/>
      <c r="M74" s="1044"/>
      <c r="N74" s="1044"/>
      <c r="O74" s="1044"/>
      <c r="P74" s="1045"/>
      <c r="Q74" s="1046">
        <v>6</v>
      </c>
      <c r="R74" s="1040"/>
      <c r="S74" s="1040"/>
      <c r="T74" s="1040"/>
      <c r="U74" s="1040"/>
      <c r="V74" s="1040">
        <v>2</v>
      </c>
      <c r="W74" s="1040"/>
      <c r="X74" s="1040"/>
      <c r="Y74" s="1040"/>
      <c r="Z74" s="1040"/>
      <c r="AA74" s="1040">
        <v>3</v>
      </c>
      <c r="AB74" s="1040"/>
      <c r="AC74" s="1040"/>
      <c r="AD74" s="1040"/>
      <c r="AE74" s="1040"/>
      <c r="AF74" s="1040">
        <v>3</v>
      </c>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3"/>
      <c r="BF74" s="243"/>
      <c r="BG74" s="243"/>
      <c r="BH74" s="243"/>
      <c r="BI74" s="243"/>
      <c r="BJ74" s="243"/>
      <c r="BK74" s="243"/>
      <c r="BL74" s="243"/>
      <c r="BM74" s="243"/>
      <c r="BN74" s="243"/>
      <c r="BO74" s="243"/>
      <c r="BP74" s="243"/>
      <c r="BQ74" s="240">
        <v>68</v>
      </c>
      <c r="BR74" s="245"/>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4"/>
    </row>
    <row r="75" spans="1:131" s="225" customFormat="1" ht="26.25" customHeight="1" x14ac:dyDescent="0.15">
      <c r="A75" s="239">
        <v>8</v>
      </c>
      <c r="B75" s="1043" t="s">
        <v>584</v>
      </c>
      <c r="C75" s="1044"/>
      <c r="D75" s="1044"/>
      <c r="E75" s="1044"/>
      <c r="F75" s="1044"/>
      <c r="G75" s="1044"/>
      <c r="H75" s="1044"/>
      <c r="I75" s="1044"/>
      <c r="J75" s="1044"/>
      <c r="K75" s="1044"/>
      <c r="L75" s="1044"/>
      <c r="M75" s="1044"/>
      <c r="N75" s="1044"/>
      <c r="O75" s="1044"/>
      <c r="P75" s="1045"/>
      <c r="Q75" s="1050">
        <v>107</v>
      </c>
      <c r="R75" s="1048"/>
      <c r="S75" s="1048"/>
      <c r="T75" s="1048"/>
      <c r="U75" s="1049"/>
      <c r="V75" s="1047">
        <v>86</v>
      </c>
      <c r="W75" s="1048"/>
      <c r="X75" s="1048"/>
      <c r="Y75" s="1048"/>
      <c r="Z75" s="1049"/>
      <c r="AA75" s="1047">
        <v>21</v>
      </c>
      <c r="AB75" s="1048"/>
      <c r="AC75" s="1048"/>
      <c r="AD75" s="1048"/>
      <c r="AE75" s="1049"/>
      <c r="AF75" s="1047">
        <v>21</v>
      </c>
      <c r="AG75" s="1048"/>
      <c r="AH75" s="1048"/>
      <c r="AI75" s="1048"/>
      <c r="AJ75" s="1049"/>
      <c r="AK75" s="1047">
        <v>27</v>
      </c>
      <c r="AL75" s="1048"/>
      <c r="AM75" s="1048"/>
      <c r="AN75" s="1048"/>
      <c r="AO75" s="1049"/>
      <c r="AP75" s="1047"/>
      <c r="AQ75" s="1048"/>
      <c r="AR75" s="1048"/>
      <c r="AS75" s="1048"/>
      <c r="AT75" s="1049"/>
      <c r="AU75" s="1047"/>
      <c r="AV75" s="1048"/>
      <c r="AW75" s="1048"/>
      <c r="AX75" s="1048"/>
      <c r="AY75" s="1049"/>
      <c r="AZ75" s="1041"/>
      <c r="BA75" s="1041"/>
      <c r="BB75" s="1041"/>
      <c r="BC75" s="1041"/>
      <c r="BD75" s="1042"/>
      <c r="BE75" s="243"/>
      <c r="BF75" s="243"/>
      <c r="BG75" s="243"/>
      <c r="BH75" s="243"/>
      <c r="BI75" s="243"/>
      <c r="BJ75" s="243"/>
      <c r="BK75" s="243"/>
      <c r="BL75" s="243"/>
      <c r="BM75" s="243"/>
      <c r="BN75" s="243"/>
      <c r="BO75" s="243"/>
      <c r="BP75" s="243"/>
      <c r="BQ75" s="240">
        <v>69</v>
      </c>
      <c r="BR75" s="245"/>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4"/>
    </row>
    <row r="76" spans="1:131" s="225" customFormat="1" ht="26.25" customHeight="1" x14ac:dyDescent="0.15">
      <c r="A76" s="239">
        <v>9</v>
      </c>
      <c r="B76" s="1043" t="s">
        <v>585</v>
      </c>
      <c r="C76" s="1044"/>
      <c r="D76" s="1044"/>
      <c r="E76" s="1044"/>
      <c r="F76" s="1044"/>
      <c r="G76" s="1044"/>
      <c r="H76" s="1044"/>
      <c r="I76" s="1044"/>
      <c r="J76" s="1044"/>
      <c r="K76" s="1044"/>
      <c r="L76" s="1044"/>
      <c r="M76" s="1044"/>
      <c r="N76" s="1044"/>
      <c r="O76" s="1044"/>
      <c r="P76" s="1045"/>
      <c r="Q76" s="1050">
        <v>1047</v>
      </c>
      <c r="R76" s="1048"/>
      <c r="S76" s="1048"/>
      <c r="T76" s="1048"/>
      <c r="U76" s="1049"/>
      <c r="V76" s="1047">
        <v>1010</v>
      </c>
      <c r="W76" s="1048"/>
      <c r="X76" s="1048"/>
      <c r="Y76" s="1048"/>
      <c r="Z76" s="1049"/>
      <c r="AA76" s="1047">
        <v>37</v>
      </c>
      <c r="AB76" s="1048"/>
      <c r="AC76" s="1048"/>
      <c r="AD76" s="1048"/>
      <c r="AE76" s="1049"/>
      <c r="AF76" s="1047">
        <v>37</v>
      </c>
      <c r="AG76" s="1048"/>
      <c r="AH76" s="1048"/>
      <c r="AI76" s="1048"/>
      <c r="AJ76" s="1049"/>
      <c r="AK76" s="1047"/>
      <c r="AL76" s="1048"/>
      <c r="AM76" s="1048"/>
      <c r="AN76" s="1048"/>
      <c r="AO76" s="1049"/>
      <c r="AP76" s="1047">
        <v>438</v>
      </c>
      <c r="AQ76" s="1048"/>
      <c r="AR76" s="1048"/>
      <c r="AS76" s="1048"/>
      <c r="AT76" s="1049"/>
      <c r="AU76" s="1047">
        <v>322</v>
      </c>
      <c r="AV76" s="1048"/>
      <c r="AW76" s="1048"/>
      <c r="AX76" s="1048"/>
      <c r="AY76" s="1049"/>
      <c r="AZ76" s="1041"/>
      <c r="BA76" s="1041"/>
      <c r="BB76" s="1041"/>
      <c r="BC76" s="1041"/>
      <c r="BD76" s="1042"/>
      <c r="BE76" s="243"/>
      <c r="BF76" s="243"/>
      <c r="BG76" s="243"/>
      <c r="BH76" s="243"/>
      <c r="BI76" s="243"/>
      <c r="BJ76" s="243"/>
      <c r="BK76" s="243"/>
      <c r="BL76" s="243"/>
      <c r="BM76" s="243"/>
      <c r="BN76" s="243"/>
      <c r="BO76" s="243"/>
      <c r="BP76" s="243"/>
      <c r="BQ76" s="240">
        <v>70</v>
      </c>
      <c r="BR76" s="245"/>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4"/>
    </row>
    <row r="77" spans="1:131" s="225" customFormat="1" ht="26.25" customHeight="1" x14ac:dyDescent="0.15">
      <c r="A77" s="239">
        <v>10</v>
      </c>
      <c r="B77" s="1043" t="s">
        <v>586</v>
      </c>
      <c r="C77" s="1044"/>
      <c r="D77" s="1044"/>
      <c r="E77" s="1044"/>
      <c r="F77" s="1044"/>
      <c r="G77" s="1044"/>
      <c r="H77" s="1044"/>
      <c r="I77" s="1044"/>
      <c r="J77" s="1044"/>
      <c r="K77" s="1044"/>
      <c r="L77" s="1044"/>
      <c r="M77" s="1044"/>
      <c r="N77" s="1044"/>
      <c r="O77" s="1044"/>
      <c r="P77" s="1045"/>
      <c r="Q77" s="1050">
        <v>105</v>
      </c>
      <c r="R77" s="1048"/>
      <c r="S77" s="1048"/>
      <c r="T77" s="1048"/>
      <c r="U77" s="1049"/>
      <c r="V77" s="1047">
        <v>104</v>
      </c>
      <c r="W77" s="1048"/>
      <c r="X77" s="1048"/>
      <c r="Y77" s="1048"/>
      <c r="Z77" s="1049"/>
      <c r="AA77" s="1047">
        <v>1</v>
      </c>
      <c r="AB77" s="1048"/>
      <c r="AC77" s="1048"/>
      <c r="AD77" s="1048"/>
      <c r="AE77" s="1049"/>
      <c r="AF77" s="1047">
        <v>179</v>
      </c>
      <c r="AG77" s="1048"/>
      <c r="AH77" s="1048"/>
      <c r="AI77" s="1048"/>
      <c r="AJ77" s="1049"/>
      <c r="AK77" s="1047"/>
      <c r="AL77" s="1048"/>
      <c r="AM77" s="1048"/>
      <c r="AN77" s="1048"/>
      <c r="AO77" s="1049"/>
      <c r="AP77" s="1047"/>
      <c r="AQ77" s="1048"/>
      <c r="AR77" s="1048"/>
      <c r="AS77" s="1048"/>
      <c r="AT77" s="1049"/>
      <c r="AU77" s="1047"/>
      <c r="AV77" s="1048"/>
      <c r="AW77" s="1048"/>
      <c r="AX77" s="1048"/>
      <c r="AY77" s="1049"/>
      <c r="AZ77" s="1041"/>
      <c r="BA77" s="1041"/>
      <c r="BB77" s="1041"/>
      <c r="BC77" s="1041"/>
      <c r="BD77" s="1042"/>
      <c r="BE77" s="243"/>
      <c r="BF77" s="243"/>
      <c r="BG77" s="243"/>
      <c r="BH77" s="243"/>
      <c r="BI77" s="243"/>
      <c r="BJ77" s="243"/>
      <c r="BK77" s="243"/>
      <c r="BL77" s="243"/>
      <c r="BM77" s="243"/>
      <c r="BN77" s="243"/>
      <c r="BO77" s="243"/>
      <c r="BP77" s="243"/>
      <c r="BQ77" s="240">
        <v>71</v>
      </c>
      <c r="BR77" s="245"/>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4"/>
    </row>
    <row r="78" spans="1:131" s="225" customFormat="1" ht="26.25" customHeight="1" x14ac:dyDescent="0.15">
      <c r="A78" s="239">
        <v>11</v>
      </c>
      <c r="B78" s="1043" t="s">
        <v>587</v>
      </c>
      <c r="C78" s="1044"/>
      <c r="D78" s="1044"/>
      <c r="E78" s="1044"/>
      <c r="F78" s="1044"/>
      <c r="G78" s="1044"/>
      <c r="H78" s="1044"/>
      <c r="I78" s="1044"/>
      <c r="J78" s="1044"/>
      <c r="K78" s="1044"/>
      <c r="L78" s="1044"/>
      <c r="M78" s="1044"/>
      <c r="N78" s="1044"/>
      <c r="O78" s="1044"/>
      <c r="P78" s="1045"/>
      <c r="Q78" s="1046">
        <v>31</v>
      </c>
      <c r="R78" s="1040"/>
      <c r="S78" s="1040"/>
      <c r="T78" s="1040"/>
      <c r="U78" s="1040"/>
      <c r="V78" s="1040">
        <v>28</v>
      </c>
      <c r="W78" s="1040"/>
      <c r="X78" s="1040"/>
      <c r="Y78" s="1040"/>
      <c r="Z78" s="1040"/>
      <c r="AA78" s="1047">
        <v>3</v>
      </c>
      <c r="AB78" s="1048"/>
      <c r="AC78" s="1048"/>
      <c r="AD78" s="1048"/>
      <c r="AE78" s="1049"/>
      <c r="AF78" s="1040">
        <v>3</v>
      </c>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3"/>
      <c r="BF78" s="243"/>
      <c r="BG78" s="243"/>
      <c r="BH78" s="243"/>
      <c r="BI78" s="243"/>
      <c r="BJ78" s="246"/>
      <c r="BK78" s="246"/>
      <c r="BL78" s="246"/>
      <c r="BM78" s="246"/>
      <c r="BN78" s="246"/>
      <c r="BO78" s="243"/>
      <c r="BP78" s="243"/>
      <c r="BQ78" s="240">
        <v>72</v>
      </c>
      <c r="BR78" s="245"/>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4"/>
    </row>
    <row r="79" spans="1:131" s="225" customFormat="1" ht="26.25" customHeight="1" x14ac:dyDescent="0.15">
      <c r="A79" s="239">
        <v>12</v>
      </c>
      <c r="B79" s="1043" t="s">
        <v>588</v>
      </c>
      <c r="C79" s="1044"/>
      <c r="D79" s="1044"/>
      <c r="E79" s="1044"/>
      <c r="F79" s="1044"/>
      <c r="G79" s="1044"/>
      <c r="H79" s="1044"/>
      <c r="I79" s="1044"/>
      <c r="J79" s="1044"/>
      <c r="K79" s="1044"/>
      <c r="L79" s="1044"/>
      <c r="M79" s="1044"/>
      <c r="N79" s="1044"/>
      <c r="O79" s="1044"/>
      <c r="P79" s="1045"/>
      <c r="Q79" s="1046">
        <v>138</v>
      </c>
      <c r="R79" s="1040"/>
      <c r="S79" s="1040"/>
      <c r="T79" s="1040"/>
      <c r="U79" s="1040"/>
      <c r="V79" s="1040">
        <v>138</v>
      </c>
      <c r="W79" s="1040"/>
      <c r="X79" s="1040"/>
      <c r="Y79" s="1040"/>
      <c r="Z79" s="1040"/>
      <c r="AA79" s="1047">
        <v>1</v>
      </c>
      <c r="AB79" s="1048"/>
      <c r="AC79" s="1048"/>
      <c r="AD79" s="1048"/>
      <c r="AE79" s="1049"/>
      <c r="AF79" s="1040">
        <v>1</v>
      </c>
      <c r="AG79" s="1040"/>
      <c r="AH79" s="1040"/>
      <c r="AI79" s="1040"/>
      <c r="AJ79" s="1040"/>
      <c r="AK79" s="1040"/>
      <c r="AL79" s="1040"/>
      <c r="AM79" s="1040"/>
      <c r="AN79" s="1040"/>
      <c r="AO79" s="1040"/>
      <c r="AP79" s="1040">
        <v>54</v>
      </c>
      <c r="AQ79" s="1040"/>
      <c r="AR79" s="1040"/>
      <c r="AS79" s="1040"/>
      <c r="AT79" s="1040"/>
      <c r="AU79" s="1040">
        <v>12</v>
      </c>
      <c r="AV79" s="1040"/>
      <c r="AW79" s="1040"/>
      <c r="AX79" s="1040"/>
      <c r="AY79" s="1040"/>
      <c r="AZ79" s="1041"/>
      <c r="BA79" s="1041"/>
      <c r="BB79" s="1041"/>
      <c r="BC79" s="1041"/>
      <c r="BD79" s="1042"/>
      <c r="BE79" s="243"/>
      <c r="BF79" s="243"/>
      <c r="BG79" s="243"/>
      <c r="BH79" s="243"/>
      <c r="BI79" s="243"/>
      <c r="BJ79" s="246"/>
      <c r="BK79" s="246"/>
      <c r="BL79" s="246"/>
      <c r="BM79" s="246"/>
      <c r="BN79" s="246"/>
      <c r="BO79" s="243"/>
      <c r="BP79" s="243"/>
      <c r="BQ79" s="240">
        <v>73</v>
      </c>
      <c r="BR79" s="245"/>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4"/>
    </row>
    <row r="80" spans="1:131" s="225" customFormat="1" ht="26.25" customHeight="1" x14ac:dyDescent="0.15">
      <c r="A80" s="239">
        <v>13</v>
      </c>
      <c r="B80" s="1043" t="s">
        <v>589</v>
      </c>
      <c r="C80" s="1044"/>
      <c r="D80" s="1044"/>
      <c r="E80" s="1044"/>
      <c r="F80" s="1044"/>
      <c r="G80" s="1044"/>
      <c r="H80" s="1044"/>
      <c r="I80" s="1044"/>
      <c r="J80" s="1044"/>
      <c r="K80" s="1044"/>
      <c r="L80" s="1044"/>
      <c r="M80" s="1044"/>
      <c r="N80" s="1044"/>
      <c r="O80" s="1044"/>
      <c r="P80" s="1045"/>
      <c r="Q80" s="1046">
        <v>39</v>
      </c>
      <c r="R80" s="1040"/>
      <c r="S80" s="1040"/>
      <c r="T80" s="1040"/>
      <c r="U80" s="1040"/>
      <c r="V80" s="1040">
        <v>33</v>
      </c>
      <c r="W80" s="1040"/>
      <c r="X80" s="1040"/>
      <c r="Y80" s="1040"/>
      <c r="Z80" s="1040"/>
      <c r="AA80" s="1047">
        <v>6</v>
      </c>
      <c r="AB80" s="1048"/>
      <c r="AC80" s="1048"/>
      <c r="AD80" s="1048"/>
      <c r="AE80" s="1049"/>
      <c r="AF80" s="1040">
        <v>6</v>
      </c>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3"/>
      <c r="BF80" s="243"/>
      <c r="BG80" s="243"/>
      <c r="BH80" s="243"/>
      <c r="BI80" s="243"/>
      <c r="BJ80" s="243"/>
      <c r="BK80" s="243"/>
      <c r="BL80" s="243"/>
      <c r="BM80" s="243"/>
      <c r="BN80" s="243"/>
      <c r="BO80" s="243"/>
      <c r="BP80" s="243"/>
      <c r="BQ80" s="240">
        <v>74</v>
      </c>
      <c r="BR80" s="245"/>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4"/>
    </row>
    <row r="81" spans="1:131" s="225" customFormat="1" ht="26.25" customHeight="1" x14ac:dyDescent="0.15">
      <c r="A81" s="239">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3"/>
      <c r="BF81" s="243"/>
      <c r="BG81" s="243"/>
      <c r="BH81" s="243"/>
      <c r="BI81" s="243"/>
      <c r="BJ81" s="243"/>
      <c r="BK81" s="243"/>
      <c r="BL81" s="243"/>
      <c r="BM81" s="243"/>
      <c r="BN81" s="243"/>
      <c r="BO81" s="243"/>
      <c r="BP81" s="243"/>
      <c r="BQ81" s="240">
        <v>75</v>
      </c>
      <c r="BR81" s="245"/>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4"/>
    </row>
    <row r="82" spans="1:131" s="225" customFormat="1" ht="26.25" customHeight="1" x14ac:dyDescent="0.15">
      <c r="A82" s="239">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3"/>
      <c r="BF82" s="243"/>
      <c r="BG82" s="243"/>
      <c r="BH82" s="243"/>
      <c r="BI82" s="243"/>
      <c r="BJ82" s="243"/>
      <c r="BK82" s="243"/>
      <c r="BL82" s="243"/>
      <c r="BM82" s="243"/>
      <c r="BN82" s="243"/>
      <c r="BO82" s="243"/>
      <c r="BP82" s="243"/>
      <c r="BQ82" s="240">
        <v>76</v>
      </c>
      <c r="BR82" s="245"/>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4"/>
    </row>
    <row r="83" spans="1:131" s="225" customFormat="1" ht="26.25" customHeight="1" x14ac:dyDescent="0.15">
      <c r="A83" s="239">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3"/>
      <c r="BF83" s="243"/>
      <c r="BG83" s="243"/>
      <c r="BH83" s="243"/>
      <c r="BI83" s="243"/>
      <c r="BJ83" s="243"/>
      <c r="BK83" s="243"/>
      <c r="BL83" s="243"/>
      <c r="BM83" s="243"/>
      <c r="BN83" s="243"/>
      <c r="BO83" s="243"/>
      <c r="BP83" s="243"/>
      <c r="BQ83" s="240">
        <v>77</v>
      </c>
      <c r="BR83" s="245"/>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4"/>
    </row>
    <row r="84" spans="1:131" s="225" customFormat="1" ht="26.25" customHeight="1" x14ac:dyDescent="0.15">
      <c r="A84" s="239">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3"/>
      <c r="BF84" s="243"/>
      <c r="BG84" s="243"/>
      <c r="BH84" s="243"/>
      <c r="BI84" s="243"/>
      <c r="BJ84" s="243"/>
      <c r="BK84" s="243"/>
      <c r="BL84" s="243"/>
      <c r="BM84" s="243"/>
      <c r="BN84" s="243"/>
      <c r="BO84" s="243"/>
      <c r="BP84" s="243"/>
      <c r="BQ84" s="240">
        <v>78</v>
      </c>
      <c r="BR84" s="245"/>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4"/>
    </row>
    <row r="85" spans="1:131" s="225" customFormat="1" ht="26.25" customHeight="1" x14ac:dyDescent="0.15">
      <c r="A85" s="239">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3"/>
      <c r="BF85" s="243"/>
      <c r="BG85" s="243"/>
      <c r="BH85" s="243"/>
      <c r="BI85" s="243"/>
      <c r="BJ85" s="243"/>
      <c r="BK85" s="243"/>
      <c r="BL85" s="243"/>
      <c r="BM85" s="243"/>
      <c r="BN85" s="243"/>
      <c r="BO85" s="243"/>
      <c r="BP85" s="243"/>
      <c r="BQ85" s="240">
        <v>79</v>
      </c>
      <c r="BR85" s="245"/>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4"/>
    </row>
    <row r="86" spans="1:131" s="225" customFormat="1" ht="26.25" customHeight="1" x14ac:dyDescent="0.15">
      <c r="A86" s="239">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3"/>
      <c r="BF86" s="243"/>
      <c r="BG86" s="243"/>
      <c r="BH86" s="243"/>
      <c r="BI86" s="243"/>
      <c r="BJ86" s="243"/>
      <c r="BK86" s="243"/>
      <c r="BL86" s="243"/>
      <c r="BM86" s="243"/>
      <c r="BN86" s="243"/>
      <c r="BO86" s="243"/>
      <c r="BP86" s="243"/>
      <c r="BQ86" s="240">
        <v>80</v>
      </c>
      <c r="BR86" s="245"/>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4"/>
    </row>
    <row r="87" spans="1:131" s="225" customFormat="1" ht="26.25" customHeight="1" x14ac:dyDescent="0.15">
      <c r="A87" s="247">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3"/>
      <c r="BF87" s="243"/>
      <c r="BG87" s="243"/>
      <c r="BH87" s="243"/>
      <c r="BI87" s="243"/>
      <c r="BJ87" s="243"/>
      <c r="BK87" s="243"/>
      <c r="BL87" s="243"/>
      <c r="BM87" s="243"/>
      <c r="BN87" s="243"/>
      <c r="BO87" s="243"/>
      <c r="BP87" s="243"/>
      <c r="BQ87" s="240">
        <v>81</v>
      </c>
      <c r="BR87" s="245"/>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4"/>
    </row>
    <row r="88" spans="1:131" s="225" customFormat="1" ht="26.25" customHeight="1" thickBot="1" x14ac:dyDescent="0.2">
      <c r="A88" s="242" t="s">
        <v>381</v>
      </c>
      <c r="B88" s="1013" t="s">
        <v>419</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f>AF68+AF69+AF70+AF71+AF72+AF73+AF74+AF75+AF76+AF77+AF78+AF79+AF80</f>
        <v>4470</v>
      </c>
      <c r="AG88" s="1028"/>
      <c r="AH88" s="1028"/>
      <c r="AI88" s="1028"/>
      <c r="AJ88" s="1028"/>
      <c r="AK88" s="1032"/>
      <c r="AL88" s="1032"/>
      <c r="AM88" s="1032"/>
      <c r="AN88" s="1032"/>
      <c r="AO88" s="1032"/>
      <c r="AP88" s="1028">
        <f t="shared" ref="AP88" si="0">AP68+AP69+AP70+AP71+AP72+AP73+AP74+AP75+AP76+AP77+AP78+AP79+AP80</f>
        <v>28452</v>
      </c>
      <c r="AQ88" s="1028"/>
      <c r="AR88" s="1028"/>
      <c r="AS88" s="1028"/>
      <c r="AT88" s="1028"/>
      <c r="AU88" s="1028">
        <f t="shared" ref="AU88" si="1">AU68+AU69+AU70+AU71+AU72+AU73+AU74+AU75+AU76+AU77+AU78+AU79+AU80</f>
        <v>334</v>
      </c>
      <c r="AV88" s="1028"/>
      <c r="AW88" s="1028"/>
      <c r="AX88" s="1028"/>
      <c r="AY88" s="1028"/>
      <c r="AZ88" s="1029"/>
      <c r="BA88" s="1029"/>
      <c r="BB88" s="1029"/>
      <c r="BC88" s="1029"/>
      <c r="BD88" s="1030"/>
      <c r="BE88" s="243"/>
      <c r="BF88" s="243"/>
      <c r="BG88" s="243"/>
      <c r="BH88" s="243"/>
      <c r="BI88" s="243"/>
      <c r="BJ88" s="243"/>
      <c r="BK88" s="243"/>
      <c r="BL88" s="243"/>
      <c r="BM88" s="243"/>
      <c r="BN88" s="243"/>
      <c r="BO88" s="243"/>
      <c r="BP88" s="243"/>
      <c r="BQ88" s="240">
        <v>82</v>
      </c>
      <c r="BR88" s="245"/>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4"/>
    </row>
    <row r="89" spans="1:131" s="225" customFormat="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3"/>
      <c r="BF89" s="243"/>
      <c r="BG89" s="243"/>
      <c r="BH89" s="243"/>
      <c r="BI89" s="243"/>
      <c r="BJ89" s="243"/>
      <c r="BK89" s="243"/>
      <c r="BL89" s="243"/>
      <c r="BM89" s="243"/>
      <c r="BN89" s="243"/>
      <c r="BO89" s="243"/>
      <c r="BP89" s="243"/>
      <c r="BQ89" s="240">
        <v>83</v>
      </c>
      <c r="BR89" s="245"/>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4"/>
    </row>
    <row r="90" spans="1:131" s="225" customFormat="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3"/>
      <c r="BF90" s="243"/>
      <c r="BG90" s="243"/>
      <c r="BH90" s="243"/>
      <c r="BI90" s="243"/>
      <c r="BJ90" s="243"/>
      <c r="BK90" s="243"/>
      <c r="BL90" s="243"/>
      <c r="BM90" s="243"/>
      <c r="BN90" s="243"/>
      <c r="BO90" s="243"/>
      <c r="BP90" s="243"/>
      <c r="BQ90" s="240">
        <v>84</v>
      </c>
      <c r="BR90" s="245"/>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4"/>
    </row>
    <row r="91" spans="1:131" s="225" customFormat="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3"/>
      <c r="BF91" s="243"/>
      <c r="BG91" s="243"/>
      <c r="BH91" s="243"/>
      <c r="BI91" s="243"/>
      <c r="BJ91" s="243"/>
      <c r="BK91" s="243"/>
      <c r="BL91" s="243"/>
      <c r="BM91" s="243"/>
      <c r="BN91" s="243"/>
      <c r="BO91" s="243"/>
      <c r="BP91" s="243"/>
      <c r="BQ91" s="240">
        <v>85</v>
      </c>
      <c r="BR91" s="245"/>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4"/>
    </row>
    <row r="92" spans="1:131" s="225" customFormat="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3"/>
      <c r="BF92" s="243"/>
      <c r="BG92" s="243"/>
      <c r="BH92" s="243"/>
      <c r="BI92" s="243"/>
      <c r="BJ92" s="243"/>
      <c r="BK92" s="243"/>
      <c r="BL92" s="243"/>
      <c r="BM92" s="243"/>
      <c r="BN92" s="243"/>
      <c r="BO92" s="243"/>
      <c r="BP92" s="243"/>
      <c r="BQ92" s="240">
        <v>86</v>
      </c>
      <c r="BR92" s="245"/>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4"/>
    </row>
    <row r="93" spans="1:131" s="225" customFormat="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3"/>
      <c r="BF93" s="243"/>
      <c r="BG93" s="243"/>
      <c r="BH93" s="243"/>
      <c r="BI93" s="243"/>
      <c r="BJ93" s="243"/>
      <c r="BK93" s="243"/>
      <c r="BL93" s="243"/>
      <c r="BM93" s="243"/>
      <c r="BN93" s="243"/>
      <c r="BO93" s="243"/>
      <c r="BP93" s="243"/>
      <c r="BQ93" s="240">
        <v>87</v>
      </c>
      <c r="BR93" s="245"/>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4"/>
    </row>
    <row r="94" spans="1:131" s="225" customFormat="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3"/>
      <c r="BF94" s="243"/>
      <c r="BG94" s="243"/>
      <c r="BH94" s="243"/>
      <c r="BI94" s="243"/>
      <c r="BJ94" s="243"/>
      <c r="BK94" s="243"/>
      <c r="BL94" s="243"/>
      <c r="BM94" s="243"/>
      <c r="BN94" s="243"/>
      <c r="BO94" s="243"/>
      <c r="BP94" s="243"/>
      <c r="BQ94" s="240">
        <v>88</v>
      </c>
      <c r="BR94" s="245"/>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4"/>
    </row>
    <row r="95" spans="1:131" s="225" customFormat="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3"/>
      <c r="BF95" s="243"/>
      <c r="BG95" s="243"/>
      <c r="BH95" s="243"/>
      <c r="BI95" s="243"/>
      <c r="BJ95" s="243"/>
      <c r="BK95" s="243"/>
      <c r="BL95" s="243"/>
      <c r="BM95" s="243"/>
      <c r="BN95" s="243"/>
      <c r="BO95" s="243"/>
      <c r="BP95" s="243"/>
      <c r="BQ95" s="240">
        <v>89</v>
      </c>
      <c r="BR95" s="245"/>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4"/>
    </row>
    <row r="96" spans="1:131" s="225" customFormat="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3"/>
      <c r="BF96" s="243"/>
      <c r="BG96" s="243"/>
      <c r="BH96" s="243"/>
      <c r="BI96" s="243"/>
      <c r="BJ96" s="243"/>
      <c r="BK96" s="243"/>
      <c r="BL96" s="243"/>
      <c r="BM96" s="243"/>
      <c r="BN96" s="243"/>
      <c r="BO96" s="243"/>
      <c r="BP96" s="243"/>
      <c r="BQ96" s="240">
        <v>90</v>
      </c>
      <c r="BR96" s="245"/>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4"/>
    </row>
    <row r="97" spans="1:131" s="225" customFormat="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3"/>
      <c r="BF97" s="243"/>
      <c r="BG97" s="243"/>
      <c r="BH97" s="243"/>
      <c r="BI97" s="243"/>
      <c r="BJ97" s="243"/>
      <c r="BK97" s="243"/>
      <c r="BL97" s="243"/>
      <c r="BM97" s="243"/>
      <c r="BN97" s="243"/>
      <c r="BO97" s="243"/>
      <c r="BP97" s="243"/>
      <c r="BQ97" s="240">
        <v>91</v>
      </c>
      <c r="BR97" s="245"/>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4"/>
    </row>
    <row r="98" spans="1:131" s="225" customFormat="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3"/>
      <c r="BF98" s="243"/>
      <c r="BG98" s="243"/>
      <c r="BH98" s="243"/>
      <c r="BI98" s="243"/>
      <c r="BJ98" s="243"/>
      <c r="BK98" s="243"/>
      <c r="BL98" s="243"/>
      <c r="BM98" s="243"/>
      <c r="BN98" s="243"/>
      <c r="BO98" s="243"/>
      <c r="BP98" s="243"/>
      <c r="BQ98" s="240">
        <v>92</v>
      </c>
      <c r="BR98" s="245"/>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4"/>
    </row>
    <row r="99" spans="1:131" s="225" customFormat="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3"/>
      <c r="BF99" s="243"/>
      <c r="BG99" s="243"/>
      <c r="BH99" s="243"/>
      <c r="BI99" s="243"/>
      <c r="BJ99" s="243"/>
      <c r="BK99" s="243"/>
      <c r="BL99" s="243"/>
      <c r="BM99" s="243"/>
      <c r="BN99" s="243"/>
      <c r="BO99" s="243"/>
      <c r="BP99" s="243"/>
      <c r="BQ99" s="240">
        <v>93</v>
      </c>
      <c r="BR99" s="245"/>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4"/>
    </row>
    <row r="100" spans="1:131" s="225" customFormat="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3"/>
      <c r="BF100" s="243"/>
      <c r="BG100" s="243"/>
      <c r="BH100" s="243"/>
      <c r="BI100" s="243"/>
      <c r="BJ100" s="243"/>
      <c r="BK100" s="243"/>
      <c r="BL100" s="243"/>
      <c r="BM100" s="243"/>
      <c r="BN100" s="243"/>
      <c r="BO100" s="243"/>
      <c r="BP100" s="243"/>
      <c r="BQ100" s="240">
        <v>94</v>
      </c>
      <c r="BR100" s="245"/>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4"/>
    </row>
    <row r="101" spans="1:131" s="225" customFormat="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3"/>
      <c r="BF101" s="243"/>
      <c r="BG101" s="243"/>
      <c r="BH101" s="243"/>
      <c r="BI101" s="243"/>
      <c r="BJ101" s="243"/>
      <c r="BK101" s="243"/>
      <c r="BL101" s="243"/>
      <c r="BM101" s="243"/>
      <c r="BN101" s="243"/>
      <c r="BO101" s="243"/>
      <c r="BP101" s="243"/>
      <c r="BQ101" s="240">
        <v>95</v>
      </c>
      <c r="BR101" s="245"/>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4"/>
    </row>
    <row r="102" spans="1:131" s="225" customFormat="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3"/>
      <c r="BF102" s="243"/>
      <c r="BG102" s="243"/>
      <c r="BH102" s="243"/>
      <c r="BI102" s="243"/>
      <c r="BJ102" s="243"/>
      <c r="BK102" s="243"/>
      <c r="BL102" s="243"/>
      <c r="BM102" s="243"/>
      <c r="BN102" s="243"/>
      <c r="BO102" s="243"/>
      <c r="BP102" s="243"/>
      <c r="BQ102" s="242" t="s">
        <v>381</v>
      </c>
      <c r="BR102" s="1013" t="s">
        <v>420</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4"/>
    </row>
    <row r="103" spans="1:131" s="225" customFormat="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3"/>
      <c r="BF103" s="243"/>
      <c r="BG103" s="243"/>
      <c r="BH103" s="243"/>
      <c r="BI103" s="243"/>
      <c r="BJ103" s="243"/>
      <c r="BK103" s="243"/>
      <c r="BL103" s="243"/>
      <c r="BM103" s="243"/>
      <c r="BN103" s="243"/>
      <c r="BO103" s="243"/>
      <c r="BP103" s="243"/>
      <c r="BQ103" s="1005" t="s">
        <v>421</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4"/>
    </row>
    <row r="104" spans="1:131" s="225" customFormat="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3"/>
      <c r="BF104" s="243"/>
      <c r="BG104" s="243"/>
      <c r="BH104" s="243"/>
      <c r="BI104" s="243"/>
      <c r="BJ104" s="243"/>
      <c r="BK104" s="243"/>
      <c r="BL104" s="243"/>
      <c r="BM104" s="243"/>
      <c r="BN104" s="243"/>
      <c r="BO104" s="243"/>
      <c r="BP104" s="243"/>
      <c r="BQ104" s="1006" t="s">
        <v>422</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4"/>
    </row>
    <row r="105" spans="1:131" s="225" customFormat="1" ht="11.25" customHeight="1" x14ac:dyDescent="0.15">
      <c r="A105" s="243"/>
      <c r="B105" s="243"/>
      <c r="C105" s="243"/>
      <c r="D105" s="243"/>
      <c r="E105" s="243"/>
      <c r="F105" s="243"/>
      <c r="G105" s="243"/>
      <c r="H105" s="243"/>
      <c r="I105" s="243"/>
      <c r="J105" s="243"/>
      <c r="K105" s="243"/>
      <c r="L105" s="243"/>
      <c r="M105" s="243"/>
      <c r="N105" s="243"/>
      <c r="O105" s="243"/>
      <c r="P105" s="243"/>
      <c r="Q105" s="243"/>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46"/>
      <c r="BR105" s="246"/>
      <c r="BS105" s="246"/>
      <c r="BT105" s="246"/>
      <c r="BU105" s="246"/>
      <c r="BV105" s="246"/>
      <c r="BW105" s="246"/>
      <c r="BX105" s="246"/>
      <c r="BY105" s="246"/>
      <c r="BZ105" s="246"/>
      <c r="CA105" s="246"/>
      <c r="CB105" s="246"/>
      <c r="CC105" s="246"/>
      <c r="CD105" s="246"/>
      <c r="CE105" s="246"/>
      <c r="CF105" s="246"/>
      <c r="CG105" s="246"/>
      <c r="CH105" s="246"/>
      <c r="CI105" s="246"/>
      <c r="CJ105" s="246"/>
      <c r="CK105" s="246"/>
      <c r="CL105" s="246"/>
      <c r="CM105" s="246"/>
      <c r="CN105" s="246"/>
      <c r="CO105" s="246"/>
      <c r="CP105" s="246"/>
      <c r="CQ105" s="246"/>
      <c r="CR105" s="246"/>
      <c r="CS105" s="246"/>
      <c r="CT105" s="246"/>
      <c r="CU105" s="246"/>
      <c r="CV105" s="246"/>
      <c r="CW105" s="246"/>
      <c r="CX105" s="246"/>
      <c r="CY105" s="246"/>
      <c r="CZ105" s="246"/>
      <c r="DA105" s="246"/>
      <c r="DB105" s="246"/>
      <c r="DC105" s="246"/>
      <c r="DD105" s="246"/>
      <c r="DE105" s="246"/>
      <c r="DF105" s="246"/>
      <c r="DG105" s="246"/>
      <c r="DH105" s="246"/>
      <c r="DI105" s="246"/>
      <c r="DJ105" s="246"/>
      <c r="DK105" s="246"/>
      <c r="DL105" s="246"/>
      <c r="DM105" s="246"/>
      <c r="DN105" s="246"/>
      <c r="DO105" s="246"/>
      <c r="DP105" s="246"/>
      <c r="DQ105" s="246"/>
      <c r="DR105" s="246"/>
      <c r="DS105" s="246"/>
      <c r="DT105" s="246"/>
      <c r="DU105" s="246"/>
      <c r="DV105" s="246"/>
      <c r="DW105" s="246"/>
      <c r="DX105" s="246"/>
      <c r="DY105" s="246"/>
      <c r="DZ105" s="246"/>
      <c r="EA105" s="224"/>
    </row>
    <row r="106" spans="1:131" s="225" customFormat="1" ht="11.25" customHeight="1" x14ac:dyDescent="0.15">
      <c r="A106" s="252"/>
      <c r="B106" s="252"/>
      <c r="C106" s="252"/>
      <c r="D106" s="252"/>
      <c r="E106" s="252"/>
      <c r="F106" s="252"/>
      <c r="G106" s="252"/>
      <c r="H106" s="252"/>
      <c r="I106" s="252"/>
      <c r="J106" s="252"/>
      <c r="K106" s="252"/>
      <c r="L106" s="252"/>
      <c r="M106" s="252"/>
      <c r="N106" s="252"/>
      <c r="O106" s="252"/>
      <c r="P106" s="252"/>
      <c r="Q106" s="252"/>
      <c r="R106" s="252"/>
      <c r="S106" s="252"/>
      <c r="T106" s="252"/>
      <c r="U106" s="252"/>
      <c r="V106" s="252"/>
      <c r="W106" s="252"/>
      <c r="X106" s="252"/>
      <c r="Y106" s="252"/>
      <c r="Z106" s="252"/>
      <c r="AA106" s="252"/>
      <c r="AB106" s="252"/>
      <c r="AC106" s="252"/>
      <c r="AD106" s="252"/>
      <c r="AE106" s="252"/>
      <c r="AF106" s="252"/>
      <c r="AG106" s="252"/>
      <c r="AH106" s="252"/>
      <c r="AI106" s="252"/>
      <c r="AJ106" s="252"/>
      <c r="AK106" s="252"/>
      <c r="AL106" s="252"/>
      <c r="AM106" s="252"/>
      <c r="AN106" s="252"/>
      <c r="AO106" s="252"/>
      <c r="AP106" s="252"/>
      <c r="AQ106" s="252"/>
      <c r="AR106" s="252"/>
      <c r="AS106" s="252"/>
      <c r="AT106" s="252"/>
      <c r="AU106" s="252"/>
      <c r="AV106" s="252"/>
      <c r="AW106" s="252"/>
      <c r="AX106" s="252"/>
      <c r="AY106" s="252"/>
      <c r="AZ106" s="252"/>
      <c r="BA106" s="252"/>
      <c r="BB106" s="252"/>
      <c r="BC106" s="252"/>
      <c r="BD106" s="252"/>
      <c r="BE106" s="252"/>
      <c r="BF106" s="252"/>
      <c r="BG106" s="252"/>
      <c r="BH106" s="252"/>
      <c r="BI106" s="252"/>
      <c r="BJ106" s="252"/>
      <c r="BK106" s="252"/>
      <c r="BL106" s="252"/>
      <c r="BM106" s="252"/>
      <c r="BN106" s="252"/>
      <c r="BO106" s="252"/>
      <c r="BP106" s="252"/>
      <c r="BQ106" s="246"/>
      <c r="BR106" s="246"/>
      <c r="BS106" s="246"/>
      <c r="BT106" s="246"/>
      <c r="BU106" s="246"/>
      <c r="BV106" s="246"/>
      <c r="BW106" s="246"/>
      <c r="BX106" s="246"/>
      <c r="BY106" s="246"/>
      <c r="BZ106" s="246"/>
      <c r="CA106" s="246"/>
      <c r="CB106" s="246"/>
      <c r="CC106" s="246"/>
      <c r="CD106" s="246"/>
      <c r="CE106" s="246"/>
      <c r="CF106" s="246"/>
      <c r="CG106" s="246"/>
      <c r="CH106" s="246"/>
      <c r="CI106" s="246"/>
      <c r="CJ106" s="246"/>
      <c r="CK106" s="246"/>
      <c r="CL106" s="246"/>
      <c r="CM106" s="246"/>
      <c r="CN106" s="246"/>
      <c r="CO106" s="246"/>
      <c r="CP106" s="246"/>
      <c r="CQ106" s="246"/>
      <c r="CR106" s="246"/>
      <c r="CS106" s="246"/>
      <c r="CT106" s="246"/>
      <c r="CU106" s="246"/>
      <c r="CV106" s="246"/>
      <c r="CW106" s="246"/>
      <c r="CX106" s="246"/>
      <c r="CY106" s="246"/>
      <c r="CZ106" s="246"/>
      <c r="DA106" s="246"/>
      <c r="DB106" s="246"/>
      <c r="DC106" s="246"/>
      <c r="DD106" s="246"/>
      <c r="DE106" s="246"/>
      <c r="DF106" s="246"/>
      <c r="DG106" s="246"/>
      <c r="DH106" s="246"/>
      <c r="DI106" s="246"/>
      <c r="DJ106" s="246"/>
      <c r="DK106" s="246"/>
      <c r="DL106" s="246"/>
      <c r="DM106" s="246"/>
      <c r="DN106" s="246"/>
      <c r="DO106" s="246"/>
      <c r="DP106" s="246"/>
      <c r="DQ106" s="246"/>
      <c r="DR106" s="246"/>
      <c r="DS106" s="246"/>
      <c r="DT106" s="246"/>
      <c r="DU106" s="246"/>
      <c r="DV106" s="246"/>
      <c r="DW106" s="246"/>
      <c r="DX106" s="246"/>
      <c r="DY106" s="246"/>
      <c r="DZ106" s="246"/>
      <c r="EA106" s="224"/>
    </row>
    <row r="107" spans="1:131" s="224" customFormat="1" ht="26.25" customHeight="1" thickBot="1" x14ac:dyDescent="0.2">
      <c r="A107" s="253" t="s">
        <v>423</v>
      </c>
      <c r="B107" s="254"/>
      <c r="C107" s="254"/>
      <c r="D107" s="254"/>
      <c r="E107" s="254"/>
      <c r="F107" s="254"/>
      <c r="G107" s="254"/>
      <c r="H107" s="254"/>
      <c r="I107" s="254"/>
      <c r="J107" s="254"/>
      <c r="K107" s="254"/>
      <c r="L107" s="254"/>
      <c r="M107" s="254"/>
      <c r="N107" s="254"/>
      <c r="O107" s="254"/>
      <c r="P107" s="254"/>
      <c r="Q107" s="254"/>
      <c r="R107" s="254"/>
      <c r="S107" s="254"/>
      <c r="T107" s="254"/>
      <c r="U107" s="254"/>
      <c r="V107" s="254"/>
      <c r="W107" s="254"/>
      <c r="X107" s="254"/>
      <c r="Y107" s="254"/>
      <c r="Z107" s="254"/>
      <c r="AA107" s="254"/>
      <c r="AB107" s="254"/>
      <c r="AC107" s="254"/>
      <c r="AD107" s="254"/>
      <c r="AE107" s="254"/>
      <c r="AF107" s="254"/>
      <c r="AG107" s="254"/>
      <c r="AH107" s="254"/>
      <c r="AI107" s="254"/>
      <c r="AJ107" s="254"/>
      <c r="AK107" s="254"/>
      <c r="AL107" s="254"/>
      <c r="AM107" s="254"/>
      <c r="AN107" s="254"/>
      <c r="AO107" s="254"/>
      <c r="AP107" s="254"/>
      <c r="AQ107" s="254"/>
      <c r="AR107" s="254"/>
      <c r="AS107" s="254"/>
      <c r="AT107" s="254"/>
      <c r="AU107" s="253" t="s">
        <v>424</v>
      </c>
      <c r="AV107" s="254"/>
      <c r="AW107" s="254"/>
      <c r="AX107" s="254"/>
      <c r="AY107" s="254"/>
      <c r="AZ107" s="254"/>
      <c r="BA107" s="254"/>
      <c r="BB107" s="254"/>
      <c r="BC107" s="254"/>
      <c r="BD107" s="254"/>
      <c r="BE107" s="254"/>
      <c r="BF107" s="254"/>
      <c r="BG107" s="254"/>
      <c r="BH107" s="254"/>
      <c r="BI107" s="254"/>
      <c r="BJ107" s="254"/>
      <c r="BK107" s="254"/>
      <c r="BL107" s="254"/>
      <c r="BM107" s="254"/>
      <c r="BN107" s="254"/>
      <c r="BO107" s="254"/>
      <c r="BP107" s="254"/>
      <c r="BQ107" s="254"/>
      <c r="BR107" s="254"/>
      <c r="BS107" s="254"/>
      <c r="BT107" s="254"/>
      <c r="BU107" s="254"/>
      <c r="BV107" s="254"/>
      <c r="BW107" s="254"/>
      <c r="BX107" s="254"/>
      <c r="BY107" s="254"/>
      <c r="BZ107" s="254"/>
      <c r="CA107" s="254"/>
      <c r="CB107" s="254"/>
      <c r="CC107" s="254"/>
      <c r="CD107" s="254"/>
      <c r="CE107" s="254"/>
      <c r="CF107" s="254"/>
      <c r="CG107" s="254"/>
      <c r="CH107" s="254"/>
      <c r="CI107" s="254"/>
      <c r="CJ107" s="254"/>
      <c r="CK107" s="254"/>
      <c r="CL107" s="254"/>
      <c r="CM107" s="254"/>
      <c r="CN107" s="254"/>
      <c r="CO107" s="254"/>
      <c r="CP107" s="254"/>
      <c r="CQ107" s="254"/>
      <c r="CR107" s="254"/>
      <c r="CS107" s="254"/>
      <c r="CT107" s="254"/>
      <c r="CU107" s="254"/>
      <c r="CV107" s="254"/>
      <c r="CW107" s="254"/>
      <c r="CX107" s="254"/>
      <c r="CY107" s="254"/>
      <c r="CZ107" s="254"/>
      <c r="DA107" s="254"/>
      <c r="DB107" s="254"/>
      <c r="DC107" s="254"/>
      <c r="DD107" s="254"/>
      <c r="DE107" s="254"/>
      <c r="DF107" s="254"/>
      <c r="DG107" s="254"/>
      <c r="DH107" s="254"/>
      <c r="DI107" s="254"/>
      <c r="DJ107" s="254"/>
      <c r="DK107" s="254"/>
      <c r="DL107" s="254"/>
      <c r="DM107" s="254"/>
      <c r="DN107" s="254"/>
      <c r="DO107" s="254"/>
      <c r="DP107" s="254"/>
      <c r="DQ107" s="254"/>
      <c r="DR107" s="254"/>
      <c r="DS107" s="254"/>
      <c r="DT107" s="254"/>
      <c r="DU107" s="254"/>
      <c r="DV107" s="254"/>
      <c r="DW107" s="254"/>
      <c r="DX107" s="254"/>
      <c r="DY107" s="254"/>
      <c r="DZ107" s="254"/>
    </row>
    <row r="108" spans="1:131" s="224" customFormat="1" ht="26.25" customHeight="1" x14ac:dyDescent="0.15">
      <c r="A108" s="1007" t="s">
        <v>425</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426</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4" customFormat="1" ht="26.25" customHeight="1" x14ac:dyDescent="0.15">
      <c r="A109" s="962" t="s">
        <v>427</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428</v>
      </c>
      <c r="AB109" s="963"/>
      <c r="AC109" s="963"/>
      <c r="AD109" s="963"/>
      <c r="AE109" s="964"/>
      <c r="AF109" s="965" t="s">
        <v>297</v>
      </c>
      <c r="AG109" s="963"/>
      <c r="AH109" s="963"/>
      <c r="AI109" s="963"/>
      <c r="AJ109" s="964"/>
      <c r="AK109" s="965" t="s">
        <v>296</v>
      </c>
      <c r="AL109" s="963"/>
      <c r="AM109" s="963"/>
      <c r="AN109" s="963"/>
      <c r="AO109" s="964"/>
      <c r="AP109" s="965" t="s">
        <v>429</v>
      </c>
      <c r="AQ109" s="963"/>
      <c r="AR109" s="963"/>
      <c r="AS109" s="963"/>
      <c r="AT109" s="994"/>
      <c r="AU109" s="962" t="s">
        <v>427</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428</v>
      </c>
      <c r="BR109" s="963"/>
      <c r="BS109" s="963"/>
      <c r="BT109" s="963"/>
      <c r="BU109" s="964"/>
      <c r="BV109" s="965" t="s">
        <v>297</v>
      </c>
      <c r="BW109" s="963"/>
      <c r="BX109" s="963"/>
      <c r="BY109" s="963"/>
      <c r="BZ109" s="964"/>
      <c r="CA109" s="965" t="s">
        <v>296</v>
      </c>
      <c r="CB109" s="963"/>
      <c r="CC109" s="963"/>
      <c r="CD109" s="963"/>
      <c r="CE109" s="964"/>
      <c r="CF109" s="1001" t="s">
        <v>429</v>
      </c>
      <c r="CG109" s="1001"/>
      <c r="CH109" s="1001"/>
      <c r="CI109" s="1001"/>
      <c r="CJ109" s="1001"/>
      <c r="CK109" s="965" t="s">
        <v>430</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428</v>
      </c>
      <c r="DH109" s="963"/>
      <c r="DI109" s="963"/>
      <c r="DJ109" s="963"/>
      <c r="DK109" s="964"/>
      <c r="DL109" s="965" t="s">
        <v>297</v>
      </c>
      <c r="DM109" s="963"/>
      <c r="DN109" s="963"/>
      <c r="DO109" s="963"/>
      <c r="DP109" s="964"/>
      <c r="DQ109" s="965" t="s">
        <v>296</v>
      </c>
      <c r="DR109" s="963"/>
      <c r="DS109" s="963"/>
      <c r="DT109" s="963"/>
      <c r="DU109" s="964"/>
      <c r="DV109" s="965" t="s">
        <v>429</v>
      </c>
      <c r="DW109" s="963"/>
      <c r="DX109" s="963"/>
      <c r="DY109" s="963"/>
      <c r="DZ109" s="994"/>
    </row>
    <row r="110" spans="1:131" s="224" customFormat="1" ht="26.25" customHeight="1" x14ac:dyDescent="0.15">
      <c r="A110" s="865" t="s">
        <v>431</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1703983</v>
      </c>
      <c r="AB110" s="956"/>
      <c r="AC110" s="956"/>
      <c r="AD110" s="956"/>
      <c r="AE110" s="957"/>
      <c r="AF110" s="958">
        <v>1724048</v>
      </c>
      <c r="AG110" s="956"/>
      <c r="AH110" s="956"/>
      <c r="AI110" s="956"/>
      <c r="AJ110" s="957"/>
      <c r="AK110" s="958">
        <v>1818144</v>
      </c>
      <c r="AL110" s="956"/>
      <c r="AM110" s="956"/>
      <c r="AN110" s="956"/>
      <c r="AO110" s="957"/>
      <c r="AP110" s="959">
        <v>19</v>
      </c>
      <c r="AQ110" s="960"/>
      <c r="AR110" s="960"/>
      <c r="AS110" s="960"/>
      <c r="AT110" s="961"/>
      <c r="AU110" s="995" t="s">
        <v>67</v>
      </c>
      <c r="AV110" s="996"/>
      <c r="AW110" s="996"/>
      <c r="AX110" s="996"/>
      <c r="AY110" s="996"/>
      <c r="AZ110" s="921" t="s">
        <v>432</v>
      </c>
      <c r="BA110" s="866"/>
      <c r="BB110" s="866"/>
      <c r="BC110" s="866"/>
      <c r="BD110" s="866"/>
      <c r="BE110" s="866"/>
      <c r="BF110" s="866"/>
      <c r="BG110" s="866"/>
      <c r="BH110" s="866"/>
      <c r="BI110" s="866"/>
      <c r="BJ110" s="866"/>
      <c r="BK110" s="866"/>
      <c r="BL110" s="866"/>
      <c r="BM110" s="866"/>
      <c r="BN110" s="866"/>
      <c r="BO110" s="866"/>
      <c r="BP110" s="867"/>
      <c r="BQ110" s="922">
        <v>18676003</v>
      </c>
      <c r="BR110" s="903"/>
      <c r="BS110" s="903"/>
      <c r="BT110" s="903"/>
      <c r="BU110" s="903"/>
      <c r="BV110" s="903">
        <v>18611549</v>
      </c>
      <c r="BW110" s="903"/>
      <c r="BX110" s="903"/>
      <c r="BY110" s="903"/>
      <c r="BZ110" s="903"/>
      <c r="CA110" s="903">
        <v>18547064</v>
      </c>
      <c r="CB110" s="903"/>
      <c r="CC110" s="903"/>
      <c r="CD110" s="903"/>
      <c r="CE110" s="903"/>
      <c r="CF110" s="927">
        <v>193.5</v>
      </c>
      <c r="CG110" s="928"/>
      <c r="CH110" s="928"/>
      <c r="CI110" s="928"/>
      <c r="CJ110" s="928"/>
      <c r="CK110" s="991" t="s">
        <v>433</v>
      </c>
      <c r="CL110" s="877"/>
      <c r="CM110" s="952" t="s">
        <v>434</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411</v>
      </c>
      <c r="DH110" s="903"/>
      <c r="DI110" s="903"/>
      <c r="DJ110" s="903"/>
      <c r="DK110" s="903"/>
      <c r="DL110" s="903" t="s">
        <v>411</v>
      </c>
      <c r="DM110" s="903"/>
      <c r="DN110" s="903"/>
      <c r="DO110" s="903"/>
      <c r="DP110" s="903"/>
      <c r="DQ110" s="903" t="s">
        <v>411</v>
      </c>
      <c r="DR110" s="903"/>
      <c r="DS110" s="903"/>
      <c r="DT110" s="903"/>
      <c r="DU110" s="903"/>
      <c r="DV110" s="904" t="s">
        <v>411</v>
      </c>
      <c r="DW110" s="904"/>
      <c r="DX110" s="904"/>
      <c r="DY110" s="904"/>
      <c r="DZ110" s="905"/>
    </row>
    <row r="111" spans="1:131" s="224" customFormat="1" ht="26.25" customHeight="1" x14ac:dyDescent="0.15">
      <c r="A111" s="832" t="s">
        <v>435</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383</v>
      </c>
      <c r="AB111" s="984"/>
      <c r="AC111" s="984"/>
      <c r="AD111" s="984"/>
      <c r="AE111" s="985"/>
      <c r="AF111" s="986" t="s">
        <v>383</v>
      </c>
      <c r="AG111" s="984"/>
      <c r="AH111" s="984"/>
      <c r="AI111" s="984"/>
      <c r="AJ111" s="985"/>
      <c r="AK111" s="986" t="s">
        <v>383</v>
      </c>
      <c r="AL111" s="984"/>
      <c r="AM111" s="984"/>
      <c r="AN111" s="984"/>
      <c r="AO111" s="985"/>
      <c r="AP111" s="987" t="s">
        <v>383</v>
      </c>
      <c r="AQ111" s="988"/>
      <c r="AR111" s="988"/>
      <c r="AS111" s="988"/>
      <c r="AT111" s="989"/>
      <c r="AU111" s="997"/>
      <c r="AV111" s="998"/>
      <c r="AW111" s="998"/>
      <c r="AX111" s="998"/>
      <c r="AY111" s="998"/>
      <c r="AZ111" s="873" t="s">
        <v>436</v>
      </c>
      <c r="BA111" s="808"/>
      <c r="BB111" s="808"/>
      <c r="BC111" s="808"/>
      <c r="BD111" s="808"/>
      <c r="BE111" s="808"/>
      <c r="BF111" s="808"/>
      <c r="BG111" s="808"/>
      <c r="BH111" s="808"/>
      <c r="BI111" s="808"/>
      <c r="BJ111" s="808"/>
      <c r="BK111" s="808"/>
      <c r="BL111" s="808"/>
      <c r="BM111" s="808"/>
      <c r="BN111" s="808"/>
      <c r="BO111" s="808"/>
      <c r="BP111" s="809"/>
      <c r="BQ111" s="874">
        <v>249644</v>
      </c>
      <c r="BR111" s="875"/>
      <c r="BS111" s="875"/>
      <c r="BT111" s="875"/>
      <c r="BU111" s="875"/>
      <c r="BV111" s="875">
        <v>201511</v>
      </c>
      <c r="BW111" s="875"/>
      <c r="BX111" s="875"/>
      <c r="BY111" s="875"/>
      <c r="BZ111" s="875"/>
      <c r="CA111" s="875">
        <v>161053</v>
      </c>
      <c r="CB111" s="875"/>
      <c r="CC111" s="875"/>
      <c r="CD111" s="875"/>
      <c r="CE111" s="875"/>
      <c r="CF111" s="936">
        <v>1.7</v>
      </c>
      <c r="CG111" s="937"/>
      <c r="CH111" s="937"/>
      <c r="CI111" s="937"/>
      <c r="CJ111" s="937"/>
      <c r="CK111" s="992"/>
      <c r="CL111" s="879"/>
      <c r="CM111" s="882" t="s">
        <v>437</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383</v>
      </c>
      <c r="DH111" s="875"/>
      <c r="DI111" s="875"/>
      <c r="DJ111" s="875"/>
      <c r="DK111" s="875"/>
      <c r="DL111" s="875" t="s">
        <v>383</v>
      </c>
      <c r="DM111" s="875"/>
      <c r="DN111" s="875"/>
      <c r="DO111" s="875"/>
      <c r="DP111" s="875"/>
      <c r="DQ111" s="875" t="s">
        <v>383</v>
      </c>
      <c r="DR111" s="875"/>
      <c r="DS111" s="875"/>
      <c r="DT111" s="875"/>
      <c r="DU111" s="875"/>
      <c r="DV111" s="852" t="s">
        <v>383</v>
      </c>
      <c r="DW111" s="852"/>
      <c r="DX111" s="852"/>
      <c r="DY111" s="852"/>
      <c r="DZ111" s="853"/>
    </row>
    <row r="112" spans="1:131" s="224" customFormat="1" ht="26.25" customHeight="1" x14ac:dyDescent="0.15">
      <c r="A112" s="977" t="s">
        <v>438</v>
      </c>
      <c r="B112" s="978"/>
      <c r="C112" s="808" t="s">
        <v>439</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383</v>
      </c>
      <c r="AB112" s="838"/>
      <c r="AC112" s="838"/>
      <c r="AD112" s="838"/>
      <c r="AE112" s="839"/>
      <c r="AF112" s="840" t="s">
        <v>383</v>
      </c>
      <c r="AG112" s="838"/>
      <c r="AH112" s="838"/>
      <c r="AI112" s="838"/>
      <c r="AJ112" s="839"/>
      <c r="AK112" s="840" t="s">
        <v>411</v>
      </c>
      <c r="AL112" s="838"/>
      <c r="AM112" s="838"/>
      <c r="AN112" s="838"/>
      <c r="AO112" s="839"/>
      <c r="AP112" s="885" t="s">
        <v>383</v>
      </c>
      <c r="AQ112" s="886"/>
      <c r="AR112" s="886"/>
      <c r="AS112" s="886"/>
      <c r="AT112" s="887"/>
      <c r="AU112" s="997"/>
      <c r="AV112" s="998"/>
      <c r="AW112" s="998"/>
      <c r="AX112" s="998"/>
      <c r="AY112" s="998"/>
      <c r="AZ112" s="873" t="s">
        <v>440</v>
      </c>
      <c r="BA112" s="808"/>
      <c r="BB112" s="808"/>
      <c r="BC112" s="808"/>
      <c r="BD112" s="808"/>
      <c r="BE112" s="808"/>
      <c r="BF112" s="808"/>
      <c r="BG112" s="808"/>
      <c r="BH112" s="808"/>
      <c r="BI112" s="808"/>
      <c r="BJ112" s="808"/>
      <c r="BK112" s="808"/>
      <c r="BL112" s="808"/>
      <c r="BM112" s="808"/>
      <c r="BN112" s="808"/>
      <c r="BO112" s="808"/>
      <c r="BP112" s="809"/>
      <c r="BQ112" s="874">
        <v>19406674</v>
      </c>
      <c r="BR112" s="875"/>
      <c r="BS112" s="875"/>
      <c r="BT112" s="875"/>
      <c r="BU112" s="875"/>
      <c r="BV112" s="875">
        <v>18133660</v>
      </c>
      <c r="BW112" s="875"/>
      <c r="BX112" s="875"/>
      <c r="BY112" s="875"/>
      <c r="BZ112" s="875"/>
      <c r="CA112" s="875">
        <v>17233670</v>
      </c>
      <c r="CB112" s="875"/>
      <c r="CC112" s="875"/>
      <c r="CD112" s="875"/>
      <c r="CE112" s="875"/>
      <c r="CF112" s="936">
        <v>179.8</v>
      </c>
      <c r="CG112" s="937"/>
      <c r="CH112" s="937"/>
      <c r="CI112" s="937"/>
      <c r="CJ112" s="937"/>
      <c r="CK112" s="992"/>
      <c r="CL112" s="879"/>
      <c r="CM112" s="882" t="s">
        <v>441</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v>9000</v>
      </c>
      <c r="DH112" s="875"/>
      <c r="DI112" s="875"/>
      <c r="DJ112" s="875"/>
      <c r="DK112" s="875"/>
      <c r="DL112" s="875">
        <v>9000</v>
      </c>
      <c r="DM112" s="875"/>
      <c r="DN112" s="875"/>
      <c r="DO112" s="875"/>
      <c r="DP112" s="875"/>
      <c r="DQ112" s="875">
        <v>9000</v>
      </c>
      <c r="DR112" s="875"/>
      <c r="DS112" s="875"/>
      <c r="DT112" s="875"/>
      <c r="DU112" s="875"/>
      <c r="DV112" s="852">
        <v>0.1</v>
      </c>
      <c r="DW112" s="852"/>
      <c r="DX112" s="852"/>
      <c r="DY112" s="852"/>
      <c r="DZ112" s="853"/>
    </row>
    <row r="113" spans="1:130" s="224" customFormat="1" ht="26.25" customHeight="1" x14ac:dyDescent="0.15">
      <c r="A113" s="979"/>
      <c r="B113" s="980"/>
      <c r="C113" s="808" t="s">
        <v>442</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1913486</v>
      </c>
      <c r="AB113" s="984"/>
      <c r="AC113" s="984"/>
      <c r="AD113" s="984"/>
      <c r="AE113" s="985"/>
      <c r="AF113" s="986">
        <v>2078353</v>
      </c>
      <c r="AG113" s="984"/>
      <c r="AH113" s="984"/>
      <c r="AI113" s="984"/>
      <c r="AJ113" s="985"/>
      <c r="AK113" s="986">
        <v>1910634</v>
      </c>
      <c r="AL113" s="984"/>
      <c r="AM113" s="984"/>
      <c r="AN113" s="984"/>
      <c r="AO113" s="985"/>
      <c r="AP113" s="987">
        <v>19.899999999999999</v>
      </c>
      <c r="AQ113" s="988"/>
      <c r="AR113" s="988"/>
      <c r="AS113" s="988"/>
      <c r="AT113" s="989"/>
      <c r="AU113" s="997"/>
      <c r="AV113" s="998"/>
      <c r="AW113" s="998"/>
      <c r="AX113" s="998"/>
      <c r="AY113" s="998"/>
      <c r="AZ113" s="873" t="s">
        <v>443</v>
      </c>
      <c r="BA113" s="808"/>
      <c r="BB113" s="808"/>
      <c r="BC113" s="808"/>
      <c r="BD113" s="808"/>
      <c r="BE113" s="808"/>
      <c r="BF113" s="808"/>
      <c r="BG113" s="808"/>
      <c r="BH113" s="808"/>
      <c r="BI113" s="808"/>
      <c r="BJ113" s="808"/>
      <c r="BK113" s="808"/>
      <c r="BL113" s="808"/>
      <c r="BM113" s="808"/>
      <c r="BN113" s="808"/>
      <c r="BO113" s="808"/>
      <c r="BP113" s="809"/>
      <c r="BQ113" s="874">
        <v>489343</v>
      </c>
      <c r="BR113" s="875"/>
      <c r="BS113" s="875"/>
      <c r="BT113" s="875"/>
      <c r="BU113" s="875"/>
      <c r="BV113" s="875">
        <v>410013</v>
      </c>
      <c r="BW113" s="875"/>
      <c r="BX113" s="875"/>
      <c r="BY113" s="875"/>
      <c r="BZ113" s="875"/>
      <c r="CA113" s="875">
        <v>333972</v>
      </c>
      <c r="CB113" s="875"/>
      <c r="CC113" s="875"/>
      <c r="CD113" s="875"/>
      <c r="CE113" s="875"/>
      <c r="CF113" s="936">
        <v>3.5</v>
      </c>
      <c r="CG113" s="937"/>
      <c r="CH113" s="937"/>
      <c r="CI113" s="937"/>
      <c r="CJ113" s="937"/>
      <c r="CK113" s="992"/>
      <c r="CL113" s="879"/>
      <c r="CM113" s="882" t="s">
        <v>444</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445</v>
      </c>
      <c r="DH113" s="838"/>
      <c r="DI113" s="838"/>
      <c r="DJ113" s="838"/>
      <c r="DK113" s="839"/>
      <c r="DL113" s="840" t="s">
        <v>383</v>
      </c>
      <c r="DM113" s="838"/>
      <c r="DN113" s="838"/>
      <c r="DO113" s="838"/>
      <c r="DP113" s="839"/>
      <c r="DQ113" s="840" t="s">
        <v>411</v>
      </c>
      <c r="DR113" s="838"/>
      <c r="DS113" s="838"/>
      <c r="DT113" s="838"/>
      <c r="DU113" s="839"/>
      <c r="DV113" s="885" t="s">
        <v>383</v>
      </c>
      <c r="DW113" s="886"/>
      <c r="DX113" s="886"/>
      <c r="DY113" s="886"/>
      <c r="DZ113" s="887"/>
    </row>
    <row r="114" spans="1:130" s="224" customFormat="1" ht="26.25" customHeight="1" x14ac:dyDescent="0.15">
      <c r="A114" s="979"/>
      <c r="B114" s="980"/>
      <c r="C114" s="808" t="s">
        <v>446</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88239</v>
      </c>
      <c r="AB114" s="838"/>
      <c r="AC114" s="838"/>
      <c r="AD114" s="838"/>
      <c r="AE114" s="839"/>
      <c r="AF114" s="840">
        <v>86083</v>
      </c>
      <c r="AG114" s="838"/>
      <c r="AH114" s="838"/>
      <c r="AI114" s="838"/>
      <c r="AJ114" s="839"/>
      <c r="AK114" s="840">
        <v>81660</v>
      </c>
      <c r="AL114" s="838"/>
      <c r="AM114" s="838"/>
      <c r="AN114" s="838"/>
      <c r="AO114" s="839"/>
      <c r="AP114" s="885">
        <v>0.9</v>
      </c>
      <c r="AQ114" s="886"/>
      <c r="AR114" s="886"/>
      <c r="AS114" s="886"/>
      <c r="AT114" s="887"/>
      <c r="AU114" s="997"/>
      <c r="AV114" s="998"/>
      <c r="AW114" s="998"/>
      <c r="AX114" s="998"/>
      <c r="AY114" s="998"/>
      <c r="AZ114" s="873" t="s">
        <v>447</v>
      </c>
      <c r="BA114" s="808"/>
      <c r="BB114" s="808"/>
      <c r="BC114" s="808"/>
      <c r="BD114" s="808"/>
      <c r="BE114" s="808"/>
      <c r="BF114" s="808"/>
      <c r="BG114" s="808"/>
      <c r="BH114" s="808"/>
      <c r="BI114" s="808"/>
      <c r="BJ114" s="808"/>
      <c r="BK114" s="808"/>
      <c r="BL114" s="808"/>
      <c r="BM114" s="808"/>
      <c r="BN114" s="808"/>
      <c r="BO114" s="808"/>
      <c r="BP114" s="809"/>
      <c r="BQ114" s="874">
        <v>1684825</v>
      </c>
      <c r="BR114" s="875"/>
      <c r="BS114" s="875"/>
      <c r="BT114" s="875"/>
      <c r="BU114" s="875"/>
      <c r="BV114" s="875">
        <v>1601970</v>
      </c>
      <c r="BW114" s="875"/>
      <c r="BX114" s="875"/>
      <c r="BY114" s="875"/>
      <c r="BZ114" s="875"/>
      <c r="CA114" s="875">
        <v>1403609</v>
      </c>
      <c r="CB114" s="875"/>
      <c r="CC114" s="875"/>
      <c r="CD114" s="875"/>
      <c r="CE114" s="875"/>
      <c r="CF114" s="936">
        <v>14.6</v>
      </c>
      <c r="CG114" s="937"/>
      <c r="CH114" s="937"/>
      <c r="CI114" s="937"/>
      <c r="CJ114" s="937"/>
      <c r="CK114" s="992"/>
      <c r="CL114" s="879"/>
      <c r="CM114" s="882" t="s">
        <v>448</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383</v>
      </c>
      <c r="DH114" s="838"/>
      <c r="DI114" s="838"/>
      <c r="DJ114" s="838"/>
      <c r="DK114" s="839"/>
      <c r="DL114" s="840" t="s">
        <v>383</v>
      </c>
      <c r="DM114" s="838"/>
      <c r="DN114" s="838"/>
      <c r="DO114" s="838"/>
      <c r="DP114" s="839"/>
      <c r="DQ114" s="840" t="s">
        <v>445</v>
      </c>
      <c r="DR114" s="838"/>
      <c r="DS114" s="838"/>
      <c r="DT114" s="838"/>
      <c r="DU114" s="839"/>
      <c r="DV114" s="885" t="s">
        <v>383</v>
      </c>
      <c r="DW114" s="886"/>
      <c r="DX114" s="886"/>
      <c r="DY114" s="886"/>
      <c r="DZ114" s="887"/>
    </row>
    <row r="115" spans="1:130" s="224" customFormat="1" ht="26.25" customHeight="1" x14ac:dyDescent="0.15">
      <c r="A115" s="979"/>
      <c r="B115" s="980"/>
      <c r="C115" s="808" t="s">
        <v>449</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21717</v>
      </c>
      <c r="AB115" s="984"/>
      <c r="AC115" s="984"/>
      <c r="AD115" s="984"/>
      <c r="AE115" s="985"/>
      <c r="AF115" s="986">
        <v>19778</v>
      </c>
      <c r="AG115" s="984"/>
      <c r="AH115" s="984"/>
      <c r="AI115" s="984"/>
      <c r="AJ115" s="985"/>
      <c r="AK115" s="986">
        <v>16844</v>
      </c>
      <c r="AL115" s="984"/>
      <c r="AM115" s="984"/>
      <c r="AN115" s="984"/>
      <c r="AO115" s="985"/>
      <c r="AP115" s="987">
        <v>0.2</v>
      </c>
      <c r="AQ115" s="988"/>
      <c r="AR115" s="988"/>
      <c r="AS115" s="988"/>
      <c r="AT115" s="989"/>
      <c r="AU115" s="997"/>
      <c r="AV115" s="998"/>
      <c r="AW115" s="998"/>
      <c r="AX115" s="998"/>
      <c r="AY115" s="998"/>
      <c r="AZ115" s="873" t="s">
        <v>450</v>
      </c>
      <c r="BA115" s="808"/>
      <c r="BB115" s="808"/>
      <c r="BC115" s="808"/>
      <c r="BD115" s="808"/>
      <c r="BE115" s="808"/>
      <c r="BF115" s="808"/>
      <c r="BG115" s="808"/>
      <c r="BH115" s="808"/>
      <c r="BI115" s="808"/>
      <c r="BJ115" s="808"/>
      <c r="BK115" s="808"/>
      <c r="BL115" s="808"/>
      <c r="BM115" s="808"/>
      <c r="BN115" s="808"/>
      <c r="BO115" s="808"/>
      <c r="BP115" s="809"/>
      <c r="BQ115" s="874">
        <v>389</v>
      </c>
      <c r="BR115" s="875"/>
      <c r="BS115" s="875"/>
      <c r="BT115" s="875"/>
      <c r="BU115" s="875"/>
      <c r="BV115" s="875">
        <v>135</v>
      </c>
      <c r="BW115" s="875"/>
      <c r="BX115" s="875"/>
      <c r="BY115" s="875"/>
      <c r="BZ115" s="875"/>
      <c r="CA115" s="875">
        <v>354</v>
      </c>
      <c r="CB115" s="875"/>
      <c r="CC115" s="875"/>
      <c r="CD115" s="875"/>
      <c r="CE115" s="875"/>
      <c r="CF115" s="936">
        <v>0</v>
      </c>
      <c r="CG115" s="937"/>
      <c r="CH115" s="937"/>
      <c r="CI115" s="937"/>
      <c r="CJ115" s="937"/>
      <c r="CK115" s="992"/>
      <c r="CL115" s="879"/>
      <c r="CM115" s="873" t="s">
        <v>451</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383</v>
      </c>
      <c r="DH115" s="838"/>
      <c r="DI115" s="838"/>
      <c r="DJ115" s="838"/>
      <c r="DK115" s="839"/>
      <c r="DL115" s="840" t="s">
        <v>383</v>
      </c>
      <c r="DM115" s="838"/>
      <c r="DN115" s="838"/>
      <c r="DO115" s="838"/>
      <c r="DP115" s="839"/>
      <c r="DQ115" s="840" t="s">
        <v>452</v>
      </c>
      <c r="DR115" s="838"/>
      <c r="DS115" s="838"/>
      <c r="DT115" s="838"/>
      <c r="DU115" s="839"/>
      <c r="DV115" s="885" t="s">
        <v>411</v>
      </c>
      <c r="DW115" s="886"/>
      <c r="DX115" s="886"/>
      <c r="DY115" s="886"/>
      <c r="DZ115" s="887"/>
    </row>
    <row r="116" spans="1:130" s="224" customFormat="1" ht="26.25" customHeight="1" x14ac:dyDescent="0.15">
      <c r="A116" s="981"/>
      <c r="B116" s="982"/>
      <c r="C116" s="941" t="s">
        <v>453</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454</v>
      </c>
      <c r="AB116" s="838"/>
      <c r="AC116" s="838"/>
      <c r="AD116" s="838"/>
      <c r="AE116" s="839"/>
      <c r="AF116" s="840" t="s">
        <v>454</v>
      </c>
      <c r="AG116" s="838"/>
      <c r="AH116" s="838"/>
      <c r="AI116" s="838"/>
      <c r="AJ116" s="839"/>
      <c r="AK116" s="840" t="s">
        <v>455</v>
      </c>
      <c r="AL116" s="838"/>
      <c r="AM116" s="838"/>
      <c r="AN116" s="838"/>
      <c r="AO116" s="839"/>
      <c r="AP116" s="885" t="s">
        <v>455</v>
      </c>
      <c r="AQ116" s="886"/>
      <c r="AR116" s="886"/>
      <c r="AS116" s="886"/>
      <c r="AT116" s="887"/>
      <c r="AU116" s="997"/>
      <c r="AV116" s="998"/>
      <c r="AW116" s="998"/>
      <c r="AX116" s="998"/>
      <c r="AY116" s="998"/>
      <c r="AZ116" s="924" t="s">
        <v>456</v>
      </c>
      <c r="BA116" s="925"/>
      <c r="BB116" s="925"/>
      <c r="BC116" s="925"/>
      <c r="BD116" s="925"/>
      <c r="BE116" s="925"/>
      <c r="BF116" s="925"/>
      <c r="BG116" s="925"/>
      <c r="BH116" s="925"/>
      <c r="BI116" s="925"/>
      <c r="BJ116" s="925"/>
      <c r="BK116" s="925"/>
      <c r="BL116" s="925"/>
      <c r="BM116" s="925"/>
      <c r="BN116" s="925"/>
      <c r="BO116" s="925"/>
      <c r="BP116" s="926"/>
      <c r="BQ116" s="874" t="s">
        <v>383</v>
      </c>
      <c r="BR116" s="875"/>
      <c r="BS116" s="875"/>
      <c r="BT116" s="875"/>
      <c r="BU116" s="875"/>
      <c r="BV116" s="875" t="s">
        <v>457</v>
      </c>
      <c r="BW116" s="875"/>
      <c r="BX116" s="875"/>
      <c r="BY116" s="875"/>
      <c r="BZ116" s="875"/>
      <c r="CA116" s="875" t="s">
        <v>455</v>
      </c>
      <c r="CB116" s="875"/>
      <c r="CC116" s="875"/>
      <c r="CD116" s="875"/>
      <c r="CE116" s="875"/>
      <c r="CF116" s="936" t="s">
        <v>454</v>
      </c>
      <c r="CG116" s="937"/>
      <c r="CH116" s="937"/>
      <c r="CI116" s="937"/>
      <c r="CJ116" s="937"/>
      <c r="CK116" s="992"/>
      <c r="CL116" s="879"/>
      <c r="CM116" s="882" t="s">
        <v>458</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411</v>
      </c>
      <c r="DH116" s="838"/>
      <c r="DI116" s="838"/>
      <c r="DJ116" s="838"/>
      <c r="DK116" s="839"/>
      <c r="DL116" s="840" t="s">
        <v>454</v>
      </c>
      <c r="DM116" s="838"/>
      <c r="DN116" s="838"/>
      <c r="DO116" s="838"/>
      <c r="DP116" s="839"/>
      <c r="DQ116" s="840" t="s">
        <v>411</v>
      </c>
      <c r="DR116" s="838"/>
      <c r="DS116" s="838"/>
      <c r="DT116" s="838"/>
      <c r="DU116" s="839"/>
      <c r="DV116" s="885" t="s">
        <v>383</v>
      </c>
      <c r="DW116" s="886"/>
      <c r="DX116" s="886"/>
      <c r="DY116" s="886"/>
      <c r="DZ116" s="887"/>
    </row>
    <row r="117" spans="1:130" s="224" customFormat="1" ht="26.25" customHeight="1" x14ac:dyDescent="0.15">
      <c r="A117" s="962" t="s">
        <v>179</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459</v>
      </c>
      <c r="Z117" s="964"/>
      <c r="AA117" s="969">
        <v>3727425</v>
      </c>
      <c r="AB117" s="970"/>
      <c r="AC117" s="970"/>
      <c r="AD117" s="970"/>
      <c r="AE117" s="971"/>
      <c r="AF117" s="972">
        <v>3908262</v>
      </c>
      <c r="AG117" s="970"/>
      <c r="AH117" s="970"/>
      <c r="AI117" s="970"/>
      <c r="AJ117" s="971"/>
      <c r="AK117" s="972">
        <v>3827282</v>
      </c>
      <c r="AL117" s="970"/>
      <c r="AM117" s="970"/>
      <c r="AN117" s="970"/>
      <c r="AO117" s="971"/>
      <c r="AP117" s="973"/>
      <c r="AQ117" s="974"/>
      <c r="AR117" s="974"/>
      <c r="AS117" s="974"/>
      <c r="AT117" s="975"/>
      <c r="AU117" s="997"/>
      <c r="AV117" s="998"/>
      <c r="AW117" s="998"/>
      <c r="AX117" s="998"/>
      <c r="AY117" s="998"/>
      <c r="AZ117" s="924" t="s">
        <v>460</v>
      </c>
      <c r="BA117" s="925"/>
      <c r="BB117" s="925"/>
      <c r="BC117" s="925"/>
      <c r="BD117" s="925"/>
      <c r="BE117" s="925"/>
      <c r="BF117" s="925"/>
      <c r="BG117" s="925"/>
      <c r="BH117" s="925"/>
      <c r="BI117" s="925"/>
      <c r="BJ117" s="925"/>
      <c r="BK117" s="925"/>
      <c r="BL117" s="925"/>
      <c r="BM117" s="925"/>
      <c r="BN117" s="925"/>
      <c r="BO117" s="925"/>
      <c r="BP117" s="926"/>
      <c r="BQ117" s="874" t="s">
        <v>383</v>
      </c>
      <c r="BR117" s="875"/>
      <c r="BS117" s="875"/>
      <c r="BT117" s="875"/>
      <c r="BU117" s="875"/>
      <c r="BV117" s="875" t="s">
        <v>383</v>
      </c>
      <c r="BW117" s="875"/>
      <c r="BX117" s="875"/>
      <c r="BY117" s="875"/>
      <c r="BZ117" s="875"/>
      <c r="CA117" s="875" t="s">
        <v>383</v>
      </c>
      <c r="CB117" s="875"/>
      <c r="CC117" s="875"/>
      <c r="CD117" s="875"/>
      <c r="CE117" s="875"/>
      <c r="CF117" s="936" t="s">
        <v>411</v>
      </c>
      <c r="CG117" s="937"/>
      <c r="CH117" s="937"/>
      <c r="CI117" s="937"/>
      <c r="CJ117" s="937"/>
      <c r="CK117" s="992"/>
      <c r="CL117" s="879"/>
      <c r="CM117" s="882" t="s">
        <v>461</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411</v>
      </c>
      <c r="DH117" s="838"/>
      <c r="DI117" s="838"/>
      <c r="DJ117" s="838"/>
      <c r="DK117" s="839"/>
      <c r="DL117" s="840" t="s">
        <v>383</v>
      </c>
      <c r="DM117" s="838"/>
      <c r="DN117" s="838"/>
      <c r="DO117" s="838"/>
      <c r="DP117" s="839"/>
      <c r="DQ117" s="840" t="s">
        <v>383</v>
      </c>
      <c r="DR117" s="838"/>
      <c r="DS117" s="838"/>
      <c r="DT117" s="838"/>
      <c r="DU117" s="839"/>
      <c r="DV117" s="885" t="s">
        <v>383</v>
      </c>
      <c r="DW117" s="886"/>
      <c r="DX117" s="886"/>
      <c r="DY117" s="886"/>
      <c r="DZ117" s="887"/>
    </row>
    <row r="118" spans="1:130" s="224" customFormat="1" ht="26.25" customHeight="1" x14ac:dyDescent="0.15">
      <c r="A118" s="962" t="s">
        <v>430</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428</v>
      </c>
      <c r="AB118" s="963"/>
      <c r="AC118" s="963"/>
      <c r="AD118" s="963"/>
      <c r="AE118" s="964"/>
      <c r="AF118" s="965" t="s">
        <v>297</v>
      </c>
      <c r="AG118" s="963"/>
      <c r="AH118" s="963"/>
      <c r="AI118" s="963"/>
      <c r="AJ118" s="964"/>
      <c r="AK118" s="965" t="s">
        <v>296</v>
      </c>
      <c r="AL118" s="963"/>
      <c r="AM118" s="963"/>
      <c r="AN118" s="963"/>
      <c r="AO118" s="964"/>
      <c r="AP118" s="966" t="s">
        <v>429</v>
      </c>
      <c r="AQ118" s="967"/>
      <c r="AR118" s="967"/>
      <c r="AS118" s="967"/>
      <c r="AT118" s="968"/>
      <c r="AU118" s="997"/>
      <c r="AV118" s="998"/>
      <c r="AW118" s="998"/>
      <c r="AX118" s="998"/>
      <c r="AY118" s="998"/>
      <c r="AZ118" s="940" t="s">
        <v>462</v>
      </c>
      <c r="BA118" s="941"/>
      <c r="BB118" s="941"/>
      <c r="BC118" s="941"/>
      <c r="BD118" s="941"/>
      <c r="BE118" s="941"/>
      <c r="BF118" s="941"/>
      <c r="BG118" s="941"/>
      <c r="BH118" s="941"/>
      <c r="BI118" s="941"/>
      <c r="BJ118" s="941"/>
      <c r="BK118" s="941"/>
      <c r="BL118" s="941"/>
      <c r="BM118" s="941"/>
      <c r="BN118" s="941"/>
      <c r="BO118" s="941"/>
      <c r="BP118" s="942"/>
      <c r="BQ118" s="943" t="s">
        <v>383</v>
      </c>
      <c r="BR118" s="906"/>
      <c r="BS118" s="906"/>
      <c r="BT118" s="906"/>
      <c r="BU118" s="906"/>
      <c r="BV118" s="906" t="s">
        <v>411</v>
      </c>
      <c r="BW118" s="906"/>
      <c r="BX118" s="906"/>
      <c r="BY118" s="906"/>
      <c r="BZ118" s="906"/>
      <c r="CA118" s="906" t="s">
        <v>383</v>
      </c>
      <c r="CB118" s="906"/>
      <c r="CC118" s="906"/>
      <c r="CD118" s="906"/>
      <c r="CE118" s="906"/>
      <c r="CF118" s="936" t="s">
        <v>411</v>
      </c>
      <c r="CG118" s="937"/>
      <c r="CH118" s="937"/>
      <c r="CI118" s="937"/>
      <c r="CJ118" s="937"/>
      <c r="CK118" s="992"/>
      <c r="CL118" s="879"/>
      <c r="CM118" s="882" t="s">
        <v>463</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383</v>
      </c>
      <c r="DH118" s="838"/>
      <c r="DI118" s="838"/>
      <c r="DJ118" s="838"/>
      <c r="DK118" s="839"/>
      <c r="DL118" s="840" t="s">
        <v>383</v>
      </c>
      <c r="DM118" s="838"/>
      <c r="DN118" s="838"/>
      <c r="DO118" s="838"/>
      <c r="DP118" s="839"/>
      <c r="DQ118" s="840" t="s">
        <v>455</v>
      </c>
      <c r="DR118" s="838"/>
      <c r="DS118" s="838"/>
      <c r="DT118" s="838"/>
      <c r="DU118" s="839"/>
      <c r="DV118" s="885" t="s">
        <v>383</v>
      </c>
      <c r="DW118" s="886"/>
      <c r="DX118" s="886"/>
      <c r="DY118" s="886"/>
      <c r="DZ118" s="887"/>
    </row>
    <row r="119" spans="1:130" s="224" customFormat="1" ht="26.25" customHeight="1" x14ac:dyDescent="0.15">
      <c r="A119" s="876" t="s">
        <v>433</v>
      </c>
      <c r="B119" s="877"/>
      <c r="C119" s="952" t="s">
        <v>434</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464</v>
      </c>
      <c r="AB119" s="956"/>
      <c r="AC119" s="956"/>
      <c r="AD119" s="956"/>
      <c r="AE119" s="957"/>
      <c r="AF119" s="958" t="s">
        <v>445</v>
      </c>
      <c r="AG119" s="956"/>
      <c r="AH119" s="956"/>
      <c r="AI119" s="956"/>
      <c r="AJ119" s="957"/>
      <c r="AK119" s="958" t="s">
        <v>383</v>
      </c>
      <c r="AL119" s="956"/>
      <c r="AM119" s="956"/>
      <c r="AN119" s="956"/>
      <c r="AO119" s="957"/>
      <c r="AP119" s="959" t="s">
        <v>454</v>
      </c>
      <c r="AQ119" s="960"/>
      <c r="AR119" s="960"/>
      <c r="AS119" s="960"/>
      <c r="AT119" s="961"/>
      <c r="AU119" s="999"/>
      <c r="AV119" s="1000"/>
      <c r="AW119" s="1000"/>
      <c r="AX119" s="1000"/>
      <c r="AY119" s="1000"/>
      <c r="AZ119" s="255" t="s">
        <v>179</v>
      </c>
      <c r="BA119" s="255"/>
      <c r="BB119" s="255"/>
      <c r="BC119" s="255"/>
      <c r="BD119" s="255"/>
      <c r="BE119" s="255"/>
      <c r="BF119" s="255"/>
      <c r="BG119" s="255"/>
      <c r="BH119" s="255"/>
      <c r="BI119" s="255"/>
      <c r="BJ119" s="255"/>
      <c r="BK119" s="255"/>
      <c r="BL119" s="255"/>
      <c r="BM119" s="255"/>
      <c r="BN119" s="255"/>
      <c r="BO119" s="938" t="s">
        <v>465</v>
      </c>
      <c r="BP119" s="939"/>
      <c r="BQ119" s="943">
        <v>40506878</v>
      </c>
      <c r="BR119" s="906"/>
      <c r="BS119" s="906"/>
      <c r="BT119" s="906"/>
      <c r="BU119" s="906"/>
      <c r="BV119" s="906">
        <v>38958838</v>
      </c>
      <c r="BW119" s="906"/>
      <c r="BX119" s="906"/>
      <c r="BY119" s="906"/>
      <c r="BZ119" s="906"/>
      <c r="CA119" s="906">
        <v>37679722</v>
      </c>
      <c r="CB119" s="906"/>
      <c r="CC119" s="906"/>
      <c r="CD119" s="906"/>
      <c r="CE119" s="906"/>
      <c r="CF119" s="804"/>
      <c r="CG119" s="805"/>
      <c r="CH119" s="805"/>
      <c r="CI119" s="805"/>
      <c r="CJ119" s="895"/>
      <c r="CK119" s="993"/>
      <c r="CL119" s="881"/>
      <c r="CM119" s="899" t="s">
        <v>466</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240644</v>
      </c>
      <c r="DH119" s="821"/>
      <c r="DI119" s="821"/>
      <c r="DJ119" s="821"/>
      <c r="DK119" s="822"/>
      <c r="DL119" s="823">
        <v>192511</v>
      </c>
      <c r="DM119" s="821"/>
      <c r="DN119" s="821"/>
      <c r="DO119" s="821"/>
      <c r="DP119" s="822"/>
      <c r="DQ119" s="823">
        <v>152053</v>
      </c>
      <c r="DR119" s="821"/>
      <c r="DS119" s="821"/>
      <c r="DT119" s="821"/>
      <c r="DU119" s="822"/>
      <c r="DV119" s="909">
        <v>1.6</v>
      </c>
      <c r="DW119" s="910"/>
      <c r="DX119" s="910"/>
      <c r="DY119" s="910"/>
      <c r="DZ119" s="911"/>
    </row>
    <row r="120" spans="1:130" s="224" customFormat="1" ht="26.25" customHeight="1" x14ac:dyDescent="0.15">
      <c r="A120" s="878"/>
      <c r="B120" s="879"/>
      <c r="C120" s="882" t="s">
        <v>437</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454</v>
      </c>
      <c r="AB120" s="838"/>
      <c r="AC120" s="838"/>
      <c r="AD120" s="838"/>
      <c r="AE120" s="839"/>
      <c r="AF120" s="840" t="s">
        <v>383</v>
      </c>
      <c r="AG120" s="838"/>
      <c r="AH120" s="838"/>
      <c r="AI120" s="838"/>
      <c r="AJ120" s="839"/>
      <c r="AK120" s="840" t="s">
        <v>464</v>
      </c>
      <c r="AL120" s="838"/>
      <c r="AM120" s="838"/>
      <c r="AN120" s="838"/>
      <c r="AO120" s="839"/>
      <c r="AP120" s="885" t="s">
        <v>411</v>
      </c>
      <c r="AQ120" s="886"/>
      <c r="AR120" s="886"/>
      <c r="AS120" s="886"/>
      <c r="AT120" s="887"/>
      <c r="AU120" s="944" t="s">
        <v>467</v>
      </c>
      <c r="AV120" s="945"/>
      <c r="AW120" s="945"/>
      <c r="AX120" s="945"/>
      <c r="AY120" s="946"/>
      <c r="AZ120" s="921" t="s">
        <v>468</v>
      </c>
      <c r="BA120" s="866"/>
      <c r="BB120" s="866"/>
      <c r="BC120" s="866"/>
      <c r="BD120" s="866"/>
      <c r="BE120" s="866"/>
      <c r="BF120" s="866"/>
      <c r="BG120" s="866"/>
      <c r="BH120" s="866"/>
      <c r="BI120" s="866"/>
      <c r="BJ120" s="866"/>
      <c r="BK120" s="866"/>
      <c r="BL120" s="866"/>
      <c r="BM120" s="866"/>
      <c r="BN120" s="866"/>
      <c r="BO120" s="866"/>
      <c r="BP120" s="867"/>
      <c r="BQ120" s="922">
        <v>9350656</v>
      </c>
      <c r="BR120" s="903"/>
      <c r="BS120" s="903"/>
      <c r="BT120" s="903"/>
      <c r="BU120" s="903"/>
      <c r="BV120" s="903">
        <v>9925962</v>
      </c>
      <c r="BW120" s="903"/>
      <c r="BX120" s="903"/>
      <c r="BY120" s="903"/>
      <c r="BZ120" s="903"/>
      <c r="CA120" s="903">
        <v>11054833</v>
      </c>
      <c r="CB120" s="903"/>
      <c r="CC120" s="903"/>
      <c r="CD120" s="903"/>
      <c r="CE120" s="903"/>
      <c r="CF120" s="927">
        <v>115.3</v>
      </c>
      <c r="CG120" s="928"/>
      <c r="CH120" s="928"/>
      <c r="CI120" s="928"/>
      <c r="CJ120" s="928"/>
      <c r="CK120" s="929" t="s">
        <v>469</v>
      </c>
      <c r="CL120" s="913"/>
      <c r="CM120" s="913"/>
      <c r="CN120" s="913"/>
      <c r="CO120" s="914"/>
      <c r="CP120" s="933" t="s">
        <v>470</v>
      </c>
      <c r="CQ120" s="934"/>
      <c r="CR120" s="934"/>
      <c r="CS120" s="934"/>
      <c r="CT120" s="934"/>
      <c r="CU120" s="934"/>
      <c r="CV120" s="934"/>
      <c r="CW120" s="934"/>
      <c r="CX120" s="934"/>
      <c r="CY120" s="934"/>
      <c r="CZ120" s="934"/>
      <c r="DA120" s="934"/>
      <c r="DB120" s="934"/>
      <c r="DC120" s="934"/>
      <c r="DD120" s="934"/>
      <c r="DE120" s="934"/>
      <c r="DF120" s="935"/>
      <c r="DG120" s="922">
        <v>16819706</v>
      </c>
      <c r="DH120" s="903"/>
      <c r="DI120" s="903"/>
      <c r="DJ120" s="903"/>
      <c r="DK120" s="903"/>
      <c r="DL120" s="903">
        <v>15937021</v>
      </c>
      <c r="DM120" s="903"/>
      <c r="DN120" s="903"/>
      <c r="DO120" s="903"/>
      <c r="DP120" s="903"/>
      <c r="DQ120" s="903">
        <v>15184608</v>
      </c>
      <c r="DR120" s="903"/>
      <c r="DS120" s="903"/>
      <c r="DT120" s="903"/>
      <c r="DU120" s="903"/>
      <c r="DV120" s="904">
        <v>158.4</v>
      </c>
      <c r="DW120" s="904"/>
      <c r="DX120" s="904"/>
      <c r="DY120" s="904"/>
      <c r="DZ120" s="905"/>
    </row>
    <row r="121" spans="1:130" s="224" customFormat="1" ht="26.25" customHeight="1" x14ac:dyDescent="0.15">
      <c r="A121" s="878"/>
      <c r="B121" s="879"/>
      <c r="C121" s="924" t="s">
        <v>471</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454</v>
      </c>
      <c r="AB121" s="838"/>
      <c r="AC121" s="838"/>
      <c r="AD121" s="838"/>
      <c r="AE121" s="839"/>
      <c r="AF121" s="840" t="s">
        <v>411</v>
      </c>
      <c r="AG121" s="838"/>
      <c r="AH121" s="838"/>
      <c r="AI121" s="838"/>
      <c r="AJ121" s="839"/>
      <c r="AK121" s="840" t="s">
        <v>383</v>
      </c>
      <c r="AL121" s="838"/>
      <c r="AM121" s="838"/>
      <c r="AN121" s="838"/>
      <c r="AO121" s="839"/>
      <c r="AP121" s="885" t="s">
        <v>454</v>
      </c>
      <c r="AQ121" s="886"/>
      <c r="AR121" s="886"/>
      <c r="AS121" s="886"/>
      <c r="AT121" s="887"/>
      <c r="AU121" s="947"/>
      <c r="AV121" s="948"/>
      <c r="AW121" s="948"/>
      <c r="AX121" s="948"/>
      <c r="AY121" s="949"/>
      <c r="AZ121" s="873" t="s">
        <v>472</v>
      </c>
      <c r="BA121" s="808"/>
      <c r="BB121" s="808"/>
      <c r="BC121" s="808"/>
      <c r="BD121" s="808"/>
      <c r="BE121" s="808"/>
      <c r="BF121" s="808"/>
      <c r="BG121" s="808"/>
      <c r="BH121" s="808"/>
      <c r="BI121" s="808"/>
      <c r="BJ121" s="808"/>
      <c r="BK121" s="808"/>
      <c r="BL121" s="808"/>
      <c r="BM121" s="808"/>
      <c r="BN121" s="808"/>
      <c r="BO121" s="808"/>
      <c r="BP121" s="809"/>
      <c r="BQ121" s="874">
        <v>1961965</v>
      </c>
      <c r="BR121" s="875"/>
      <c r="BS121" s="875"/>
      <c r="BT121" s="875"/>
      <c r="BU121" s="875"/>
      <c r="BV121" s="875">
        <v>1904081</v>
      </c>
      <c r="BW121" s="875"/>
      <c r="BX121" s="875"/>
      <c r="BY121" s="875"/>
      <c r="BZ121" s="875"/>
      <c r="CA121" s="875">
        <v>1602414</v>
      </c>
      <c r="CB121" s="875"/>
      <c r="CC121" s="875"/>
      <c r="CD121" s="875"/>
      <c r="CE121" s="875"/>
      <c r="CF121" s="936">
        <v>16.7</v>
      </c>
      <c r="CG121" s="937"/>
      <c r="CH121" s="937"/>
      <c r="CI121" s="937"/>
      <c r="CJ121" s="937"/>
      <c r="CK121" s="930"/>
      <c r="CL121" s="916"/>
      <c r="CM121" s="916"/>
      <c r="CN121" s="916"/>
      <c r="CO121" s="917"/>
      <c r="CP121" s="896" t="s">
        <v>473</v>
      </c>
      <c r="CQ121" s="897"/>
      <c r="CR121" s="897"/>
      <c r="CS121" s="897"/>
      <c r="CT121" s="897"/>
      <c r="CU121" s="897"/>
      <c r="CV121" s="897"/>
      <c r="CW121" s="897"/>
      <c r="CX121" s="897"/>
      <c r="CY121" s="897"/>
      <c r="CZ121" s="897"/>
      <c r="DA121" s="897"/>
      <c r="DB121" s="897"/>
      <c r="DC121" s="897"/>
      <c r="DD121" s="897"/>
      <c r="DE121" s="897"/>
      <c r="DF121" s="898"/>
      <c r="DG121" s="874">
        <v>1928686</v>
      </c>
      <c r="DH121" s="875"/>
      <c r="DI121" s="875"/>
      <c r="DJ121" s="875"/>
      <c r="DK121" s="875"/>
      <c r="DL121" s="875">
        <v>1773968</v>
      </c>
      <c r="DM121" s="875"/>
      <c r="DN121" s="875"/>
      <c r="DO121" s="875"/>
      <c r="DP121" s="875"/>
      <c r="DQ121" s="875">
        <v>1695753</v>
      </c>
      <c r="DR121" s="875"/>
      <c r="DS121" s="875"/>
      <c r="DT121" s="875"/>
      <c r="DU121" s="875"/>
      <c r="DV121" s="852">
        <v>17.7</v>
      </c>
      <c r="DW121" s="852"/>
      <c r="DX121" s="852"/>
      <c r="DY121" s="852"/>
      <c r="DZ121" s="853"/>
    </row>
    <row r="122" spans="1:130" s="224" customFormat="1" ht="26.25" customHeight="1" x14ac:dyDescent="0.15">
      <c r="A122" s="878"/>
      <c r="B122" s="879"/>
      <c r="C122" s="882" t="s">
        <v>448</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411</v>
      </c>
      <c r="AB122" s="838"/>
      <c r="AC122" s="838"/>
      <c r="AD122" s="838"/>
      <c r="AE122" s="839"/>
      <c r="AF122" s="840" t="s">
        <v>383</v>
      </c>
      <c r="AG122" s="838"/>
      <c r="AH122" s="838"/>
      <c r="AI122" s="838"/>
      <c r="AJ122" s="839"/>
      <c r="AK122" s="840" t="s">
        <v>383</v>
      </c>
      <c r="AL122" s="838"/>
      <c r="AM122" s="838"/>
      <c r="AN122" s="838"/>
      <c r="AO122" s="839"/>
      <c r="AP122" s="885" t="s">
        <v>383</v>
      </c>
      <c r="AQ122" s="886"/>
      <c r="AR122" s="886"/>
      <c r="AS122" s="886"/>
      <c r="AT122" s="887"/>
      <c r="AU122" s="947"/>
      <c r="AV122" s="948"/>
      <c r="AW122" s="948"/>
      <c r="AX122" s="948"/>
      <c r="AY122" s="949"/>
      <c r="AZ122" s="940" t="s">
        <v>474</v>
      </c>
      <c r="BA122" s="941"/>
      <c r="BB122" s="941"/>
      <c r="BC122" s="941"/>
      <c r="BD122" s="941"/>
      <c r="BE122" s="941"/>
      <c r="BF122" s="941"/>
      <c r="BG122" s="941"/>
      <c r="BH122" s="941"/>
      <c r="BI122" s="941"/>
      <c r="BJ122" s="941"/>
      <c r="BK122" s="941"/>
      <c r="BL122" s="941"/>
      <c r="BM122" s="941"/>
      <c r="BN122" s="941"/>
      <c r="BO122" s="941"/>
      <c r="BP122" s="942"/>
      <c r="BQ122" s="943">
        <v>24790710</v>
      </c>
      <c r="BR122" s="906"/>
      <c r="BS122" s="906"/>
      <c r="BT122" s="906"/>
      <c r="BU122" s="906"/>
      <c r="BV122" s="906">
        <v>25027008</v>
      </c>
      <c r="BW122" s="906"/>
      <c r="BX122" s="906"/>
      <c r="BY122" s="906"/>
      <c r="BZ122" s="906"/>
      <c r="CA122" s="906">
        <v>24185471</v>
      </c>
      <c r="CB122" s="906"/>
      <c r="CC122" s="906"/>
      <c r="CD122" s="906"/>
      <c r="CE122" s="906"/>
      <c r="CF122" s="907">
        <v>252.3</v>
      </c>
      <c r="CG122" s="908"/>
      <c r="CH122" s="908"/>
      <c r="CI122" s="908"/>
      <c r="CJ122" s="908"/>
      <c r="CK122" s="930"/>
      <c r="CL122" s="916"/>
      <c r="CM122" s="916"/>
      <c r="CN122" s="916"/>
      <c r="CO122" s="917"/>
      <c r="CP122" s="896" t="s">
        <v>475</v>
      </c>
      <c r="CQ122" s="897"/>
      <c r="CR122" s="897"/>
      <c r="CS122" s="897"/>
      <c r="CT122" s="897"/>
      <c r="CU122" s="897"/>
      <c r="CV122" s="897"/>
      <c r="CW122" s="897"/>
      <c r="CX122" s="897"/>
      <c r="CY122" s="897"/>
      <c r="CZ122" s="897"/>
      <c r="DA122" s="897"/>
      <c r="DB122" s="897"/>
      <c r="DC122" s="897"/>
      <c r="DD122" s="897"/>
      <c r="DE122" s="897"/>
      <c r="DF122" s="898"/>
      <c r="DG122" s="874">
        <v>158224</v>
      </c>
      <c r="DH122" s="875"/>
      <c r="DI122" s="875"/>
      <c r="DJ122" s="875"/>
      <c r="DK122" s="875"/>
      <c r="DL122" s="875">
        <v>150149</v>
      </c>
      <c r="DM122" s="875"/>
      <c r="DN122" s="875"/>
      <c r="DO122" s="875"/>
      <c r="DP122" s="875"/>
      <c r="DQ122" s="875">
        <v>141918</v>
      </c>
      <c r="DR122" s="875"/>
      <c r="DS122" s="875"/>
      <c r="DT122" s="875"/>
      <c r="DU122" s="875"/>
      <c r="DV122" s="852">
        <v>1.5</v>
      </c>
      <c r="DW122" s="852"/>
      <c r="DX122" s="852"/>
      <c r="DY122" s="852"/>
      <c r="DZ122" s="853"/>
    </row>
    <row r="123" spans="1:130" s="224" customFormat="1" ht="26.25" customHeight="1" x14ac:dyDescent="0.15">
      <c r="A123" s="878"/>
      <c r="B123" s="879"/>
      <c r="C123" s="882" t="s">
        <v>458</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454</v>
      </c>
      <c r="AB123" s="838"/>
      <c r="AC123" s="838"/>
      <c r="AD123" s="838"/>
      <c r="AE123" s="839"/>
      <c r="AF123" s="840" t="s">
        <v>383</v>
      </c>
      <c r="AG123" s="838"/>
      <c r="AH123" s="838"/>
      <c r="AI123" s="838"/>
      <c r="AJ123" s="839"/>
      <c r="AK123" s="840" t="s">
        <v>454</v>
      </c>
      <c r="AL123" s="838"/>
      <c r="AM123" s="838"/>
      <c r="AN123" s="838"/>
      <c r="AO123" s="839"/>
      <c r="AP123" s="885" t="s">
        <v>383</v>
      </c>
      <c r="AQ123" s="886"/>
      <c r="AR123" s="886"/>
      <c r="AS123" s="886"/>
      <c r="AT123" s="887"/>
      <c r="AU123" s="950"/>
      <c r="AV123" s="951"/>
      <c r="AW123" s="951"/>
      <c r="AX123" s="951"/>
      <c r="AY123" s="951"/>
      <c r="AZ123" s="255" t="s">
        <v>179</v>
      </c>
      <c r="BA123" s="255"/>
      <c r="BB123" s="255"/>
      <c r="BC123" s="255"/>
      <c r="BD123" s="255"/>
      <c r="BE123" s="255"/>
      <c r="BF123" s="255"/>
      <c r="BG123" s="255"/>
      <c r="BH123" s="255"/>
      <c r="BI123" s="255"/>
      <c r="BJ123" s="255"/>
      <c r="BK123" s="255"/>
      <c r="BL123" s="255"/>
      <c r="BM123" s="255"/>
      <c r="BN123" s="255"/>
      <c r="BO123" s="938" t="s">
        <v>476</v>
      </c>
      <c r="BP123" s="939"/>
      <c r="BQ123" s="893">
        <v>36103331</v>
      </c>
      <c r="BR123" s="894"/>
      <c r="BS123" s="894"/>
      <c r="BT123" s="894"/>
      <c r="BU123" s="894"/>
      <c r="BV123" s="894">
        <v>36857051</v>
      </c>
      <c r="BW123" s="894"/>
      <c r="BX123" s="894"/>
      <c r="BY123" s="894"/>
      <c r="BZ123" s="894"/>
      <c r="CA123" s="894">
        <v>36842718</v>
      </c>
      <c r="CB123" s="894"/>
      <c r="CC123" s="894"/>
      <c r="CD123" s="894"/>
      <c r="CE123" s="894"/>
      <c r="CF123" s="804"/>
      <c r="CG123" s="805"/>
      <c r="CH123" s="805"/>
      <c r="CI123" s="805"/>
      <c r="CJ123" s="895"/>
      <c r="CK123" s="930"/>
      <c r="CL123" s="916"/>
      <c r="CM123" s="916"/>
      <c r="CN123" s="916"/>
      <c r="CO123" s="917"/>
      <c r="CP123" s="896" t="s">
        <v>408</v>
      </c>
      <c r="CQ123" s="897"/>
      <c r="CR123" s="897"/>
      <c r="CS123" s="897"/>
      <c r="CT123" s="897"/>
      <c r="CU123" s="897"/>
      <c r="CV123" s="897"/>
      <c r="CW123" s="897"/>
      <c r="CX123" s="897"/>
      <c r="CY123" s="897"/>
      <c r="CZ123" s="897"/>
      <c r="DA123" s="897"/>
      <c r="DB123" s="897"/>
      <c r="DC123" s="897"/>
      <c r="DD123" s="897"/>
      <c r="DE123" s="897"/>
      <c r="DF123" s="898"/>
      <c r="DG123" s="837">
        <v>256000</v>
      </c>
      <c r="DH123" s="838"/>
      <c r="DI123" s="838"/>
      <c r="DJ123" s="838"/>
      <c r="DK123" s="839"/>
      <c r="DL123" s="840">
        <v>192000</v>
      </c>
      <c r="DM123" s="838"/>
      <c r="DN123" s="838"/>
      <c r="DO123" s="838"/>
      <c r="DP123" s="839"/>
      <c r="DQ123" s="840">
        <v>128000</v>
      </c>
      <c r="DR123" s="838"/>
      <c r="DS123" s="838"/>
      <c r="DT123" s="838"/>
      <c r="DU123" s="839"/>
      <c r="DV123" s="885">
        <v>1.3</v>
      </c>
      <c r="DW123" s="886"/>
      <c r="DX123" s="886"/>
      <c r="DY123" s="886"/>
      <c r="DZ123" s="887"/>
    </row>
    <row r="124" spans="1:130" s="224" customFormat="1" ht="26.25" customHeight="1" thickBot="1" x14ac:dyDescent="0.2">
      <c r="A124" s="878"/>
      <c r="B124" s="879"/>
      <c r="C124" s="882" t="s">
        <v>461</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383</v>
      </c>
      <c r="AB124" s="838"/>
      <c r="AC124" s="838"/>
      <c r="AD124" s="838"/>
      <c r="AE124" s="839"/>
      <c r="AF124" s="840" t="s">
        <v>383</v>
      </c>
      <c r="AG124" s="838"/>
      <c r="AH124" s="838"/>
      <c r="AI124" s="838"/>
      <c r="AJ124" s="839"/>
      <c r="AK124" s="840" t="s">
        <v>383</v>
      </c>
      <c r="AL124" s="838"/>
      <c r="AM124" s="838"/>
      <c r="AN124" s="838"/>
      <c r="AO124" s="839"/>
      <c r="AP124" s="885" t="s">
        <v>411</v>
      </c>
      <c r="AQ124" s="886"/>
      <c r="AR124" s="886"/>
      <c r="AS124" s="886"/>
      <c r="AT124" s="887"/>
      <c r="AU124" s="888" t="s">
        <v>477</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43.9</v>
      </c>
      <c r="BR124" s="892"/>
      <c r="BS124" s="892"/>
      <c r="BT124" s="892"/>
      <c r="BU124" s="892"/>
      <c r="BV124" s="892">
        <v>21.4</v>
      </c>
      <c r="BW124" s="892"/>
      <c r="BX124" s="892"/>
      <c r="BY124" s="892"/>
      <c r="BZ124" s="892"/>
      <c r="CA124" s="892">
        <v>8.6999999999999993</v>
      </c>
      <c r="CB124" s="892"/>
      <c r="CC124" s="892"/>
      <c r="CD124" s="892"/>
      <c r="CE124" s="892"/>
      <c r="CF124" s="782"/>
      <c r="CG124" s="783"/>
      <c r="CH124" s="783"/>
      <c r="CI124" s="783"/>
      <c r="CJ124" s="923"/>
      <c r="CK124" s="931"/>
      <c r="CL124" s="931"/>
      <c r="CM124" s="931"/>
      <c r="CN124" s="931"/>
      <c r="CO124" s="932"/>
      <c r="CP124" s="896" t="s">
        <v>478</v>
      </c>
      <c r="CQ124" s="897"/>
      <c r="CR124" s="897"/>
      <c r="CS124" s="897"/>
      <c r="CT124" s="897"/>
      <c r="CU124" s="897"/>
      <c r="CV124" s="897"/>
      <c r="CW124" s="897"/>
      <c r="CX124" s="897"/>
      <c r="CY124" s="897"/>
      <c r="CZ124" s="897"/>
      <c r="DA124" s="897"/>
      <c r="DB124" s="897"/>
      <c r="DC124" s="897"/>
      <c r="DD124" s="897"/>
      <c r="DE124" s="897"/>
      <c r="DF124" s="898"/>
      <c r="DG124" s="820">
        <v>244058</v>
      </c>
      <c r="DH124" s="821"/>
      <c r="DI124" s="821"/>
      <c r="DJ124" s="821"/>
      <c r="DK124" s="822"/>
      <c r="DL124" s="823">
        <v>80522</v>
      </c>
      <c r="DM124" s="821"/>
      <c r="DN124" s="821"/>
      <c r="DO124" s="821"/>
      <c r="DP124" s="822"/>
      <c r="DQ124" s="823">
        <v>83391</v>
      </c>
      <c r="DR124" s="821"/>
      <c r="DS124" s="821"/>
      <c r="DT124" s="821"/>
      <c r="DU124" s="822"/>
      <c r="DV124" s="909">
        <v>0.9</v>
      </c>
      <c r="DW124" s="910"/>
      <c r="DX124" s="910"/>
      <c r="DY124" s="910"/>
      <c r="DZ124" s="911"/>
    </row>
    <row r="125" spans="1:130" s="224" customFormat="1" ht="26.25" customHeight="1" x14ac:dyDescent="0.15">
      <c r="A125" s="878"/>
      <c r="B125" s="879"/>
      <c r="C125" s="882" t="s">
        <v>463</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464</v>
      </c>
      <c r="AB125" s="838"/>
      <c r="AC125" s="838"/>
      <c r="AD125" s="838"/>
      <c r="AE125" s="839"/>
      <c r="AF125" s="840" t="s">
        <v>383</v>
      </c>
      <c r="AG125" s="838"/>
      <c r="AH125" s="838"/>
      <c r="AI125" s="838"/>
      <c r="AJ125" s="839"/>
      <c r="AK125" s="840" t="s">
        <v>383</v>
      </c>
      <c r="AL125" s="838"/>
      <c r="AM125" s="838"/>
      <c r="AN125" s="838"/>
      <c r="AO125" s="839"/>
      <c r="AP125" s="885" t="s">
        <v>464</v>
      </c>
      <c r="AQ125" s="886"/>
      <c r="AR125" s="886"/>
      <c r="AS125" s="886"/>
      <c r="AT125" s="887"/>
      <c r="AU125" s="256"/>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8"/>
      <c r="BR125" s="258"/>
      <c r="BS125" s="258"/>
      <c r="BT125" s="258"/>
      <c r="BU125" s="258"/>
      <c r="BV125" s="258"/>
      <c r="BW125" s="258"/>
      <c r="BX125" s="258"/>
      <c r="BY125" s="258"/>
      <c r="BZ125" s="258"/>
      <c r="CA125" s="258"/>
      <c r="CB125" s="258"/>
      <c r="CC125" s="258"/>
      <c r="CD125" s="258"/>
      <c r="CE125" s="258"/>
      <c r="CF125" s="258"/>
      <c r="CG125" s="258"/>
      <c r="CH125" s="258"/>
      <c r="CI125" s="258"/>
      <c r="CJ125" s="259"/>
      <c r="CK125" s="912" t="s">
        <v>479</v>
      </c>
      <c r="CL125" s="913"/>
      <c r="CM125" s="913"/>
      <c r="CN125" s="913"/>
      <c r="CO125" s="914"/>
      <c r="CP125" s="921" t="s">
        <v>480</v>
      </c>
      <c r="CQ125" s="866"/>
      <c r="CR125" s="866"/>
      <c r="CS125" s="866"/>
      <c r="CT125" s="866"/>
      <c r="CU125" s="866"/>
      <c r="CV125" s="866"/>
      <c r="CW125" s="866"/>
      <c r="CX125" s="866"/>
      <c r="CY125" s="866"/>
      <c r="CZ125" s="866"/>
      <c r="DA125" s="866"/>
      <c r="DB125" s="866"/>
      <c r="DC125" s="866"/>
      <c r="DD125" s="866"/>
      <c r="DE125" s="866"/>
      <c r="DF125" s="867"/>
      <c r="DG125" s="922" t="s">
        <v>445</v>
      </c>
      <c r="DH125" s="903"/>
      <c r="DI125" s="903"/>
      <c r="DJ125" s="903"/>
      <c r="DK125" s="903"/>
      <c r="DL125" s="903" t="s">
        <v>454</v>
      </c>
      <c r="DM125" s="903"/>
      <c r="DN125" s="903"/>
      <c r="DO125" s="903"/>
      <c r="DP125" s="903"/>
      <c r="DQ125" s="903" t="s">
        <v>445</v>
      </c>
      <c r="DR125" s="903"/>
      <c r="DS125" s="903"/>
      <c r="DT125" s="903"/>
      <c r="DU125" s="903"/>
      <c r="DV125" s="904" t="s">
        <v>445</v>
      </c>
      <c r="DW125" s="904"/>
      <c r="DX125" s="904"/>
      <c r="DY125" s="904"/>
      <c r="DZ125" s="905"/>
    </row>
    <row r="126" spans="1:130" s="224" customFormat="1" ht="26.25" customHeight="1" thickBot="1" x14ac:dyDescent="0.2">
      <c r="A126" s="878"/>
      <c r="B126" s="879"/>
      <c r="C126" s="882" t="s">
        <v>466</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19611</v>
      </c>
      <c r="AB126" s="838"/>
      <c r="AC126" s="838"/>
      <c r="AD126" s="838"/>
      <c r="AE126" s="839"/>
      <c r="AF126" s="840">
        <v>18053</v>
      </c>
      <c r="AG126" s="838"/>
      <c r="AH126" s="838"/>
      <c r="AI126" s="838"/>
      <c r="AJ126" s="839"/>
      <c r="AK126" s="840">
        <v>15426</v>
      </c>
      <c r="AL126" s="838"/>
      <c r="AM126" s="838"/>
      <c r="AN126" s="838"/>
      <c r="AO126" s="839"/>
      <c r="AP126" s="885">
        <v>0.2</v>
      </c>
      <c r="AQ126" s="886"/>
      <c r="AR126" s="886"/>
      <c r="AS126" s="886"/>
      <c r="AT126" s="887"/>
      <c r="AU126" s="260"/>
      <c r="AV126" s="260"/>
      <c r="AW126" s="260"/>
      <c r="AX126" s="260"/>
      <c r="AY126" s="260"/>
      <c r="AZ126" s="260"/>
      <c r="BA126" s="260"/>
      <c r="BB126" s="260"/>
      <c r="BC126" s="260"/>
      <c r="BD126" s="260"/>
      <c r="BE126" s="260"/>
      <c r="BF126" s="260"/>
      <c r="BG126" s="260"/>
      <c r="BH126" s="260"/>
      <c r="BI126" s="260"/>
      <c r="BJ126" s="260"/>
      <c r="BK126" s="260"/>
      <c r="BL126" s="260"/>
      <c r="BM126" s="260"/>
      <c r="BN126" s="260"/>
      <c r="BO126" s="260"/>
      <c r="BP126" s="260"/>
      <c r="BQ126" s="260"/>
      <c r="BR126" s="260"/>
      <c r="BS126" s="260"/>
      <c r="BT126" s="260"/>
      <c r="BU126" s="260"/>
      <c r="BV126" s="260"/>
      <c r="BW126" s="260"/>
      <c r="BX126" s="260"/>
      <c r="BY126" s="260"/>
      <c r="BZ126" s="260"/>
      <c r="CA126" s="260"/>
      <c r="CB126" s="260"/>
      <c r="CC126" s="260"/>
      <c r="CD126" s="261"/>
      <c r="CE126" s="261"/>
      <c r="CF126" s="261"/>
      <c r="CG126" s="258"/>
      <c r="CH126" s="258"/>
      <c r="CI126" s="258"/>
      <c r="CJ126" s="259"/>
      <c r="CK126" s="915"/>
      <c r="CL126" s="916"/>
      <c r="CM126" s="916"/>
      <c r="CN126" s="916"/>
      <c r="CO126" s="917"/>
      <c r="CP126" s="873" t="s">
        <v>481</v>
      </c>
      <c r="CQ126" s="808"/>
      <c r="CR126" s="808"/>
      <c r="CS126" s="808"/>
      <c r="CT126" s="808"/>
      <c r="CU126" s="808"/>
      <c r="CV126" s="808"/>
      <c r="CW126" s="808"/>
      <c r="CX126" s="808"/>
      <c r="CY126" s="808"/>
      <c r="CZ126" s="808"/>
      <c r="DA126" s="808"/>
      <c r="DB126" s="808"/>
      <c r="DC126" s="808"/>
      <c r="DD126" s="808"/>
      <c r="DE126" s="808"/>
      <c r="DF126" s="809"/>
      <c r="DG126" s="874" t="s">
        <v>411</v>
      </c>
      <c r="DH126" s="875"/>
      <c r="DI126" s="875"/>
      <c r="DJ126" s="875"/>
      <c r="DK126" s="875"/>
      <c r="DL126" s="875" t="s">
        <v>464</v>
      </c>
      <c r="DM126" s="875"/>
      <c r="DN126" s="875"/>
      <c r="DO126" s="875"/>
      <c r="DP126" s="875"/>
      <c r="DQ126" s="875" t="s">
        <v>464</v>
      </c>
      <c r="DR126" s="875"/>
      <c r="DS126" s="875"/>
      <c r="DT126" s="875"/>
      <c r="DU126" s="875"/>
      <c r="DV126" s="852" t="s">
        <v>457</v>
      </c>
      <c r="DW126" s="852"/>
      <c r="DX126" s="852"/>
      <c r="DY126" s="852"/>
      <c r="DZ126" s="853"/>
    </row>
    <row r="127" spans="1:130" s="224" customFormat="1" ht="26.25" customHeight="1" x14ac:dyDescent="0.15">
      <c r="A127" s="880"/>
      <c r="B127" s="881"/>
      <c r="C127" s="899" t="s">
        <v>482</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2106</v>
      </c>
      <c r="AB127" s="838"/>
      <c r="AC127" s="838"/>
      <c r="AD127" s="838"/>
      <c r="AE127" s="839"/>
      <c r="AF127" s="840">
        <v>1725</v>
      </c>
      <c r="AG127" s="838"/>
      <c r="AH127" s="838"/>
      <c r="AI127" s="838"/>
      <c r="AJ127" s="839"/>
      <c r="AK127" s="840">
        <v>1418</v>
      </c>
      <c r="AL127" s="838"/>
      <c r="AM127" s="838"/>
      <c r="AN127" s="838"/>
      <c r="AO127" s="839"/>
      <c r="AP127" s="885">
        <v>0</v>
      </c>
      <c r="AQ127" s="886"/>
      <c r="AR127" s="886"/>
      <c r="AS127" s="886"/>
      <c r="AT127" s="887"/>
      <c r="AU127" s="260"/>
      <c r="AV127" s="260"/>
      <c r="AW127" s="260"/>
      <c r="AX127" s="902" t="s">
        <v>483</v>
      </c>
      <c r="AY127" s="870"/>
      <c r="AZ127" s="870"/>
      <c r="BA127" s="870"/>
      <c r="BB127" s="870"/>
      <c r="BC127" s="870"/>
      <c r="BD127" s="870"/>
      <c r="BE127" s="871"/>
      <c r="BF127" s="869" t="s">
        <v>484</v>
      </c>
      <c r="BG127" s="870"/>
      <c r="BH127" s="870"/>
      <c r="BI127" s="870"/>
      <c r="BJ127" s="870"/>
      <c r="BK127" s="870"/>
      <c r="BL127" s="871"/>
      <c r="BM127" s="869" t="s">
        <v>485</v>
      </c>
      <c r="BN127" s="870"/>
      <c r="BO127" s="870"/>
      <c r="BP127" s="870"/>
      <c r="BQ127" s="870"/>
      <c r="BR127" s="870"/>
      <c r="BS127" s="871"/>
      <c r="BT127" s="869" t="s">
        <v>486</v>
      </c>
      <c r="BU127" s="870"/>
      <c r="BV127" s="870"/>
      <c r="BW127" s="870"/>
      <c r="BX127" s="870"/>
      <c r="BY127" s="870"/>
      <c r="BZ127" s="872"/>
      <c r="CA127" s="260"/>
      <c r="CB127" s="260"/>
      <c r="CC127" s="260"/>
      <c r="CD127" s="261"/>
      <c r="CE127" s="261"/>
      <c r="CF127" s="261"/>
      <c r="CG127" s="258"/>
      <c r="CH127" s="258"/>
      <c r="CI127" s="258"/>
      <c r="CJ127" s="259"/>
      <c r="CK127" s="915"/>
      <c r="CL127" s="916"/>
      <c r="CM127" s="916"/>
      <c r="CN127" s="916"/>
      <c r="CO127" s="917"/>
      <c r="CP127" s="873" t="s">
        <v>487</v>
      </c>
      <c r="CQ127" s="808"/>
      <c r="CR127" s="808"/>
      <c r="CS127" s="808"/>
      <c r="CT127" s="808"/>
      <c r="CU127" s="808"/>
      <c r="CV127" s="808"/>
      <c r="CW127" s="808"/>
      <c r="CX127" s="808"/>
      <c r="CY127" s="808"/>
      <c r="CZ127" s="808"/>
      <c r="DA127" s="808"/>
      <c r="DB127" s="808"/>
      <c r="DC127" s="808"/>
      <c r="DD127" s="808"/>
      <c r="DE127" s="808"/>
      <c r="DF127" s="809"/>
      <c r="DG127" s="874" t="s">
        <v>445</v>
      </c>
      <c r="DH127" s="875"/>
      <c r="DI127" s="875"/>
      <c r="DJ127" s="875"/>
      <c r="DK127" s="875"/>
      <c r="DL127" s="875" t="s">
        <v>383</v>
      </c>
      <c r="DM127" s="875"/>
      <c r="DN127" s="875"/>
      <c r="DO127" s="875"/>
      <c r="DP127" s="875"/>
      <c r="DQ127" s="875" t="s">
        <v>383</v>
      </c>
      <c r="DR127" s="875"/>
      <c r="DS127" s="875"/>
      <c r="DT127" s="875"/>
      <c r="DU127" s="875"/>
      <c r="DV127" s="852" t="s">
        <v>464</v>
      </c>
      <c r="DW127" s="852"/>
      <c r="DX127" s="852"/>
      <c r="DY127" s="852"/>
      <c r="DZ127" s="853"/>
    </row>
    <row r="128" spans="1:130" s="224" customFormat="1" ht="26.25" customHeight="1" thickBot="1" x14ac:dyDescent="0.2">
      <c r="A128" s="854" t="s">
        <v>488</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489</v>
      </c>
      <c r="X128" s="856"/>
      <c r="Y128" s="856"/>
      <c r="Z128" s="857"/>
      <c r="AA128" s="858">
        <v>172302</v>
      </c>
      <c r="AB128" s="859"/>
      <c r="AC128" s="859"/>
      <c r="AD128" s="859"/>
      <c r="AE128" s="860"/>
      <c r="AF128" s="861">
        <v>206075</v>
      </c>
      <c r="AG128" s="859"/>
      <c r="AH128" s="859"/>
      <c r="AI128" s="859"/>
      <c r="AJ128" s="860"/>
      <c r="AK128" s="861">
        <v>174107</v>
      </c>
      <c r="AL128" s="859"/>
      <c r="AM128" s="859"/>
      <c r="AN128" s="859"/>
      <c r="AO128" s="860"/>
      <c r="AP128" s="862"/>
      <c r="AQ128" s="863"/>
      <c r="AR128" s="863"/>
      <c r="AS128" s="863"/>
      <c r="AT128" s="864"/>
      <c r="AU128" s="260"/>
      <c r="AV128" s="260"/>
      <c r="AW128" s="260"/>
      <c r="AX128" s="865" t="s">
        <v>490</v>
      </c>
      <c r="AY128" s="866"/>
      <c r="AZ128" s="866"/>
      <c r="BA128" s="866"/>
      <c r="BB128" s="866"/>
      <c r="BC128" s="866"/>
      <c r="BD128" s="866"/>
      <c r="BE128" s="867"/>
      <c r="BF128" s="844" t="s">
        <v>383</v>
      </c>
      <c r="BG128" s="845"/>
      <c r="BH128" s="845"/>
      <c r="BI128" s="845"/>
      <c r="BJ128" s="845"/>
      <c r="BK128" s="845"/>
      <c r="BL128" s="868"/>
      <c r="BM128" s="844">
        <v>13.06</v>
      </c>
      <c r="BN128" s="845"/>
      <c r="BO128" s="845"/>
      <c r="BP128" s="845"/>
      <c r="BQ128" s="845"/>
      <c r="BR128" s="845"/>
      <c r="BS128" s="868"/>
      <c r="BT128" s="844">
        <v>20</v>
      </c>
      <c r="BU128" s="845"/>
      <c r="BV128" s="845"/>
      <c r="BW128" s="845"/>
      <c r="BX128" s="845"/>
      <c r="BY128" s="845"/>
      <c r="BZ128" s="846"/>
      <c r="CA128" s="261"/>
      <c r="CB128" s="261"/>
      <c r="CC128" s="261"/>
      <c r="CD128" s="261"/>
      <c r="CE128" s="261"/>
      <c r="CF128" s="261"/>
      <c r="CG128" s="258"/>
      <c r="CH128" s="258"/>
      <c r="CI128" s="258"/>
      <c r="CJ128" s="259"/>
      <c r="CK128" s="918"/>
      <c r="CL128" s="919"/>
      <c r="CM128" s="919"/>
      <c r="CN128" s="919"/>
      <c r="CO128" s="920"/>
      <c r="CP128" s="847" t="s">
        <v>491</v>
      </c>
      <c r="CQ128" s="786"/>
      <c r="CR128" s="786"/>
      <c r="CS128" s="786"/>
      <c r="CT128" s="786"/>
      <c r="CU128" s="786"/>
      <c r="CV128" s="786"/>
      <c r="CW128" s="786"/>
      <c r="CX128" s="786"/>
      <c r="CY128" s="786"/>
      <c r="CZ128" s="786"/>
      <c r="DA128" s="786"/>
      <c r="DB128" s="786"/>
      <c r="DC128" s="786"/>
      <c r="DD128" s="786"/>
      <c r="DE128" s="786"/>
      <c r="DF128" s="787"/>
      <c r="DG128" s="848">
        <v>389</v>
      </c>
      <c r="DH128" s="849"/>
      <c r="DI128" s="849"/>
      <c r="DJ128" s="849"/>
      <c r="DK128" s="849"/>
      <c r="DL128" s="849">
        <v>135</v>
      </c>
      <c r="DM128" s="849"/>
      <c r="DN128" s="849"/>
      <c r="DO128" s="849"/>
      <c r="DP128" s="849"/>
      <c r="DQ128" s="849">
        <v>354</v>
      </c>
      <c r="DR128" s="849"/>
      <c r="DS128" s="849"/>
      <c r="DT128" s="849"/>
      <c r="DU128" s="849"/>
      <c r="DV128" s="850">
        <v>0</v>
      </c>
      <c r="DW128" s="850"/>
      <c r="DX128" s="850"/>
      <c r="DY128" s="850"/>
      <c r="DZ128" s="851"/>
    </row>
    <row r="129" spans="1:131" s="224" customFormat="1" ht="26.25" customHeight="1" x14ac:dyDescent="0.15">
      <c r="A129" s="832" t="s">
        <v>102</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492</v>
      </c>
      <c r="X129" s="835"/>
      <c r="Y129" s="835"/>
      <c r="Z129" s="836"/>
      <c r="AA129" s="837">
        <v>12447219</v>
      </c>
      <c r="AB129" s="838"/>
      <c r="AC129" s="838"/>
      <c r="AD129" s="838"/>
      <c r="AE129" s="839"/>
      <c r="AF129" s="840">
        <v>12216870</v>
      </c>
      <c r="AG129" s="838"/>
      <c r="AH129" s="838"/>
      <c r="AI129" s="838"/>
      <c r="AJ129" s="839"/>
      <c r="AK129" s="840">
        <v>11974773</v>
      </c>
      <c r="AL129" s="838"/>
      <c r="AM129" s="838"/>
      <c r="AN129" s="838"/>
      <c r="AO129" s="839"/>
      <c r="AP129" s="841"/>
      <c r="AQ129" s="842"/>
      <c r="AR129" s="842"/>
      <c r="AS129" s="842"/>
      <c r="AT129" s="843"/>
      <c r="AU129" s="262"/>
      <c r="AV129" s="262"/>
      <c r="AW129" s="262"/>
      <c r="AX129" s="807" t="s">
        <v>493</v>
      </c>
      <c r="AY129" s="808"/>
      <c r="AZ129" s="808"/>
      <c r="BA129" s="808"/>
      <c r="BB129" s="808"/>
      <c r="BC129" s="808"/>
      <c r="BD129" s="808"/>
      <c r="BE129" s="809"/>
      <c r="BF129" s="827" t="s">
        <v>383</v>
      </c>
      <c r="BG129" s="828"/>
      <c r="BH129" s="828"/>
      <c r="BI129" s="828"/>
      <c r="BJ129" s="828"/>
      <c r="BK129" s="828"/>
      <c r="BL129" s="829"/>
      <c r="BM129" s="827">
        <v>18.059999999999999</v>
      </c>
      <c r="BN129" s="828"/>
      <c r="BO129" s="828"/>
      <c r="BP129" s="828"/>
      <c r="BQ129" s="828"/>
      <c r="BR129" s="828"/>
      <c r="BS129" s="829"/>
      <c r="BT129" s="827">
        <v>30</v>
      </c>
      <c r="BU129" s="830"/>
      <c r="BV129" s="830"/>
      <c r="BW129" s="830"/>
      <c r="BX129" s="830"/>
      <c r="BY129" s="830"/>
      <c r="BZ129" s="831"/>
      <c r="CA129" s="263"/>
      <c r="CB129" s="263"/>
      <c r="CC129" s="263"/>
      <c r="CD129" s="263"/>
      <c r="CE129" s="263"/>
      <c r="CF129" s="263"/>
      <c r="CG129" s="263"/>
      <c r="CH129" s="263"/>
      <c r="CI129" s="263"/>
      <c r="CJ129" s="263"/>
      <c r="CK129" s="263"/>
      <c r="CL129" s="263"/>
      <c r="CM129" s="263"/>
      <c r="CN129" s="263"/>
      <c r="CO129" s="263"/>
      <c r="CP129" s="263"/>
      <c r="CQ129" s="263"/>
      <c r="CR129" s="263"/>
      <c r="CS129" s="263"/>
      <c r="CT129" s="263"/>
      <c r="CU129" s="263"/>
      <c r="CV129" s="263"/>
      <c r="CW129" s="263"/>
      <c r="CX129" s="263"/>
      <c r="CY129" s="263"/>
      <c r="CZ129" s="263"/>
      <c r="DA129" s="263"/>
      <c r="DB129" s="263"/>
      <c r="DC129" s="263"/>
      <c r="DD129" s="263"/>
      <c r="DE129" s="263"/>
      <c r="DF129" s="263"/>
      <c r="DG129" s="263"/>
      <c r="DH129" s="263"/>
      <c r="DI129" s="263"/>
      <c r="DJ129" s="263"/>
      <c r="DK129" s="263"/>
      <c r="DL129" s="263"/>
      <c r="DM129" s="263"/>
      <c r="DN129" s="263"/>
      <c r="DO129" s="263"/>
      <c r="DP129" s="231"/>
      <c r="DQ129" s="231"/>
      <c r="DR129" s="231"/>
      <c r="DS129" s="231"/>
      <c r="DT129" s="231"/>
      <c r="DU129" s="231"/>
      <c r="DV129" s="231"/>
      <c r="DW129" s="231"/>
      <c r="DX129" s="231"/>
      <c r="DY129" s="231"/>
      <c r="DZ129" s="235"/>
    </row>
    <row r="130" spans="1:131" s="224" customFormat="1" ht="26.25" customHeight="1" x14ac:dyDescent="0.15">
      <c r="A130" s="832" t="s">
        <v>494</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495</v>
      </c>
      <c r="X130" s="835"/>
      <c r="Y130" s="835"/>
      <c r="Z130" s="836"/>
      <c r="AA130" s="837">
        <v>2426879</v>
      </c>
      <c r="AB130" s="838"/>
      <c r="AC130" s="838"/>
      <c r="AD130" s="838"/>
      <c r="AE130" s="839"/>
      <c r="AF130" s="840">
        <v>2413377</v>
      </c>
      <c r="AG130" s="838"/>
      <c r="AH130" s="838"/>
      <c r="AI130" s="838"/>
      <c r="AJ130" s="839"/>
      <c r="AK130" s="840">
        <v>2388480</v>
      </c>
      <c r="AL130" s="838"/>
      <c r="AM130" s="838"/>
      <c r="AN130" s="838"/>
      <c r="AO130" s="839"/>
      <c r="AP130" s="841"/>
      <c r="AQ130" s="842"/>
      <c r="AR130" s="842"/>
      <c r="AS130" s="842"/>
      <c r="AT130" s="843"/>
      <c r="AU130" s="262"/>
      <c r="AV130" s="262"/>
      <c r="AW130" s="262"/>
      <c r="AX130" s="807" t="s">
        <v>496</v>
      </c>
      <c r="AY130" s="808"/>
      <c r="AZ130" s="808"/>
      <c r="BA130" s="808"/>
      <c r="BB130" s="808"/>
      <c r="BC130" s="808"/>
      <c r="BD130" s="808"/>
      <c r="BE130" s="809"/>
      <c r="BF130" s="810">
        <v>12.5</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3"/>
      <c r="CB130" s="263"/>
      <c r="CC130" s="263"/>
      <c r="CD130" s="263"/>
      <c r="CE130" s="263"/>
      <c r="CF130" s="263"/>
      <c r="CG130" s="263"/>
      <c r="CH130" s="263"/>
      <c r="CI130" s="263"/>
      <c r="CJ130" s="263"/>
      <c r="CK130" s="263"/>
      <c r="CL130" s="263"/>
      <c r="CM130" s="263"/>
      <c r="CN130" s="263"/>
      <c r="CO130" s="263"/>
      <c r="CP130" s="263"/>
      <c r="CQ130" s="263"/>
      <c r="CR130" s="263"/>
      <c r="CS130" s="263"/>
      <c r="CT130" s="263"/>
      <c r="CU130" s="263"/>
      <c r="CV130" s="263"/>
      <c r="CW130" s="263"/>
      <c r="CX130" s="263"/>
      <c r="CY130" s="263"/>
      <c r="CZ130" s="263"/>
      <c r="DA130" s="263"/>
      <c r="DB130" s="263"/>
      <c r="DC130" s="263"/>
      <c r="DD130" s="263"/>
      <c r="DE130" s="263"/>
      <c r="DF130" s="263"/>
      <c r="DG130" s="263"/>
      <c r="DH130" s="263"/>
      <c r="DI130" s="263"/>
      <c r="DJ130" s="263"/>
      <c r="DK130" s="263"/>
      <c r="DL130" s="263"/>
      <c r="DM130" s="263"/>
      <c r="DN130" s="263"/>
      <c r="DO130" s="263"/>
      <c r="DP130" s="231"/>
      <c r="DQ130" s="231"/>
      <c r="DR130" s="231"/>
      <c r="DS130" s="231"/>
      <c r="DT130" s="231"/>
      <c r="DU130" s="231"/>
      <c r="DV130" s="231"/>
      <c r="DW130" s="231"/>
      <c r="DX130" s="231"/>
      <c r="DY130" s="231"/>
      <c r="DZ130" s="235"/>
    </row>
    <row r="131" spans="1:131" s="224"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497</v>
      </c>
      <c r="X131" s="818"/>
      <c r="Y131" s="818"/>
      <c r="Z131" s="819"/>
      <c r="AA131" s="820">
        <v>10020340</v>
      </c>
      <c r="AB131" s="821"/>
      <c r="AC131" s="821"/>
      <c r="AD131" s="821"/>
      <c r="AE131" s="822"/>
      <c r="AF131" s="823">
        <v>9803493</v>
      </c>
      <c r="AG131" s="821"/>
      <c r="AH131" s="821"/>
      <c r="AI131" s="821"/>
      <c r="AJ131" s="822"/>
      <c r="AK131" s="823">
        <v>9586293</v>
      </c>
      <c r="AL131" s="821"/>
      <c r="AM131" s="821"/>
      <c r="AN131" s="821"/>
      <c r="AO131" s="822"/>
      <c r="AP131" s="824"/>
      <c r="AQ131" s="825"/>
      <c r="AR131" s="825"/>
      <c r="AS131" s="825"/>
      <c r="AT131" s="826"/>
      <c r="AU131" s="262"/>
      <c r="AV131" s="262"/>
      <c r="AW131" s="262"/>
      <c r="AX131" s="785" t="s">
        <v>498</v>
      </c>
      <c r="AY131" s="786"/>
      <c r="AZ131" s="786"/>
      <c r="BA131" s="786"/>
      <c r="BB131" s="786"/>
      <c r="BC131" s="786"/>
      <c r="BD131" s="786"/>
      <c r="BE131" s="787"/>
      <c r="BF131" s="788">
        <v>8.6999999999999993</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3"/>
      <c r="CB131" s="263"/>
      <c r="CC131" s="263"/>
      <c r="CD131" s="263"/>
      <c r="CE131" s="263"/>
      <c r="CF131" s="263"/>
      <c r="CG131" s="263"/>
      <c r="CH131" s="263"/>
      <c r="CI131" s="263"/>
      <c r="CJ131" s="263"/>
      <c r="CK131" s="263"/>
      <c r="CL131" s="263"/>
      <c r="CM131" s="263"/>
      <c r="CN131" s="263"/>
      <c r="CO131" s="263"/>
      <c r="CP131" s="263"/>
      <c r="CQ131" s="263"/>
      <c r="CR131" s="263"/>
      <c r="CS131" s="263"/>
      <c r="CT131" s="263"/>
      <c r="CU131" s="263"/>
      <c r="CV131" s="263"/>
      <c r="CW131" s="263"/>
      <c r="CX131" s="263"/>
      <c r="CY131" s="263"/>
      <c r="CZ131" s="263"/>
      <c r="DA131" s="263"/>
      <c r="DB131" s="263"/>
      <c r="DC131" s="263"/>
      <c r="DD131" s="263"/>
      <c r="DE131" s="263"/>
      <c r="DF131" s="263"/>
      <c r="DG131" s="263"/>
      <c r="DH131" s="263"/>
      <c r="DI131" s="263"/>
      <c r="DJ131" s="263"/>
      <c r="DK131" s="263"/>
      <c r="DL131" s="263"/>
      <c r="DM131" s="263"/>
      <c r="DN131" s="263"/>
      <c r="DO131" s="263"/>
      <c r="DP131" s="231"/>
      <c r="DQ131" s="231"/>
      <c r="DR131" s="231"/>
      <c r="DS131" s="231"/>
      <c r="DT131" s="231"/>
      <c r="DU131" s="231"/>
      <c r="DV131" s="231"/>
      <c r="DW131" s="231"/>
      <c r="DX131" s="231"/>
      <c r="DY131" s="231"/>
      <c r="DZ131" s="235"/>
    </row>
    <row r="132" spans="1:131" s="224" customFormat="1" ht="26.25" customHeight="1" x14ac:dyDescent="0.15">
      <c r="A132" s="794" t="s">
        <v>499</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500</v>
      </c>
      <c r="W132" s="798"/>
      <c r="X132" s="798"/>
      <c r="Y132" s="798"/>
      <c r="Z132" s="799"/>
      <c r="AA132" s="800">
        <v>11.2595381</v>
      </c>
      <c r="AB132" s="801"/>
      <c r="AC132" s="801"/>
      <c r="AD132" s="801"/>
      <c r="AE132" s="802"/>
      <c r="AF132" s="803">
        <v>13.146436680000001</v>
      </c>
      <c r="AG132" s="801"/>
      <c r="AH132" s="801"/>
      <c r="AI132" s="801"/>
      <c r="AJ132" s="802"/>
      <c r="AK132" s="803">
        <v>13.192743009999999</v>
      </c>
      <c r="AL132" s="801"/>
      <c r="AM132" s="801"/>
      <c r="AN132" s="801"/>
      <c r="AO132" s="802"/>
      <c r="AP132" s="804"/>
      <c r="AQ132" s="805"/>
      <c r="AR132" s="805"/>
      <c r="AS132" s="805"/>
      <c r="AT132" s="806"/>
      <c r="AU132" s="264"/>
      <c r="AV132" s="265"/>
      <c r="AW132" s="265"/>
      <c r="AX132" s="231"/>
      <c r="AY132" s="231"/>
      <c r="AZ132" s="231"/>
      <c r="BA132" s="231"/>
      <c r="BB132" s="231"/>
      <c r="BC132" s="231"/>
      <c r="BD132" s="231"/>
      <c r="BE132" s="231"/>
      <c r="BF132" s="231"/>
      <c r="BG132" s="231"/>
      <c r="BH132" s="231"/>
      <c r="BI132" s="231"/>
      <c r="BJ132" s="231"/>
      <c r="BK132" s="231"/>
      <c r="BL132" s="231"/>
      <c r="BM132" s="231"/>
      <c r="BN132" s="231"/>
      <c r="BO132" s="231"/>
      <c r="BP132" s="231"/>
      <c r="BQ132" s="231"/>
      <c r="BR132" s="231"/>
      <c r="BS132" s="232"/>
      <c r="BT132" s="231"/>
      <c r="BU132" s="231"/>
      <c r="BV132" s="231"/>
      <c r="BW132" s="231"/>
      <c r="BX132" s="231"/>
      <c r="BY132" s="231"/>
      <c r="BZ132" s="231"/>
      <c r="CA132" s="263"/>
      <c r="CB132" s="263"/>
      <c r="CC132" s="263"/>
      <c r="CD132" s="263"/>
      <c r="CE132" s="263"/>
      <c r="CF132" s="263"/>
      <c r="CG132" s="263"/>
      <c r="CH132" s="263"/>
      <c r="CI132" s="263"/>
      <c r="CJ132" s="263"/>
      <c r="CK132" s="263"/>
      <c r="CL132" s="263"/>
      <c r="CM132" s="263"/>
      <c r="CN132" s="263"/>
      <c r="CO132" s="263"/>
      <c r="CP132" s="263"/>
      <c r="CQ132" s="263"/>
      <c r="CR132" s="263"/>
      <c r="CS132" s="263"/>
      <c r="CT132" s="263"/>
      <c r="CU132" s="263"/>
      <c r="CV132" s="263"/>
      <c r="CW132" s="263"/>
      <c r="CX132" s="263"/>
      <c r="CY132" s="263"/>
      <c r="CZ132" s="263"/>
      <c r="DA132" s="263"/>
      <c r="DB132" s="263"/>
      <c r="DC132" s="263"/>
      <c r="DD132" s="263"/>
      <c r="DE132" s="263"/>
      <c r="DF132" s="263"/>
      <c r="DG132" s="263"/>
      <c r="DH132" s="263"/>
      <c r="DI132" s="263"/>
      <c r="DJ132" s="263"/>
      <c r="DK132" s="263"/>
      <c r="DL132" s="263"/>
      <c r="DM132" s="263"/>
      <c r="DN132" s="263"/>
      <c r="DO132" s="263"/>
      <c r="DP132" s="235"/>
      <c r="DQ132" s="235"/>
      <c r="DR132" s="235"/>
      <c r="DS132" s="235"/>
      <c r="DT132" s="235"/>
      <c r="DU132" s="235"/>
      <c r="DV132" s="235"/>
      <c r="DW132" s="235"/>
      <c r="DX132" s="235"/>
      <c r="DY132" s="235"/>
      <c r="DZ132" s="235"/>
    </row>
    <row r="133" spans="1:131" s="224"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501</v>
      </c>
      <c r="W133" s="777"/>
      <c r="X133" s="777"/>
      <c r="Y133" s="777"/>
      <c r="Z133" s="778"/>
      <c r="AA133" s="779">
        <v>12.7</v>
      </c>
      <c r="AB133" s="780"/>
      <c r="AC133" s="780"/>
      <c r="AD133" s="780"/>
      <c r="AE133" s="781"/>
      <c r="AF133" s="779">
        <v>12.3</v>
      </c>
      <c r="AG133" s="780"/>
      <c r="AH133" s="780"/>
      <c r="AI133" s="780"/>
      <c r="AJ133" s="781"/>
      <c r="AK133" s="779">
        <v>12.5</v>
      </c>
      <c r="AL133" s="780"/>
      <c r="AM133" s="780"/>
      <c r="AN133" s="780"/>
      <c r="AO133" s="781"/>
      <c r="AP133" s="782"/>
      <c r="AQ133" s="783"/>
      <c r="AR133" s="783"/>
      <c r="AS133" s="783"/>
      <c r="AT133" s="784"/>
      <c r="AU133" s="265"/>
      <c r="AV133" s="265"/>
      <c r="AW133" s="265"/>
      <c r="AX133" s="265"/>
      <c r="AY133" s="265"/>
      <c r="AZ133" s="265"/>
      <c r="BA133" s="265"/>
      <c r="BB133" s="265"/>
      <c r="BC133" s="265"/>
      <c r="BD133" s="265"/>
      <c r="BE133" s="265"/>
      <c r="BF133" s="265"/>
      <c r="BG133" s="265"/>
      <c r="BH133" s="265"/>
      <c r="BI133" s="265"/>
      <c r="BJ133" s="265"/>
      <c r="BK133" s="265"/>
      <c r="BL133" s="265"/>
      <c r="BM133" s="265"/>
      <c r="BN133" s="263"/>
      <c r="BO133" s="263"/>
      <c r="BP133" s="263"/>
      <c r="BQ133" s="263"/>
      <c r="BR133" s="263"/>
      <c r="BS133" s="263"/>
      <c r="BT133" s="263"/>
      <c r="BU133" s="263"/>
      <c r="BV133" s="263"/>
      <c r="BW133" s="263"/>
      <c r="BX133" s="263"/>
      <c r="BY133" s="263"/>
      <c r="BZ133" s="263"/>
      <c r="CA133" s="263"/>
      <c r="CB133" s="263"/>
      <c r="CC133" s="263"/>
      <c r="CD133" s="263"/>
      <c r="CE133" s="263"/>
      <c r="CF133" s="263"/>
      <c r="CG133" s="263"/>
      <c r="CH133" s="263"/>
      <c r="CI133" s="263"/>
      <c r="CJ133" s="263"/>
      <c r="CK133" s="263"/>
      <c r="CL133" s="263"/>
      <c r="CM133" s="263"/>
      <c r="CN133" s="263"/>
      <c r="CO133" s="263"/>
      <c r="CP133" s="263"/>
      <c r="CQ133" s="263"/>
      <c r="CR133" s="263"/>
      <c r="CS133" s="263"/>
      <c r="CT133" s="263"/>
      <c r="CU133" s="263"/>
      <c r="CV133" s="263"/>
      <c r="CW133" s="263"/>
      <c r="CX133" s="263"/>
      <c r="CY133" s="263"/>
      <c r="CZ133" s="263"/>
      <c r="DA133" s="263"/>
      <c r="DB133" s="263"/>
      <c r="DC133" s="263"/>
      <c r="DD133" s="263"/>
      <c r="DE133" s="263"/>
      <c r="DF133" s="263"/>
      <c r="DG133" s="263"/>
      <c r="DH133" s="263"/>
      <c r="DI133" s="263"/>
      <c r="DJ133" s="263"/>
      <c r="DK133" s="263"/>
      <c r="DL133" s="263"/>
      <c r="DM133" s="263"/>
      <c r="DN133" s="263"/>
      <c r="DO133" s="263"/>
      <c r="DP133" s="235"/>
      <c r="DQ133" s="235"/>
      <c r="DR133" s="235"/>
      <c r="DS133" s="235"/>
      <c r="DT133" s="235"/>
      <c r="DU133" s="235"/>
      <c r="DV133" s="235"/>
      <c r="DW133" s="235"/>
      <c r="DX133" s="235"/>
      <c r="DY133" s="235"/>
      <c r="DZ133" s="235"/>
    </row>
    <row r="134" spans="1:131" s="225" customFormat="1" ht="11.25" customHeight="1" x14ac:dyDescent="0.15">
      <c r="A134" s="266"/>
      <c r="B134" s="266"/>
      <c r="C134" s="266"/>
      <c r="D134" s="266"/>
      <c r="E134" s="266"/>
      <c r="F134" s="266"/>
      <c r="G134" s="266"/>
      <c r="H134" s="266"/>
      <c r="I134" s="266"/>
      <c r="J134" s="266"/>
      <c r="K134" s="266"/>
      <c r="L134" s="266"/>
      <c r="M134" s="266"/>
      <c r="N134" s="266"/>
      <c r="O134" s="266"/>
      <c r="P134" s="266"/>
      <c r="Q134" s="266"/>
      <c r="R134" s="266"/>
      <c r="S134" s="266"/>
      <c r="T134" s="266"/>
      <c r="U134" s="266"/>
      <c r="V134" s="266"/>
      <c r="W134" s="266"/>
      <c r="X134" s="266"/>
      <c r="Y134" s="266"/>
      <c r="Z134" s="266"/>
      <c r="AA134" s="266"/>
      <c r="AB134" s="266"/>
      <c r="AC134" s="266"/>
      <c r="AD134" s="266"/>
      <c r="AE134" s="266"/>
      <c r="AF134" s="266"/>
      <c r="AG134" s="266"/>
      <c r="AH134" s="266"/>
      <c r="AI134" s="266"/>
      <c r="AJ134" s="266"/>
      <c r="AK134" s="266"/>
      <c r="AL134" s="266"/>
      <c r="AM134" s="266"/>
      <c r="AN134" s="266"/>
      <c r="AO134" s="266"/>
      <c r="AP134" s="266"/>
      <c r="AQ134" s="266"/>
      <c r="AR134" s="266"/>
      <c r="AS134" s="266"/>
      <c r="AT134" s="266"/>
      <c r="AU134" s="265"/>
      <c r="AV134" s="265"/>
      <c r="AW134" s="265"/>
      <c r="AX134" s="265"/>
      <c r="AY134" s="265"/>
      <c r="AZ134" s="265"/>
      <c r="BA134" s="265"/>
      <c r="BB134" s="265"/>
      <c r="BC134" s="265"/>
      <c r="BD134" s="265"/>
      <c r="BE134" s="265"/>
      <c r="BF134" s="265"/>
      <c r="BG134" s="265"/>
      <c r="BH134" s="265"/>
      <c r="BI134" s="265"/>
      <c r="BJ134" s="265"/>
      <c r="BK134" s="265"/>
      <c r="BL134" s="265"/>
      <c r="BM134" s="265"/>
      <c r="BN134" s="263"/>
      <c r="BO134" s="263"/>
      <c r="BP134" s="263"/>
      <c r="BQ134" s="263"/>
      <c r="BR134" s="263"/>
      <c r="BS134" s="263"/>
      <c r="BT134" s="263"/>
      <c r="BU134" s="263"/>
      <c r="BV134" s="263"/>
      <c r="BW134" s="263"/>
      <c r="BX134" s="263"/>
      <c r="BY134" s="263"/>
      <c r="BZ134" s="263"/>
      <c r="CA134" s="263"/>
      <c r="CB134" s="263"/>
      <c r="CC134" s="263"/>
      <c r="CD134" s="263"/>
      <c r="CE134" s="263"/>
      <c r="CF134" s="263"/>
      <c r="CG134" s="263"/>
      <c r="CH134" s="263"/>
      <c r="CI134" s="263"/>
      <c r="CJ134" s="263"/>
      <c r="CK134" s="263"/>
      <c r="CL134" s="263"/>
      <c r="CM134" s="263"/>
      <c r="CN134" s="263"/>
      <c r="CO134" s="263"/>
      <c r="CP134" s="263"/>
      <c r="CQ134" s="263"/>
      <c r="CR134" s="263"/>
      <c r="CS134" s="263"/>
      <c r="CT134" s="263"/>
      <c r="CU134" s="263"/>
      <c r="CV134" s="263"/>
      <c r="CW134" s="263"/>
      <c r="CX134" s="263"/>
      <c r="CY134" s="263"/>
      <c r="CZ134" s="263"/>
      <c r="DA134" s="263"/>
      <c r="DB134" s="263"/>
      <c r="DC134" s="263"/>
      <c r="DD134" s="263"/>
      <c r="DE134" s="263"/>
      <c r="DF134" s="263"/>
      <c r="DG134" s="263"/>
      <c r="DH134" s="263"/>
      <c r="DI134" s="263"/>
      <c r="DJ134" s="263"/>
      <c r="DK134" s="263"/>
      <c r="DL134" s="263"/>
      <c r="DM134" s="263"/>
      <c r="DN134" s="263"/>
      <c r="DO134" s="263"/>
      <c r="DP134" s="235"/>
      <c r="DQ134" s="235"/>
      <c r="DR134" s="235"/>
      <c r="DS134" s="235"/>
      <c r="DT134" s="235"/>
      <c r="DU134" s="235"/>
      <c r="DV134" s="235"/>
      <c r="DW134" s="235"/>
      <c r="DX134" s="235"/>
      <c r="DY134" s="235"/>
      <c r="DZ134" s="235"/>
      <c r="EA134" s="224"/>
    </row>
    <row r="135" spans="1:131" ht="14.25" hidden="1" x14ac:dyDescent="0.15">
      <c r="AU135" s="266"/>
      <c r="AV135" s="266"/>
      <c r="AW135" s="266"/>
      <c r="AX135" s="266"/>
      <c r="AY135" s="266"/>
      <c r="AZ135" s="266"/>
      <c r="BA135" s="266"/>
      <c r="BB135" s="266"/>
      <c r="BC135" s="266"/>
      <c r="BD135" s="266"/>
      <c r="BE135" s="266"/>
      <c r="BF135" s="266"/>
      <c r="BG135" s="266"/>
      <c r="BH135" s="266"/>
      <c r="BI135" s="266"/>
      <c r="BJ135" s="266"/>
      <c r="BK135" s="266"/>
      <c r="BL135" s="266"/>
      <c r="BM135" s="266"/>
      <c r="BN135" s="266"/>
      <c r="BO135" s="266"/>
      <c r="BP135" s="266"/>
      <c r="BQ135" s="266"/>
      <c r="BR135" s="266"/>
      <c r="BS135" s="266"/>
      <c r="BT135" s="266"/>
      <c r="BU135" s="266"/>
      <c r="BV135" s="266"/>
      <c r="BW135" s="266"/>
      <c r="BX135" s="266"/>
      <c r="BY135" s="266"/>
      <c r="BZ135" s="266"/>
      <c r="CA135" s="266"/>
      <c r="CB135" s="266"/>
      <c r="CC135" s="266"/>
      <c r="CD135" s="266"/>
      <c r="CE135" s="266"/>
      <c r="CF135" s="266"/>
      <c r="CG135" s="266"/>
      <c r="CH135" s="266"/>
      <c r="CI135" s="266"/>
      <c r="CJ135" s="266"/>
      <c r="CK135" s="266"/>
      <c r="CL135" s="266"/>
      <c r="CM135" s="266"/>
      <c r="CN135" s="266"/>
      <c r="CO135" s="266"/>
      <c r="CP135" s="266"/>
      <c r="CQ135" s="266"/>
      <c r="CR135" s="266"/>
      <c r="CS135" s="266"/>
      <c r="CT135" s="266"/>
      <c r="CU135" s="266"/>
      <c r="CV135" s="266"/>
      <c r="CW135" s="266"/>
      <c r="CX135" s="266"/>
      <c r="CY135" s="266"/>
      <c r="CZ135" s="266"/>
      <c r="DA135" s="266"/>
      <c r="DB135" s="266"/>
      <c r="DC135" s="266"/>
      <c r="DD135" s="266"/>
      <c r="DE135" s="266"/>
      <c r="DF135" s="266"/>
      <c r="DG135" s="266"/>
      <c r="DH135" s="266"/>
      <c r="DI135" s="266"/>
      <c r="DJ135" s="266"/>
      <c r="DK135" s="266"/>
      <c r="DL135" s="266"/>
      <c r="DM135" s="266"/>
      <c r="DN135" s="266"/>
      <c r="DO135" s="266"/>
      <c r="DP135" s="266"/>
      <c r="DQ135" s="266"/>
      <c r="DR135" s="266"/>
      <c r="DS135" s="266"/>
      <c r="DT135" s="266"/>
      <c r="DU135" s="266"/>
      <c r="DV135" s="266"/>
      <c r="DW135" s="266"/>
      <c r="DX135" s="266"/>
      <c r="DY135" s="266"/>
      <c r="DZ135" s="266"/>
    </row>
    <row r="136" spans="1:131" hidden="1" x14ac:dyDescent="0.15"/>
  </sheetData>
  <sheetProtection algorithmName="SHA-512" hashValue="HXJTcUBoHpXxMGoSYWtBhwxto6o/fR3VwOD/EBB/q4sBPrI3NDXAlntdo9V3wK4i/+PJSWuSgOrVOOsvjFmidA==" saltValue="mxlLEzYAZoos7MOLPDpx/A==" spinCount="100000" sheet="1" objects="1" scenarios="1" formatRows="0"/>
  <mergeCells count="2033">
    <mergeCell ref="CM7:CQ7"/>
    <mergeCell ref="B69:P69"/>
    <mergeCell ref="B71:P71"/>
    <mergeCell ref="B72:P72"/>
    <mergeCell ref="B74:P74"/>
    <mergeCell ref="B73:P73"/>
    <mergeCell ref="B75:P75"/>
    <mergeCell ref="B76:P76"/>
    <mergeCell ref="B78:P78"/>
    <mergeCell ref="B77:P77"/>
    <mergeCell ref="B79:P79"/>
    <mergeCell ref="B80:P80"/>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9:DZ9"/>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B10:P10"/>
    <mergeCell ref="Q10:U10"/>
    <mergeCell ref="V10:Z10"/>
    <mergeCell ref="AA10:AE10"/>
    <mergeCell ref="AF10:AJ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CW67:DA67"/>
    <mergeCell ref="DB67:DF67"/>
    <mergeCell ref="DG67:DK67"/>
    <mergeCell ref="DL67:DP67"/>
    <mergeCell ref="DQ67:DU67"/>
    <mergeCell ref="B68:P68"/>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BS71:CG71"/>
    <mergeCell ref="CH71:CL71"/>
    <mergeCell ref="CM71:CQ71"/>
    <mergeCell ref="CR71:CV71"/>
    <mergeCell ref="CW71:DA71"/>
    <mergeCell ref="DB71:DF71"/>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0:P70"/>
    <mergeCell ref="AP72:AT72"/>
    <mergeCell ref="AU72:AY72"/>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V76:DZ76"/>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AP76:AT76"/>
    <mergeCell ref="AU76:AY76"/>
    <mergeCell ref="AZ76:BD76"/>
    <mergeCell ref="BS76:CG76"/>
    <mergeCell ref="CH76:CL76"/>
    <mergeCell ref="CM76:CQ76"/>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Q78:U78"/>
    <mergeCell ref="V78:Z78"/>
    <mergeCell ref="AA78:AE78"/>
    <mergeCell ref="AF78:AJ78"/>
    <mergeCell ref="AK78:AO78"/>
    <mergeCell ref="BS77:CG77"/>
    <mergeCell ref="CH77:CL77"/>
    <mergeCell ref="CM77:CQ77"/>
    <mergeCell ref="CR77:CV77"/>
    <mergeCell ref="CW77:DA77"/>
    <mergeCell ref="DB77:DF77"/>
    <mergeCell ref="AP80:AT80"/>
    <mergeCell ref="AU80:AY80"/>
    <mergeCell ref="AZ80:BD80"/>
    <mergeCell ref="BS80:CG80"/>
    <mergeCell ref="CH80:CL80"/>
    <mergeCell ref="CM80:CQ80"/>
    <mergeCell ref="DG79:DK79"/>
    <mergeCell ref="DL79:DP79"/>
    <mergeCell ref="DQ79:DU79"/>
    <mergeCell ref="DV79:DZ79"/>
    <mergeCell ref="Q80:U80"/>
    <mergeCell ref="V80:Z80"/>
    <mergeCell ref="AA80:AE80"/>
    <mergeCell ref="AF80:AJ80"/>
    <mergeCell ref="AK80:AO80"/>
    <mergeCell ref="BS79:CG79"/>
    <mergeCell ref="DV82:DZ82"/>
    <mergeCell ref="CH79:CL79"/>
    <mergeCell ref="CM79:CQ79"/>
    <mergeCell ref="CR79:CV79"/>
    <mergeCell ref="CW79:DA79"/>
    <mergeCell ref="DB79:DF79"/>
    <mergeCell ref="Q79:U79"/>
    <mergeCell ref="V79:Z79"/>
    <mergeCell ref="AA79:AE79"/>
    <mergeCell ref="AF79:AJ79"/>
    <mergeCell ref="AK79:AO79"/>
    <mergeCell ref="AP79:AT79"/>
    <mergeCell ref="AU79:AY79"/>
    <mergeCell ref="AZ79:BD79"/>
    <mergeCell ref="DG81:DK81"/>
    <mergeCell ref="DL81:DP81"/>
    <mergeCell ref="DQ81:DU81"/>
    <mergeCell ref="DV81:DZ81"/>
    <mergeCell ref="BS81:CG81"/>
    <mergeCell ref="CH81:CL81"/>
    <mergeCell ref="CM81:CQ81"/>
    <mergeCell ref="CR81:CV81"/>
    <mergeCell ref="CW81:DA81"/>
    <mergeCell ref="DB81:DF81"/>
    <mergeCell ref="DV80:DZ80"/>
    <mergeCell ref="AK82:AO82"/>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CR82:CV82"/>
    <mergeCell ref="CW82:DA82"/>
    <mergeCell ref="DB82:DF82"/>
    <mergeCell ref="DG82:DK82"/>
    <mergeCell ref="DL82:DP82"/>
    <mergeCell ref="DQ82:DU82"/>
    <mergeCell ref="AP82:AT82"/>
    <mergeCell ref="AU82:AY82"/>
    <mergeCell ref="AZ82:BD82"/>
    <mergeCell ref="BS82:CG82"/>
    <mergeCell ref="CH82:CL82"/>
    <mergeCell ref="CM82:CQ82"/>
    <mergeCell ref="B82:P82"/>
    <mergeCell ref="Q82:U82"/>
    <mergeCell ref="V82:Z82"/>
    <mergeCell ref="AA82:AE82"/>
    <mergeCell ref="AF82:AJ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B83:P83"/>
    <mergeCell ref="Q83:U83"/>
    <mergeCell ref="V83:Z83"/>
    <mergeCell ref="AA83:AE83"/>
    <mergeCell ref="AF83:AJ83"/>
    <mergeCell ref="AK83:AO83"/>
    <mergeCell ref="AP83:AT83"/>
    <mergeCell ref="AU83:AY83"/>
    <mergeCell ref="AZ83:BD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4"/>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69" customWidth="1"/>
    <col min="121" max="121" width="0" style="268" hidden="1" customWidth="1"/>
    <col min="122" max="16384" width="9" style="268" hidden="1"/>
  </cols>
  <sheetData>
    <row r="1" spans="1:120" x14ac:dyDescent="0.15">
      <c r="A1" s="268"/>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c r="AN1" s="268"/>
      <c r="AO1" s="268"/>
      <c r="AP1" s="268"/>
      <c r="AQ1" s="268"/>
      <c r="AR1" s="268"/>
      <c r="AS1" s="268"/>
      <c r="AT1" s="268"/>
      <c r="AU1" s="268"/>
      <c r="AV1" s="268"/>
      <c r="AW1" s="268"/>
      <c r="AX1" s="268"/>
      <c r="AY1" s="268"/>
      <c r="AZ1" s="268"/>
      <c r="BA1" s="268"/>
      <c r="BB1" s="268"/>
      <c r="BC1" s="268"/>
      <c r="BD1" s="268"/>
      <c r="BE1" s="268"/>
      <c r="BF1" s="268"/>
      <c r="BG1" s="268"/>
      <c r="BH1" s="268"/>
      <c r="BI1" s="268"/>
      <c r="BJ1" s="268"/>
      <c r="BK1" s="268"/>
      <c r="BL1" s="268"/>
      <c r="BM1" s="268"/>
      <c r="BN1" s="268"/>
      <c r="BO1" s="268"/>
      <c r="BP1" s="268"/>
      <c r="BQ1" s="268"/>
      <c r="BR1" s="268"/>
      <c r="BS1" s="268"/>
      <c r="BT1" s="268"/>
      <c r="BU1" s="268"/>
      <c r="BV1" s="268"/>
      <c r="BW1" s="268"/>
      <c r="BX1" s="268"/>
      <c r="BY1" s="268"/>
      <c r="BZ1" s="268"/>
      <c r="CA1" s="268"/>
      <c r="CB1" s="268"/>
      <c r="CC1" s="268"/>
      <c r="CD1" s="268"/>
      <c r="CE1" s="268"/>
      <c r="CF1" s="268"/>
      <c r="CG1" s="268"/>
      <c r="CH1" s="268"/>
      <c r="CI1" s="268"/>
      <c r="CJ1" s="268"/>
      <c r="CK1" s="268"/>
      <c r="CL1" s="268"/>
      <c r="CM1" s="268"/>
      <c r="CN1" s="268"/>
      <c r="CO1" s="268"/>
      <c r="CP1" s="268"/>
      <c r="CQ1" s="268"/>
      <c r="CR1" s="268"/>
      <c r="CS1" s="268"/>
      <c r="CT1" s="268"/>
      <c r="CU1" s="268"/>
      <c r="CV1" s="268"/>
      <c r="CW1" s="268"/>
      <c r="CX1" s="268"/>
      <c r="CY1" s="268"/>
      <c r="CZ1" s="268"/>
      <c r="DA1" s="268"/>
      <c r="DB1" s="268"/>
      <c r="DC1" s="268"/>
      <c r="DD1" s="268"/>
      <c r="DE1" s="268"/>
      <c r="DF1" s="268"/>
      <c r="DG1" s="268"/>
      <c r="DH1" s="268"/>
      <c r="DI1" s="268"/>
      <c r="DJ1" s="268"/>
      <c r="DK1" s="268"/>
      <c r="DL1" s="268"/>
      <c r="DM1" s="268"/>
      <c r="DN1" s="268"/>
      <c r="DO1" s="268"/>
      <c r="DP1" s="26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8"/>
    </row>
    <row r="17" spans="119:120" x14ac:dyDescent="0.15">
      <c r="DP17" s="268"/>
    </row>
    <row r="18" spans="119:120" x14ac:dyDescent="0.15"/>
    <row r="19" spans="119:120" x14ac:dyDescent="0.15"/>
    <row r="20" spans="119:120" x14ac:dyDescent="0.15">
      <c r="DO20" s="268"/>
      <c r="DP20" s="268"/>
    </row>
    <row r="21" spans="119:120" x14ac:dyDescent="0.15">
      <c r="DP21" s="268"/>
    </row>
    <row r="22" spans="119:120" x14ac:dyDescent="0.15"/>
    <row r="23" spans="119:120" x14ac:dyDescent="0.15">
      <c r="DO23" s="268"/>
      <c r="DP23" s="268"/>
    </row>
    <row r="24" spans="119:120" x14ac:dyDescent="0.15">
      <c r="DP24" s="268"/>
    </row>
    <row r="25" spans="119:120" x14ac:dyDescent="0.15">
      <c r="DP25" s="268"/>
    </row>
    <row r="26" spans="119:120" x14ac:dyDescent="0.15">
      <c r="DO26" s="268"/>
      <c r="DP26" s="268"/>
    </row>
    <row r="27" spans="119:120" x14ac:dyDescent="0.15"/>
    <row r="28" spans="119:120" x14ac:dyDescent="0.15">
      <c r="DO28" s="268"/>
      <c r="DP28" s="268"/>
    </row>
    <row r="29" spans="119:120" x14ac:dyDescent="0.15">
      <c r="DP29" s="268"/>
    </row>
    <row r="30" spans="119:120" x14ac:dyDescent="0.15"/>
    <row r="31" spans="119:120" x14ac:dyDescent="0.15">
      <c r="DO31" s="268"/>
      <c r="DP31" s="268"/>
    </row>
    <row r="32" spans="119:120" x14ac:dyDescent="0.15"/>
    <row r="33" spans="98:120" x14ac:dyDescent="0.15">
      <c r="DO33" s="268"/>
      <c r="DP33" s="268"/>
    </row>
    <row r="34" spans="98:120" x14ac:dyDescent="0.15">
      <c r="DM34" s="268"/>
    </row>
    <row r="35" spans="98:120" x14ac:dyDescent="0.15">
      <c r="CT35" s="268"/>
      <c r="CU35" s="268"/>
      <c r="CV35" s="268"/>
      <c r="CY35" s="268"/>
      <c r="CZ35" s="268"/>
      <c r="DA35" s="268"/>
      <c r="DD35" s="268"/>
      <c r="DE35" s="268"/>
      <c r="DF35" s="268"/>
      <c r="DI35" s="268"/>
      <c r="DJ35" s="268"/>
      <c r="DK35" s="268"/>
      <c r="DM35" s="268"/>
      <c r="DN35" s="268"/>
      <c r="DO35" s="268"/>
      <c r="DP35" s="268"/>
    </row>
    <row r="36" spans="98:120" x14ac:dyDescent="0.15"/>
    <row r="37" spans="98:120" x14ac:dyDescent="0.15">
      <c r="CW37" s="268"/>
      <c r="DB37" s="268"/>
      <c r="DG37" s="268"/>
      <c r="DL37" s="268"/>
      <c r="DP37" s="268"/>
    </row>
    <row r="38" spans="98:120" x14ac:dyDescent="0.15">
      <c r="CT38" s="268"/>
      <c r="CU38" s="268"/>
      <c r="CV38" s="268"/>
      <c r="CW38" s="268"/>
      <c r="CY38" s="268"/>
      <c r="CZ38" s="268"/>
      <c r="DA38" s="268"/>
      <c r="DB38" s="268"/>
      <c r="DD38" s="268"/>
      <c r="DE38" s="268"/>
      <c r="DF38" s="268"/>
      <c r="DG38" s="268"/>
      <c r="DI38" s="268"/>
      <c r="DJ38" s="268"/>
      <c r="DK38" s="268"/>
      <c r="DL38" s="268"/>
      <c r="DN38" s="268"/>
      <c r="DO38" s="268"/>
      <c r="DP38" s="26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8"/>
      <c r="DO49" s="268"/>
      <c r="DP49" s="26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8"/>
      <c r="CS63" s="268"/>
      <c r="CX63" s="268"/>
      <c r="DC63" s="268"/>
      <c r="DH63" s="268"/>
    </row>
    <row r="64" spans="22:120" x14ac:dyDescent="0.15">
      <c r="V64" s="268"/>
    </row>
    <row r="65" spans="15:120" x14ac:dyDescent="0.15">
      <c r="X65" s="268"/>
      <c r="Z65" s="268"/>
      <c r="AA65" s="268"/>
      <c r="AB65" s="268"/>
      <c r="AC65" s="268"/>
      <c r="AD65" s="268"/>
      <c r="AE65" s="268"/>
      <c r="AF65" s="268"/>
      <c r="AG65" s="268"/>
      <c r="AH65" s="268"/>
      <c r="AI65" s="268"/>
      <c r="AJ65" s="268"/>
      <c r="AK65" s="268"/>
      <c r="AL65" s="268"/>
      <c r="AM65" s="268"/>
      <c r="AN65" s="268"/>
      <c r="AO65" s="268"/>
      <c r="AP65" s="268"/>
      <c r="AQ65" s="268"/>
      <c r="AR65" s="268"/>
      <c r="AS65" s="268"/>
      <c r="AT65" s="268"/>
      <c r="AU65" s="268"/>
      <c r="AV65" s="268"/>
      <c r="AW65" s="268"/>
      <c r="AX65" s="268"/>
      <c r="AY65" s="268"/>
      <c r="AZ65" s="268"/>
      <c r="BA65" s="268"/>
      <c r="BB65" s="268"/>
      <c r="BC65" s="268"/>
      <c r="BD65" s="268"/>
      <c r="BE65" s="268"/>
      <c r="BF65" s="268"/>
      <c r="BG65" s="268"/>
      <c r="BH65" s="268"/>
      <c r="BI65" s="268"/>
      <c r="BJ65" s="268"/>
      <c r="BK65" s="268"/>
      <c r="BL65" s="268"/>
      <c r="BM65" s="268"/>
      <c r="BN65" s="268"/>
      <c r="BO65" s="268"/>
      <c r="BP65" s="268"/>
      <c r="BQ65" s="268"/>
      <c r="BR65" s="268"/>
      <c r="BS65" s="268"/>
      <c r="BT65" s="268"/>
      <c r="BU65" s="268"/>
      <c r="BV65" s="268"/>
      <c r="BW65" s="268"/>
      <c r="BX65" s="268"/>
      <c r="BY65" s="268"/>
      <c r="BZ65" s="268"/>
      <c r="CA65" s="268"/>
      <c r="CB65" s="268"/>
      <c r="CC65" s="268"/>
      <c r="CD65" s="268"/>
      <c r="CE65" s="268"/>
      <c r="CF65" s="268"/>
      <c r="CG65" s="268"/>
      <c r="CH65" s="268"/>
      <c r="CI65" s="268"/>
      <c r="CJ65" s="268"/>
      <c r="CK65" s="268"/>
      <c r="CL65" s="268"/>
      <c r="CM65" s="268"/>
      <c r="CN65" s="268"/>
      <c r="CO65" s="268"/>
      <c r="CP65" s="268"/>
      <c r="CQ65" s="268"/>
      <c r="CR65" s="268"/>
      <c r="CU65" s="268"/>
      <c r="CZ65" s="268"/>
      <c r="DE65" s="268"/>
      <c r="DJ65" s="268"/>
    </row>
    <row r="66" spans="15:120" x14ac:dyDescent="0.15">
      <c r="Q66" s="268"/>
      <c r="S66" s="268"/>
      <c r="U66" s="268"/>
      <c r="DM66" s="268"/>
    </row>
    <row r="67" spans="15:120" x14ac:dyDescent="0.15">
      <c r="O67" s="268"/>
      <c r="P67" s="268"/>
      <c r="R67" s="268"/>
      <c r="T67" s="268"/>
      <c r="Y67" s="268"/>
      <c r="CT67" s="268"/>
      <c r="CV67" s="268"/>
      <c r="CW67" s="268"/>
      <c r="CY67" s="268"/>
      <c r="DA67" s="268"/>
      <c r="DB67" s="268"/>
      <c r="DD67" s="268"/>
      <c r="DF67" s="268"/>
      <c r="DG67" s="268"/>
      <c r="DI67" s="268"/>
      <c r="DK67" s="268"/>
      <c r="DL67" s="268"/>
      <c r="DN67" s="268"/>
      <c r="DO67" s="268"/>
      <c r="DP67" s="268"/>
    </row>
    <row r="68" spans="15:120" x14ac:dyDescent="0.15"/>
    <row r="69" spans="15:120" x14ac:dyDescent="0.15"/>
    <row r="70" spans="15:120" x14ac:dyDescent="0.15"/>
    <row r="71" spans="15:120" x14ac:dyDescent="0.15"/>
    <row r="72" spans="15:120" x14ac:dyDescent="0.15">
      <c r="DP72" s="268"/>
    </row>
    <row r="73" spans="15:120" x14ac:dyDescent="0.15">
      <c r="DP73" s="26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8"/>
      <c r="CX96" s="268"/>
      <c r="DC96" s="268"/>
      <c r="DH96" s="268"/>
    </row>
    <row r="97" spans="24:120" x14ac:dyDescent="0.15">
      <c r="CS97" s="268"/>
      <c r="CX97" s="268"/>
      <c r="DC97" s="268"/>
      <c r="DH97" s="268"/>
      <c r="DP97" s="269" t="s">
        <v>502</v>
      </c>
    </row>
    <row r="98" spans="24:120" hidden="1" x14ac:dyDescent="0.15">
      <c r="CS98" s="268"/>
      <c r="CX98" s="268"/>
      <c r="DC98" s="268"/>
      <c r="DH98" s="268"/>
    </row>
    <row r="99" spans="24:120" hidden="1" x14ac:dyDescent="0.15">
      <c r="CS99" s="268"/>
      <c r="CX99" s="268"/>
      <c r="DC99" s="268"/>
      <c r="DH99" s="268"/>
    </row>
    <row r="100" spans="24:120" hidden="1" x14ac:dyDescent="0.15"/>
    <row r="101" spans="24:120" ht="12" hidden="1" customHeight="1" x14ac:dyDescent="0.15">
      <c r="X101" s="268"/>
      <c r="Y101" s="268"/>
      <c r="Z101" s="268"/>
      <c r="AA101" s="268"/>
      <c r="AB101" s="268"/>
      <c r="AC101" s="268"/>
      <c r="AD101" s="268"/>
      <c r="AE101" s="268"/>
      <c r="AF101" s="268"/>
      <c r="AG101" s="268"/>
      <c r="AH101" s="268"/>
      <c r="AI101" s="268"/>
      <c r="AJ101" s="268"/>
      <c r="AK101" s="268"/>
      <c r="AL101" s="268"/>
      <c r="AM101" s="268"/>
      <c r="AN101" s="268"/>
      <c r="AO101" s="268"/>
      <c r="AP101" s="268"/>
      <c r="AQ101" s="268"/>
      <c r="AR101" s="268"/>
      <c r="AS101" s="268"/>
      <c r="AT101" s="268"/>
      <c r="AU101" s="268"/>
      <c r="AV101" s="268"/>
      <c r="AW101" s="268"/>
      <c r="AX101" s="268"/>
      <c r="AY101" s="268"/>
      <c r="AZ101" s="268"/>
      <c r="BA101" s="268"/>
      <c r="BB101" s="268"/>
      <c r="BC101" s="268"/>
      <c r="BD101" s="268"/>
      <c r="BE101" s="268"/>
      <c r="BF101" s="268"/>
      <c r="BG101" s="268"/>
      <c r="BH101" s="268"/>
      <c r="BI101" s="268"/>
      <c r="BJ101" s="268"/>
      <c r="BK101" s="268"/>
      <c r="BL101" s="268"/>
      <c r="BM101" s="268"/>
      <c r="BN101" s="268"/>
      <c r="BO101" s="268"/>
      <c r="BP101" s="268"/>
      <c r="BQ101" s="268"/>
      <c r="BR101" s="268"/>
      <c r="BS101" s="268"/>
      <c r="BT101" s="268"/>
      <c r="BU101" s="268"/>
      <c r="BV101" s="268"/>
      <c r="BW101" s="268"/>
      <c r="BX101" s="268"/>
      <c r="BY101" s="268"/>
      <c r="BZ101" s="268"/>
      <c r="CA101" s="268"/>
      <c r="CB101" s="268"/>
      <c r="CC101" s="268"/>
      <c r="CD101" s="268"/>
      <c r="CE101" s="268"/>
      <c r="CF101" s="268"/>
      <c r="CG101" s="268"/>
      <c r="CH101" s="268"/>
      <c r="CI101" s="268"/>
      <c r="CJ101" s="268"/>
      <c r="CK101" s="268"/>
      <c r="CL101" s="268"/>
      <c r="CM101" s="268"/>
      <c r="CN101" s="268"/>
      <c r="CO101" s="268"/>
      <c r="CP101" s="268"/>
      <c r="CQ101" s="268"/>
      <c r="CR101" s="268"/>
      <c r="CU101" s="268"/>
      <c r="CZ101" s="268"/>
      <c r="DE101" s="268"/>
      <c r="DJ101" s="268"/>
    </row>
    <row r="102" spans="24:120" ht="1.5" hidden="1" customHeight="1" x14ac:dyDescent="0.15">
      <c r="CU102" s="268"/>
      <c r="CZ102" s="268"/>
      <c r="DE102" s="268"/>
      <c r="DJ102" s="268"/>
      <c r="DM102" s="268"/>
    </row>
    <row r="103" spans="24:120" hidden="1" x14ac:dyDescent="0.15">
      <c r="CT103" s="268"/>
      <c r="CV103" s="268"/>
      <c r="CW103" s="268"/>
      <c r="CY103" s="268"/>
      <c r="DA103" s="268"/>
      <c r="DB103" s="268"/>
      <c r="DD103" s="268"/>
      <c r="DF103" s="268"/>
      <c r="DG103" s="268"/>
      <c r="DI103" s="268"/>
      <c r="DK103" s="268"/>
      <c r="DL103" s="268"/>
      <c r="DM103" s="268"/>
      <c r="DN103" s="268"/>
      <c r="DO103" s="268"/>
      <c r="DP103" s="268"/>
    </row>
    <row r="104" spans="24:120" hidden="1" x14ac:dyDescent="0.15">
      <c r="CV104" s="268"/>
      <c r="CW104" s="268"/>
      <c r="DA104" s="268"/>
      <c r="DB104" s="268"/>
      <c r="DF104" s="268"/>
      <c r="DG104" s="268"/>
      <c r="DK104" s="268"/>
      <c r="DL104" s="268"/>
      <c r="DN104" s="268"/>
      <c r="DO104" s="268"/>
      <c r="DP104" s="268"/>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HAj4PJM60+CYsMgcha78MiWnmZlZQiE97yaqNrl5+G31Ie0VJCCyLVos37VAL+t4W9iomq+y7DqEIEvMDuuUNw==" saltValue="+4GNukZA482AMl0YwVjn6g==" spinCount="100000" sheet="1" objects="1" scenarios="1"/>
  <dataConsolidate/>
  <phoneticPr fontId="4"/>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69" customWidth="1"/>
    <col min="117" max="16384" width="9" style="268" hidden="1"/>
  </cols>
  <sheetData>
    <row r="1" spans="2:116" x14ac:dyDescent="0.15">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c r="AN1" s="268"/>
      <c r="AO1" s="268"/>
      <c r="AP1" s="268"/>
      <c r="AQ1" s="268"/>
      <c r="AR1" s="268"/>
      <c r="AS1" s="268"/>
      <c r="AT1" s="268"/>
      <c r="AU1" s="268"/>
      <c r="AV1" s="268"/>
      <c r="AW1" s="268"/>
      <c r="AX1" s="268"/>
      <c r="AY1" s="268"/>
      <c r="AZ1" s="268"/>
      <c r="BA1" s="268"/>
      <c r="BB1" s="268"/>
      <c r="BC1" s="268"/>
      <c r="BD1" s="268"/>
      <c r="BE1" s="268"/>
      <c r="BF1" s="268"/>
      <c r="BG1" s="268"/>
      <c r="BH1" s="268"/>
      <c r="BI1" s="268"/>
      <c r="BJ1" s="268"/>
      <c r="BK1" s="268"/>
      <c r="BL1" s="268"/>
      <c r="BM1" s="268"/>
      <c r="BN1" s="268"/>
      <c r="BO1" s="268"/>
      <c r="BP1" s="268"/>
      <c r="BQ1" s="268"/>
      <c r="BR1" s="268"/>
      <c r="BS1" s="268"/>
      <c r="BT1" s="268"/>
      <c r="BU1" s="268"/>
      <c r="BV1" s="268"/>
      <c r="BW1" s="268"/>
      <c r="BX1" s="268"/>
      <c r="BY1" s="268"/>
      <c r="BZ1" s="268"/>
      <c r="CA1" s="268"/>
      <c r="CB1" s="268"/>
      <c r="CC1" s="268"/>
      <c r="CD1" s="268"/>
      <c r="CE1" s="268"/>
      <c r="CF1" s="268"/>
      <c r="CG1" s="268"/>
      <c r="CH1" s="268"/>
      <c r="CI1" s="268"/>
      <c r="CJ1" s="268"/>
      <c r="CK1" s="268"/>
      <c r="CL1" s="268"/>
      <c r="CM1" s="268"/>
      <c r="CN1" s="268"/>
      <c r="CO1" s="268"/>
      <c r="CP1" s="268"/>
      <c r="CQ1" s="268"/>
      <c r="CR1" s="268"/>
      <c r="CS1" s="268"/>
      <c r="CT1" s="268"/>
      <c r="CU1" s="268"/>
      <c r="CV1" s="268"/>
      <c r="CW1" s="268"/>
      <c r="CX1" s="268"/>
      <c r="CY1" s="268"/>
      <c r="CZ1" s="268"/>
      <c r="DA1" s="268"/>
      <c r="DB1" s="268"/>
      <c r="DC1" s="268"/>
      <c r="DD1" s="268"/>
      <c r="DE1" s="268"/>
      <c r="DF1" s="268"/>
      <c r="DG1" s="268"/>
      <c r="DH1" s="268"/>
      <c r="DI1" s="268"/>
      <c r="DJ1" s="268"/>
      <c r="DK1" s="268"/>
      <c r="DL1" s="268"/>
    </row>
    <row r="2" spans="2:116" x14ac:dyDescent="0.15"/>
    <row r="3" spans="2:116" x14ac:dyDescent="0.15"/>
    <row r="4" spans="2:116" x14ac:dyDescent="0.15">
      <c r="R4" s="268"/>
      <c r="S4" s="268"/>
      <c r="T4" s="268"/>
      <c r="U4" s="268"/>
      <c r="V4" s="268"/>
      <c r="W4" s="268"/>
      <c r="X4" s="268"/>
      <c r="Y4" s="268"/>
      <c r="Z4" s="268"/>
      <c r="AA4" s="268"/>
      <c r="AB4" s="268"/>
      <c r="AC4" s="268"/>
      <c r="AD4" s="268"/>
      <c r="AE4" s="268"/>
      <c r="AF4" s="268"/>
      <c r="AG4" s="268"/>
      <c r="AH4" s="268"/>
      <c r="AI4" s="268"/>
      <c r="AJ4" s="268"/>
      <c r="AK4" s="268"/>
      <c r="AL4" s="268"/>
      <c r="AM4" s="268"/>
      <c r="AN4" s="268"/>
      <c r="AO4" s="268"/>
      <c r="AP4" s="268"/>
      <c r="AQ4" s="268"/>
      <c r="AR4" s="268"/>
      <c r="AS4" s="268"/>
      <c r="AT4" s="268"/>
      <c r="AU4" s="268"/>
      <c r="AV4" s="268"/>
      <c r="AW4" s="268"/>
      <c r="AX4" s="268"/>
      <c r="AY4" s="268"/>
      <c r="AZ4" s="268"/>
      <c r="BA4" s="268"/>
      <c r="BB4" s="268"/>
      <c r="BC4" s="268"/>
      <c r="BD4" s="268"/>
      <c r="BE4" s="268"/>
      <c r="BF4" s="268"/>
      <c r="BG4" s="268"/>
      <c r="BH4" s="268"/>
      <c r="BI4" s="268"/>
      <c r="BJ4" s="268"/>
      <c r="BK4" s="268"/>
      <c r="BL4" s="268"/>
      <c r="BM4" s="268"/>
      <c r="BN4" s="268"/>
      <c r="BO4" s="268"/>
      <c r="BP4" s="268"/>
      <c r="BQ4" s="268"/>
      <c r="BR4" s="268"/>
      <c r="BS4" s="268"/>
      <c r="BT4" s="268"/>
      <c r="BU4" s="268"/>
      <c r="BV4" s="268"/>
      <c r="BW4" s="268"/>
      <c r="BX4" s="268"/>
      <c r="BY4" s="268"/>
      <c r="BZ4" s="268"/>
      <c r="CA4" s="268"/>
      <c r="CB4" s="268"/>
      <c r="CC4" s="268"/>
      <c r="CD4" s="268"/>
      <c r="CE4" s="268"/>
      <c r="CF4" s="268"/>
      <c r="CG4" s="268"/>
      <c r="CH4" s="268"/>
      <c r="CI4" s="268"/>
      <c r="CJ4" s="268"/>
      <c r="CK4" s="268"/>
      <c r="CL4" s="268"/>
      <c r="CM4" s="268"/>
      <c r="CN4" s="268"/>
      <c r="CO4" s="268"/>
      <c r="CP4" s="268"/>
      <c r="CQ4" s="268"/>
      <c r="CR4" s="268"/>
      <c r="CS4" s="268"/>
      <c r="CT4" s="268"/>
      <c r="CU4" s="268"/>
      <c r="CV4" s="268"/>
      <c r="CW4" s="268"/>
      <c r="CX4" s="268"/>
      <c r="CY4" s="268"/>
      <c r="CZ4" s="268"/>
      <c r="DA4" s="268"/>
      <c r="DB4" s="268"/>
      <c r="DC4" s="268"/>
      <c r="DD4" s="268"/>
      <c r="DE4" s="268"/>
      <c r="DF4" s="268"/>
      <c r="DG4" s="268"/>
      <c r="DH4" s="268"/>
      <c r="DI4" s="268"/>
      <c r="DJ4" s="268"/>
      <c r="DK4" s="268"/>
      <c r="DL4" s="268"/>
    </row>
    <row r="5" spans="2:116" x14ac:dyDescent="0.15">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8"/>
      <c r="AT5" s="268"/>
      <c r="AU5" s="268"/>
      <c r="AV5" s="268"/>
      <c r="AW5" s="268"/>
      <c r="AX5" s="268"/>
      <c r="AY5" s="268"/>
      <c r="AZ5" s="268"/>
      <c r="BA5" s="268"/>
      <c r="BB5" s="268"/>
      <c r="BC5" s="268"/>
      <c r="BD5" s="268"/>
      <c r="BE5" s="268"/>
      <c r="BF5" s="268"/>
      <c r="BG5" s="268"/>
      <c r="BH5" s="268"/>
      <c r="BI5" s="268"/>
      <c r="BJ5" s="268"/>
      <c r="BK5" s="268"/>
      <c r="BL5" s="268"/>
      <c r="BM5" s="268"/>
      <c r="BN5" s="268"/>
      <c r="BO5" s="268"/>
      <c r="BP5" s="268"/>
      <c r="BQ5" s="268"/>
      <c r="BR5" s="268"/>
      <c r="BS5" s="268"/>
      <c r="BT5" s="268"/>
      <c r="BU5" s="268"/>
      <c r="BV5" s="268"/>
      <c r="BW5" s="268"/>
      <c r="BX5" s="268"/>
      <c r="BY5" s="268"/>
      <c r="BZ5" s="268"/>
      <c r="CA5" s="268"/>
      <c r="CB5" s="268"/>
      <c r="CC5" s="268"/>
      <c r="CD5" s="268"/>
      <c r="CE5" s="268"/>
      <c r="CF5" s="268"/>
      <c r="CG5" s="268"/>
      <c r="CH5" s="268"/>
      <c r="CI5" s="268"/>
      <c r="CJ5" s="268"/>
      <c r="CK5" s="268"/>
      <c r="CL5" s="268"/>
      <c r="CM5" s="268"/>
      <c r="CN5" s="268"/>
      <c r="CO5" s="268"/>
      <c r="CP5" s="268"/>
      <c r="CQ5" s="268"/>
      <c r="CR5" s="268"/>
      <c r="CS5" s="268"/>
      <c r="CT5" s="268"/>
      <c r="CU5" s="268"/>
      <c r="CV5" s="268"/>
      <c r="CW5" s="268"/>
      <c r="CX5" s="268"/>
      <c r="CY5" s="268"/>
      <c r="CZ5" s="268"/>
      <c r="DA5" s="268"/>
      <c r="DB5" s="268"/>
      <c r="DC5" s="268"/>
      <c r="DD5" s="268"/>
      <c r="DE5" s="268"/>
      <c r="DF5" s="268"/>
      <c r="DG5" s="268"/>
      <c r="DH5" s="268"/>
      <c r="DI5" s="268"/>
      <c r="DJ5" s="268"/>
      <c r="DK5" s="268"/>
      <c r="DL5" s="268"/>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8"/>
      <c r="J18" s="268"/>
      <c r="K18" s="268"/>
      <c r="L18" s="268"/>
      <c r="M18" s="268"/>
      <c r="N18" s="268"/>
      <c r="O18" s="268"/>
      <c r="P18" s="268"/>
      <c r="Q18" s="268"/>
      <c r="R18" s="268"/>
      <c r="S18" s="268"/>
      <c r="T18" s="268"/>
      <c r="U18" s="268"/>
      <c r="V18" s="268"/>
      <c r="W18" s="268"/>
      <c r="X18" s="268"/>
      <c r="Y18" s="268"/>
      <c r="Z18" s="268"/>
      <c r="AA18" s="268"/>
      <c r="AB18" s="268"/>
      <c r="AC18" s="268"/>
      <c r="AD18" s="268"/>
      <c r="AE18" s="268"/>
      <c r="AF18" s="268"/>
      <c r="AG18" s="268"/>
      <c r="AH18" s="268"/>
      <c r="AI18" s="268"/>
      <c r="AJ18" s="268"/>
      <c r="AK18" s="268"/>
      <c r="AL18" s="268"/>
      <c r="AM18" s="268"/>
      <c r="AN18" s="268"/>
      <c r="AO18" s="268"/>
      <c r="AP18" s="268"/>
      <c r="AQ18" s="268"/>
      <c r="AR18" s="268"/>
      <c r="AS18" s="268"/>
      <c r="AT18" s="268"/>
      <c r="AU18" s="268"/>
      <c r="AV18" s="268"/>
      <c r="AW18" s="268"/>
      <c r="AX18" s="268"/>
      <c r="AY18" s="268"/>
      <c r="AZ18" s="268"/>
      <c r="BA18" s="268"/>
      <c r="BB18" s="268"/>
      <c r="BC18" s="268"/>
      <c r="BD18" s="268"/>
      <c r="BE18" s="268"/>
      <c r="BF18" s="268"/>
      <c r="BG18" s="268"/>
      <c r="BH18" s="268"/>
      <c r="BI18" s="268"/>
      <c r="BJ18" s="268"/>
      <c r="BK18" s="268"/>
      <c r="BL18" s="268"/>
      <c r="BM18" s="268"/>
      <c r="BN18" s="268"/>
      <c r="BO18" s="268"/>
      <c r="BP18" s="268"/>
      <c r="BQ18" s="268"/>
      <c r="BR18" s="268"/>
      <c r="BS18" s="268"/>
      <c r="BT18" s="268"/>
      <c r="BU18" s="268"/>
      <c r="BV18" s="268"/>
      <c r="BW18" s="268"/>
      <c r="BX18" s="268"/>
      <c r="BY18" s="268"/>
      <c r="BZ18" s="268"/>
      <c r="CA18" s="268"/>
      <c r="CB18" s="268"/>
      <c r="CC18" s="268"/>
      <c r="CD18" s="268"/>
      <c r="CE18" s="268"/>
      <c r="CF18" s="268"/>
      <c r="CG18" s="268"/>
      <c r="CH18" s="268"/>
      <c r="CI18" s="268"/>
      <c r="CJ18" s="268"/>
      <c r="CK18" s="268"/>
      <c r="CL18" s="268"/>
      <c r="CM18" s="268"/>
      <c r="CN18" s="268"/>
      <c r="CO18" s="268"/>
      <c r="CP18" s="268"/>
      <c r="CQ18" s="268"/>
      <c r="CR18" s="268"/>
      <c r="CS18" s="268"/>
      <c r="CT18" s="268"/>
      <c r="CU18" s="268"/>
      <c r="CV18" s="268"/>
      <c r="CW18" s="268"/>
      <c r="CX18" s="268"/>
      <c r="CY18" s="268"/>
      <c r="CZ18" s="268"/>
      <c r="DA18" s="268"/>
      <c r="DB18" s="268"/>
      <c r="DC18" s="268"/>
      <c r="DD18" s="268"/>
      <c r="DE18" s="268"/>
      <c r="DF18" s="268"/>
      <c r="DG18" s="268"/>
      <c r="DH18" s="268"/>
      <c r="DI18" s="268"/>
      <c r="DJ18" s="268"/>
      <c r="DK18" s="268"/>
      <c r="DL18" s="268"/>
    </row>
    <row r="19" spans="9:116" x14ac:dyDescent="0.15"/>
    <row r="20" spans="9:116" x14ac:dyDescent="0.15"/>
    <row r="21" spans="9:116" x14ac:dyDescent="0.15">
      <c r="DL21" s="268"/>
    </row>
    <row r="22" spans="9:116" x14ac:dyDescent="0.15">
      <c r="DI22" s="268"/>
      <c r="DJ22" s="268"/>
      <c r="DK22" s="268"/>
      <c r="DL22" s="268"/>
    </row>
    <row r="23" spans="9:116" x14ac:dyDescent="0.15">
      <c r="CY23" s="268"/>
      <c r="CZ23" s="268"/>
      <c r="DA23" s="268"/>
      <c r="DB23" s="268"/>
      <c r="DC23" s="268"/>
      <c r="DD23" s="268"/>
      <c r="DE23" s="268"/>
      <c r="DF23" s="268"/>
      <c r="DG23" s="268"/>
      <c r="DH23" s="268"/>
      <c r="DI23" s="268"/>
      <c r="DJ23" s="268"/>
      <c r="DK23" s="268"/>
      <c r="DL23" s="268"/>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8"/>
      <c r="DA35" s="268"/>
      <c r="DB35" s="268"/>
      <c r="DC35" s="268"/>
      <c r="DD35" s="268"/>
      <c r="DE35" s="268"/>
      <c r="DF35" s="268"/>
      <c r="DG35" s="268"/>
      <c r="DH35" s="268"/>
      <c r="DI35" s="268"/>
      <c r="DJ35" s="268"/>
      <c r="DK35" s="268"/>
      <c r="DL35" s="268"/>
    </row>
    <row r="36" spans="15:116" x14ac:dyDescent="0.15"/>
    <row r="37" spans="15:116" x14ac:dyDescent="0.15">
      <c r="DL37" s="268"/>
    </row>
    <row r="38" spans="15:116" x14ac:dyDescent="0.15">
      <c r="DI38" s="268"/>
      <c r="DJ38" s="268"/>
      <c r="DK38" s="268"/>
      <c r="DL38" s="268"/>
    </row>
    <row r="39" spans="15:116" x14ac:dyDescent="0.15"/>
    <row r="40" spans="15:116" x14ac:dyDescent="0.15"/>
    <row r="41" spans="15:116" x14ac:dyDescent="0.15"/>
    <row r="42" spans="15:116" x14ac:dyDescent="0.15"/>
    <row r="43" spans="15:116" x14ac:dyDescent="0.15">
      <c r="O43" s="268"/>
      <c r="P43" s="268"/>
      <c r="Q43" s="268"/>
      <c r="R43" s="268"/>
      <c r="S43" s="268"/>
      <c r="T43" s="268"/>
      <c r="U43" s="268"/>
      <c r="V43" s="268"/>
      <c r="W43" s="268"/>
      <c r="X43" s="268"/>
      <c r="Y43" s="268"/>
      <c r="Z43" s="268"/>
      <c r="AA43" s="268"/>
      <c r="AB43" s="268"/>
      <c r="AC43" s="268"/>
      <c r="AD43" s="268"/>
      <c r="AE43" s="268"/>
      <c r="AF43" s="268"/>
      <c r="AG43" s="268"/>
      <c r="AH43" s="268"/>
      <c r="AI43" s="268"/>
      <c r="AJ43" s="268"/>
      <c r="AK43" s="268"/>
      <c r="AL43" s="268"/>
      <c r="AM43" s="268"/>
      <c r="AN43" s="268"/>
      <c r="AO43" s="268"/>
      <c r="AP43" s="268"/>
      <c r="AQ43" s="268"/>
      <c r="AR43" s="268"/>
      <c r="AS43" s="268"/>
      <c r="AT43" s="268"/>
      <c r="AU43" s="268"/>
      <c r="AV43" s="268"/>
      <c r="AW43" s="268"/>
      <c r="AX43" s="268"/>
      <c r="AY43" s="268"/>
      <c r="AZ43" s="268"/>
      <c r="BA43" s="268"/>
      <c r="BB43" s="268"/>
      <c r="BC43" s="268"/>
      <c r="BD43" s="268"/>
      <c r="BE43" s="268"/>
      <c r="BF43" s="268"/>
      <c r="BG43" s="268"/>
      <c r="BH43" s="268"/>
      <c r="BI43" s="268"/>
      <c r="BJ43" s="268"/>
      <c r="BK43" s="268"/>
      <c r="BL43" s="268"/>
      <c r="BM43" s="268"/>
      <c r="BN43" s="268"/>
      <c r="BO43" s="268"/>
      <c r="BP43" s="268"/>
      <c r="BQ43" s="268"/>
      <c r="BR43" s="268"/>
      <c r="BS43" s="268"/>
      <c r="BT43" s="268"/>
      <c r="BU43" s="268"/>
      <c r="BV43" s="268"/>
      <c r="BW43" s="268"/>
      <c r="BX43" s="268"/>
      <c r="BY43" s="268"/>
      <c r="BZ43" s="268"/>
      <c r="CA43" s="268"/>
      <c r="CB43" s="268"/>
      <c r="CC43" s="268"/>
      <c r="CD43" s="268"/>
      <c r="CE43" s="268"/>
      <c r="CF43" s="268"/>
      <c r="CG43" s="268"/>
      <c r="CH43" s="268"/>
      <c r="CI43" s="268"/>
      <c r="CJ43" s="268"/>
      <c r="CK43" s="268"/>
      <c r="CL43" s="268"/>
      <c r="CM43" s="268"/>
      <c r="CN43" s="268"/>
      <c r="CO43" s="268"/>
      <c r="CP43" s="268"/>
      <c r="CQ43" s="268"/>
      <c r="CR43" s="268"/>
      <c r="CS43" s="268"/>
      <c r="CT43" s="268"/>
      <c r="CU43" s="268"/>
      <c r="CV43" s="268"/>
      <c r="CW43" s="268"/>
      <c r="CX43" s="268"/>
      <c r="CY43" s="268"/>
      <c r="CZ43" s="268"/>
      <c r="DA43" s="268"/>
      <c r="DB43" s="268"/>
      <c r="DC43" s="268"/>
      <c r="DD43" s="268"/>
      <c r="DE43" s="268"/>
      <c r="DF43" s="268"/>
      <c r="DG43" s="268"/>
      <c r="DH43" s="268"/>
      <c r="DI43" s="268"/>
      <c r="DJ43" s="268"/>
      <c r="DK43" s="268"/>
      <c r="DL43" s="268"/>
    </row>
    <row r="44" spans="15:116" x14ac:dyDescent="0.15">
      <c r="DL44" s="268"/>
    </row>
    <row r="45" spans="15:116" x14ac:dyDescent="0.15"/>
    <row r="46" spans="15:116" x14ac:dyDescent="0.15">
      <c r="DA46" s="268"/>
      <c r="DB46" s="268"/>
      <c r="DC46" s="268"/>
      <c r="DD46" s="268"/>
      <c r="DE46" s="268"/>
      <c r="DF46" s="268"/>
      <c r="DG46" s="268"/>
      <c r="DH46" s="268"/>
      <c r="DI46" s="268"/>
      <c r="DJ46" s="268"/>
      <c r="DK46" s="268"/>
      <c r="DL46" s="268"/>
    </row>
    <row r="47" spans="15:116" x14ac:dyDescent="0.15"/>
    <row r="48" spans="15:116" x14ac:dyDescent="0.15"/>
    <row r="49" spans="104:116" x14ac:dyDescent="0.15"/>
    <row r="50" spans="104:116" x14ac:dyDescent="0.15">
      <c r="CZ50" s="268"/>
      <c r="DA50" s="268"/>
      <c r="DB50" s="268"/>
      <c r="DC50" s="268"/>
      <c r="DD50" s="268"/>
      <c r="DE50" s="268"/>
      <c r="DF50" s="268"/>
      <c r="DG50" s="268"/>
      <c r="DH50" s="268"/>
      <c r="DI50" s="268"/>
      <c r="DJ50" s="268"/>
      <c r="DK50" s="268"/>
      <c r="DL50" s="268"/>
    </row>
    <row r="51" spans="104:116" x14ac:dyDescent="0.15"/>
    <row r="52" spans="104:116" x14ac:dyDescent="0.15"/>
    <row r="53" spans="104:116" x14ac:dyDescent="0.15">
      <c r="DL53" s="268"/>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8"/>
      <c r="DD67" s="268"/>
      <c r="DE67" s="268"/>
      <c r="DF67" s="268"/>
      <c r="DG67" s="268"/>
      <c r="DH67" s="268"/>
      <c r="DI67" s="268"/>
      <c r="DJ67" s="268"/>
      <c r="DK67" s="268"/>
      <c r="DL67" s="268"/>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16LvVTYq27qRX5bYZ1lHr2q97QZoFtdjtpATbbz/xE9N/DdJVBf28EX1OVOTQ7XgWp0gaqIuvAnrptyKyj/j4w==" saltValue="Rd+QEr6wkU3obMsL+bTlYg==" spinCount="100000" sheet="1" objects="1" scenarios="1"/>
  <dataConsolidate/>
  <phoneticPr fontId="4"/>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0" customWidth="1"/>
    <col min="37" max="44" width="17" style="270" customWidth="1"/>
    <col min="45" max="45" width="6.125" style="277" customWidth="1"/>
    <col min="46" max="46" width="3" style="275" customWidth="1"/>
    <col min="47" max="47" width="19.125" style="270" hidden="1" customWidth="1"/>
    <col min="48" max="52" width="12.625" style="270" hidden="1" customWidth="1"/>
    <col min="53" max="16384" width="8.625" style="270" hidden="1"/>
  </cols>
  <sheetData>
    <row r="1" spans="1:46" x14ac:dyDescent="0.15">
      <c r="AS1" s="271"/>
      <c r="AT1" s="271"/>
    </row>
    <row r="2" spans="1:46" x14ac:dyDescent="0.15">
      <c r="AS2" s="271"/>
      <c r="AT2" s="271"/>
    </row>
    <row r="3" spans="1:46" x14ac:dyDescent="0.15">
      <c r="AS3" s="271"/>
      <c r="AT3" s="271"/>
    </row>
    <row r="4" spans="1:46" x14ac:dyDescent="0.15">
      <c r="AS4" s="271"/>
      <c r="AT4" s="271"/>
    </row>
    <row r="5" spans="1:46" ht="17.25" x14ac:dyDescent="0.15">
      <c r="A5" s="272" t="s">
        <v>503</v>
      </c>
      <c r="B5" s="273"/>
      <c r="C5" s="273"/>
      <c r="D5" s="273"/>
      <c r="E5" s="273"/>
      <c r="F5" s="273"/>
      <c r="G5" s="273"/>
      <c r="H5" s="273"/>
      <c r="I5" s="273"/>
      <c r="J5" s="273"/>
      <c r="K5" s="273"/>
      <c r="L5" s="273"/>
      <c r="M5" s="273"/>
      <c r="N5" s="273"/>
      <c r="O5" s="273"/>
      <c r="P5" s="273"/>
      <c r="Q5" s="273"/>
      <c r="R5" s="273"/>
      <c r="S5" s="273"/>
      <c r="T5" s="273"/>
      <c r="U5" s="273"/>
      <c r="V5" s="273"/>
      <c r="W5" s="273"/>
      <c r="X5" s="273"/>
      <c r="Y5" s="273"/>
      <c r="Z5" s="273"/>
      <c r="AA5" s="273"/>
      <c r="AB5" s="273"/>
      <c r="AC5" s="273"/>
      <c r="AD5" s="273"/>
      <c r="AE5" s="273"/>
      <c r="AF5" s="273"/>
      <c r="AG5" s="273"/>
      <c r="AH5" s="273"/>
      <c r="AI5" s="273"/>
      <c r="AJ5" s="273"/>
      <c r="AK5" s="273"/>
      <c r="AL5" s="273"/>
      <c r="AM5" s="273"/>
      <c r="AN5" s="273"/>
      <c r="AO5" s="273"/>
      <c r="AP5" s="273"/>
      <c r="AQ5" s="273"/>
      <c r="AR5" s="273"/>
      <c r="AS5" s="274"/>
    </row>
    <row r="6" spans="1:46" x14ac:dyDescent="0.15">
      <c r="A6" s="275"/>
      <c r="B6" s="271"/>
      <c r="C6" s="271"/>
      <c r="D6" s="271"/>
      <c r="E6" s="271"/>
      <c r="F6" s="271"/>
      <c r="G6" s="271"/>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6" t="s">
        <v>504</v>
      </c>
      <c r="AL6" s="276"/>
      <c r="AM6" s="276"/>
      <c r="AN6" s="276"/>
      <c r="AO6" s="271"/>
      <c r="AP6" s="271"/>
      <c r="AQ6" s="271"/>
      <c r="AR6" s="271"/>
    </row>
    <row r="7" spans="1:46" x14ac:dyDescent="0.15">
      <c r="A7" s="275"/>
      <c r="B7" s="271"/>
      <c r="C7" s="271"/>
      <c r="D7" s="271"/>
      <c r="E7" s="271"/>
      <c r="F7" s="271"/>
      <c r="G7" s="271"/>
      <c r="H7" s="271"/>
      <c r="I7" s="271"/>
      <c r="J7" s="271"/>
      <c r="K7" s="271"/>
      <c r="L7" s="271"/>
      <c r="M7" s="271"/>
      <c r="N7" s="271"/>
      <c r="O7" s="271"/>
      <c r="P7" s="271"/>
      <c r="Q7" s="271"/>
      <c r="R7" s="271"/>
      <c r="S7" s="271"/>
      <c r="T7" s="271"/>
      <c r="U7" s="271"/>
      <c r="V7" s="271"/>
      <c r="W7" s="271"/>
      <c r="X7" s="271"/>
      <c r="Y7" s="271"/>
      <c r="Z7" s="271"/>
      <c r="AA7" s="271"/>
      <c r="AB7" s="271"/>
      <c r="AC7" s="271"/>
      <c r="AD7" s="271"/>
      <c r="AE7" s="271"/>
      <c r="AF7" s="271"/>
      <c r="AG7" s="271"/>
      <c r="AH7" s="271"/>
      <c r="AI7" s="271"/>
      <c r="AJ7" s="271"/>
      <c r="AK7" s="278"/>
      <c r="AL7" s="279"/>
      <c r="AM7" s="279"/>
      <c r="AN7" s="280"/>
      <c r="AO7" s="1192" t="s">
        <v>505</v>
      </c>
      <c r="AP7" s="281"/>
      <c r="AQ7" s="282" t="s">
        <v>506</v>
      </c>
      <c r="AR7" s="283"/>
    </row>
    <row r="8" spans="1:46" x14ac:dyDescent="0.15">
      <c r="A8" s="275"/>
      <c r="B8" s="271"/>
      <c r="C8" s="271"/>
      <c r="D8" s="271"/>
      <c r="E8" s="271"/>
      <c r="F8" s="271"/>
      <c r="G8" s="271"/>
      <c r="H8" s="271"/>
      <c r="I8" s="271"/>
      <c r="J8" s="271"/>
      <c r="K8" s="271"/>
      <c r="L8" s="271"/>
      <c r="M8" s="271"/>
      <c r="N8" s="271"/>
      <c r="O8" s="271"/>
      <c r="P8" s="271"/>
      <c r="Q8" s="271"/>
      <c r="R8" s="271"/>
      <c r="S8" s="271"/>
      <c r="T8" s="271"/>
      <c r="U8" s="271"/>
      <c r="V8" s="271"/>
      <c r="W8" s="271"/>
      <c r="X8" s="271"/>
      <c r="Y8" s="271"/>
      <c r="Z8" s="271"/>
      <c r="AA8" s="271"/>
      <c r="AB8" s="271"/>
      <c r="AC8" s="271"/>
      <c r="AD8" s="271"/>
      <c r="AE8" s="271"/>
      <c r="AF8" s="271"/>
      <c r="AG8" s="271"/>
      <c r="AH8" s="271"/>
      <c r="AI8" s="271"/>
      <c r="AJ8" s="271"/>
      <c r="AK8" s="284"/>
      <c r="AL8" s="285"/>
      <c r="AM8" s="285"/>
      <c r="AN8" s="286"/>
      <c r="AO8" s="1193"/>
      <c r="AP8" s="287" t="s">
        <v>507</v>
      </c>
      <c r="AQ8" s="288" t="s">
        <v>508</v>
      </c>
      <c r="AR8" s="289" t="s">
        <v>509</v>
      </c>
    </row>
    <row r="9" spans="1:46" x14ac:dyDescent="0.15">
      <c r="A9" s="275"/>
      <c r="B9" s="271"/>
      <c r="C9" s="271"/>
      <c r="D9" s="271"/>
      <c r="E9" s="271"/>
      <c r="F9" s="271"/>
      <c r="G9" s="271"/>
      <c r="H9" s="271"/>
      <c r="I9" s="271"/>
      <c r="J9" s="271"/>
      <c r="K9" s="271"/>
      <c r="L9" s="271"/>
      <c r="M9" s="271"/>
      <c r="N9" s="271"/>
      <c r="O9" s="271"/>
      <c r="P9" s="271"/>
      <c r="Q9" s="271"/>
      <c r="R9" s="271"/>
      <c r="S9" s="271"/>
      <c r="T9" s="271"/>
      <c r="U9" s="271"/>
      <c r="V9" s="271"/>
      <c r="W9" s="271"/>
      <c r="X9" s="271"/>
      <c r="Y9" s="271"/>
      <c r="Z9" s="271"/>
      <c r="AA9" s="271"/>
      <c r="AB9" s="271"/>
      <c r="AC9" s="271"/>
      <c r="AD9" s="271"/>
      <c r="AE9" s="271"/>
      <c r="AF9" s="271"/>
      <c r="AG9" s="271"/>
      <c r="AH9" s="271"/>
      <c r="AI9" s="271"/>
      <c r="AJ9" s="271"/>
      <c r="AK9" s="1206" t="s">
        <v>510</v>
      </c>
      <c r="AL9" s="1207"/>
      <c r="AM9" s="1207"/>
      <c r="AN9" s="1208"/>
      <c r="AO9" s="290">
        <v>2913275</v>
      </c>
      <c r="AP9" s="290">
        <v>82545</v>
      </c>
      <c r="AQ9" s="291">
        <v>69000</v>
      </c>
      <c r="AR9" s="292">
        <v>19.600000000000001</v>
      </c>
    </row>
    <row r="10" spans="1:46" x14ac:dyDescent="0.15">
      <c r="A10" s="275"/>
      <c r="B10" s="271"/>
      <c r="C10" s="271"/>
      <c r="D10" s="271"/>
      <c r="E10" s="271"/>
      <c r="F10" s="271"/>
      <c r="G10" s="271"/>
      <c r="H10" s="271"/>
      <c r="I10" s="271"/>
      <c r="J10" s="271"/>
      <c r="K10" s="271"/>
      <c r="L10" s="271"/>
      <c r="M10" s="271"/>
      <c r="N10" s="271"/>
      <c r="O10" s="271"/>
      <c r="P10" s="271"/>
      <c r="Q10" s="271"/>
      <c r="R10" s="271"/>
      <c r="S10" s="271"/>
      <c r="T10" s="271"/>
      <c r="U10" s="271"/>
      <c r="V10" s="271"/>
      <c r="W10" s="271"/>
      <c r="X10" s="271"/>
      <c r="Y10" s="271"/>
      <c r="Z10" s="271"/>
      <c r="AA10" s="271"/>
      <c r="AB10" s="271"/>
      <c r="AC10" s="271"/>
      <c r="AD10" s="271"/>
      <c r="AE10" s="271"/>
      <c r="AF10" s="271"/>
      <c r="AG10" s="271"/>
      <c r="AH10" s="271"/>
      <c r="AI10" s="271"/>
      <c r="AJ10" s="271"/>
      <c r="AK10" s="1206" t="s">
        <v>511</v>
      </c>
      <c r="AL10" s="1207"/>
      <c r="AM10" s="1207"/>
      <c r="AN10" s="1208"/>
      <c r="AO10" s="293">
        <v>504286</v>
      </c>
      <c r="AP10" s="293">
        <v>14289</v>
      </c>
      <c r="AQ10" s="294">
        <v>7980</v>
      </c>
      <c r="AR10" s="295">
        <v>79.099999999999994</v>
      </c>
    </row>
    <row r="11" spans="1:46" ht="13.5" customHeight="1" x14ac:dyDescent="0.15">
      <c r="A11" s="275"/>
      <c r="B11" s="271"/>
      <c r="C11" s="271"/>
      <c r="D11" s="271"/>
      <c r="E11" s="271"/>
      <c r="F11" s="271"/>
      <c r="G11" s="271"/>
      <c r="H11" s="271"/>
      <c r="I11" s="271"/>
      <c r="J11" s="271"/>
      <c r="K11" s="271"/>
      <c r="L11" s="271"/>
      <c r="M11" s="271"/>
      <c r="N11" s="271"/>
      <c r="O11" s="271"/>
      <c r="P11" s="271"/>
      <c r="Q11" s="271"/>
      <c r="R11" s="271"/>
      <c r="S11" s="271"/>
      <c r="T11" s="271"/>
      <c r="U11" s="271"/>
      <c r="V11" s="271"/>
      <c r="W11" s="271"/>
      <c r="X11" s="271"/>
      <c r="Y11" s="271"/>
      <c r="Z11" s="271"/>
      <c r="AA11" s="271"/>
      <c r="AB11" s="271"/>
      <c r="AC11" s="271"/>
      <c r="AD11" s="271"/>
      <c r="AE11" s="271"/>
      <c r="AF11" s="271"/>
      <c r="AG11" s="271"/>
      <c r="AH11" s="271"/>
      <c r="AI11" s="271"/>
      <c r="AJ11" s="271"/>
      <c r="AK11" s="1206" t="s">
        <v>512</v>
      </c>
      <c r="AL11" s="1207"/>
      <c r="AM11" s="1207"/>
      <c r="AN11" s="1208"/>
      <c r="AO11" s="293">
        <v>496892</v>
      </c>
      <c r="AP11" s="293">
        <v>14079</v>
      </c>
      <c r="AQ11" s="294">
        <v>8263</v>
      </c>
      <c r="AR11" s="295">
        <v>70.400000000000006</v>
      </c>
    </row>
    <row r="12" spans="1:46" ht="13.5" customHeight="1" x14ac:dyDescent="0.15">
      <c r="A12" s="275"/>
      <c r="B12" s="271"/>
      <c r="C12" s="271"/>
      <c r="D12" s="271"/>
      <c r="E12" s="271"/>
      <c r="F12" s="271"/>
      <c r="G12" s="271"/>
      <c r="H12" s="271"/>
      <c r="I12" s="271"/>
      <c r="J12" s="271"/>
      <c r="K12" s="271"/>
      <c r="L12" s="271"/>
      <c r="M12" s="271"/>
      <c r="N12" s="271"/>
      <c r="O12" s="271"/>
      <c r="P12" s="271"/>
      <c r="Q12" s="271"/>
      <c r="R12" s="271"/>
      <c r="S12" s="271"/>
      <c r="T12" s="271"/>
      <c r="U12" s="271"/>
      <c r="V12" s="271"/>
      <c r="W12" s="271"/>
      <c r="X12" s="271"/>
      <c r="Y12" s="271"/>
      <c r="Z12" s="271"/>
      <c r="AA12" s="271"/>
      <c r="AB12" s="271"/>
      <c r="AC12" s="271"/>
      <c r="AD12" s="271"/>
      <c r="AE12" s="271"/>
      <c r="AF12" s="271"/>
      <c r="AG12" s="271"/>
      <c r="AH12" s="271"/>
      <c r="AI12" s="271"/>
      <c r="AJ12" s="271"/>
      <c r="AK12" s="1206" t="s">
        <v>513</v>
      </c>
      <c r="AL12" s="1207"/>
      <c r="AM12" s="1207"/>
      <c r="AN12" s="1208"/>
      <c r="AO12" s="293" t="s">
        <v>514</v>
      </c>
      <c r="AP12" s="293" t="s">
        <v>514</v>
      </c>
      <c r="AQ12" s="294">
        <v>1174</v>
      </c>
      <c r="AR12" s="295" t="s">
        <v>514</v>
      </c>
    </row>
    <row r="13" spans="1:46" ht="13.5" customHeight="1" x14ac:dyDescent="0.15">
      <c r="A13" s="275"/>
      <c r="B13" s="271"/>
      <c r="C13" s="271"/>
      <c r="D13" s="271"/>
      <c r="E13" s="271"/>
      <c r="F13" s="271"/>
      <c r="G13" s="271"/>
      <c r="H13" s="271"/>
      <c r="I13" s="271"/>
      <c r="J13" s="271"/>
      <c r="K13" s="271"/>
      <c r="L13" s="271"/>
      <c r="M13" s="271"/>
      <c r="N13" s="271"/>
      <c r="O13" s="271"/>
      <c r="P13" s="271"/>
      <c r="Q13" s="271"/>
      <c r="R13" s="271"/>
      <c r="S13" s="271"/>
      <c r="T13" s="271"/>
      <c r="U13" s="271"/>
      <c r="V13" s="271"/>
      <c r="W13" s="271"/>
      <c r="X13" s="271"/>
      <c r="Y13" s="271"/>
      <c r="Z13" s="271"/>
      <c r="AA13" s="271"/>
      <c r="AB13" s="271"/>
      <c r="AC13" s="271"/>
      <c r="AD13" s="271"/>
      <c r="AE13" s="271"/>
      <c r="AF13" s="271"/>
      <c r="AG13" s="271"/>
      <c r="AH13" s="271"/>
      <c r="AI13" s="271"/>
      <c r="AJ13" s="271"/>
      <c r="AK13" s="1206" t="s">
        <v>515</v>
      </c>
      <c r="AL13" s="1207"/>
      <c r="AM13" s="1207"/>
      <c r="AN13" s="1208"/>
      <c r="AO13" s="293" t="s">
        <v>514</v>
      </c>
      <c r="AP13" s="293" t="s">
        <v>514</v>
      </c>
      <c r="AQ13" s="294">
        <v>18</v>
      </c>
      <c r="AR13" s="295" t="s">
        <v>514</v>
      </c>
    </row>
    <row r="14" spans="1:46" ht="13.5" customHeight="1" x14ac:dyDescent="0.15">
      <c r="A14" s="275"/>
      <c r="B14" s="271"/>
      <c r="C14" s="271"/>
      <c r="D14" s="271"/>
      <c r="E14" s="271"/>
      <c r="F14" s="271"/>
      <c r="G14" s="271"/>
      <c r="H14" s="271"/>
      <c r="I14" s="271"/>
      <c r="J14" s="271"/>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1206" t="s">
        <v>516</v>
      </c>
      <c r="AL14" s="1207"/>
      <c r="AM14" s="1207"/>
      <c r="AN14" s="1208"/>
      <c r="AO14" s="293">
        <v>90415</v>
      </c>
      <c r="AP14" s="293">
        <v>2562</v>
      </c>
      <c r="AQ14" s="294">
        <v>2909</v>
      </c>
      <c r="AR14" s="295">
        <v>-11.9</v>
      </c>
    </row>
    <row r="15" spans="1:46" ht="13.5" customHeight="1" x14ac:dyDescent="0.15">
      <c r="A15" s="275"/>
      <c r="B15" s="271"/>
      <c r="C15" s="271"/>
      <c r="D15" s="271"/>
      <c r="E15" s="271"/>
      <c r="F15" s="271"/>
      <c r="G15" s="271"/>
      <c r="H15" s="271"/>
      <c r="I15" s="271"/>
      <c r="J15" s="271"/>
      <c r="K15" s="271"/>
      <c r="L15" s="271"/>
      <c r="M15" s="271"/>
      <c r="N15" s="271"/>
      <c r="O15" s="271"/>
      <c r="P15" s="271"/>
      <c r="Q15" s="271"/>
      <c r="R15" s="271"/>
      <c r="S15" s="271"/>
      <c r="T15" s="271"/>
      <c r="U15" s="271"/>
      <c r="V15" s="271"/>
      <c r="W15" s="271"/>
      <c r="X15" s="271"/>
      <c r="Y15" s="271"/>
      <c r="Z15" s="271"/>
      <c r="AA15" s="271"/>
      <c r="AB15" s="271"/>
      <c r="AC15" s="271"/>
      <c r="AD15" s="271"/>
      <c r="AE15" s="271"/>
      <c r="AF15" s="271"/>
      <c r="AG15" s="271"/>
      <c r="AH15" s="271"/>
      <c r="AI15" s="271"/>
      <c r="AJ15" s="271"/>
      <c r="AK15" s="1206" t="s">
        <v>517</v>
      </c>
      <c r="AL15" s="1207"/>
      <c r="AM15" s="1207"/>
      <c r="AN15" s="1208"/>
      <c r="AO15" s="293">
        <v>87616</v>
      </c>
      <c r="AP15" s="293">
        <v>2483</v>
      </c>
      <c r="AQ15" s="294">
        <v>1519</v>
      </c>
      <c r="AR15" s="295">
        <v>63.5</v>
      </c>
    </row>
    <row r="16" spans="1:46" x14ac:dyDescent="0.15">
      <c r="A16" s="275"/>
      <c r="B16" s="271"/>
      <c r="C16" s="271"/>
      <c r="D16" s="271"/>
      <c r="E16" s="271"/>
      <c r="F16" s="271"/>
      <c r="G16" s="271"/>
      <c r="H16" s="271"/>
      <c r="I16" s="271"/>
      <c r="J16" s="271"/>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1209" t="s">
        <v>518</v>
      </c>
      <c r="AL16" s="1210"/>
      <c r="AM16" s="1210"/>
      <c r="AN16" s="1211"/>
      <c r="AO16" s="293">
        <v>-225888</v>
      </c>
      <c r="AP16" s="293">
        <v>-6400</v>
      </c>
      <c r="AQ16" s="294">
        <v>-6242</v>
      </c>
      <c r="AR16" s="295">
        <v>2.5</v>
      </c>
    </row>
    <row r="17" spans="1:46" x14ac:dyDescent="0.15">
      <c r="A17" s="275"/>
      <c r="B17" s="271"/>
      <c r="C17" s="271"/>
      <c r="D17" s="271"/>
      <c r="E17" s="271"/>
      <c r="F17" s="271"/>
      <c r="G17" s="271"/>
      <c r="H17" s="271"/>
      <c r="I17" s="271"/>
      <c r="J17" s="271"/>
      <c r="K17" s="271"/>
      <c r="L17" s="271"/>
      <c r="M17" s="271"/>
      <c r="N17" s="271"/>
      <c r="O17" s="271"/>
      <c r="P17" s="271"/>
      <c r="Q17" s="271"/>
      <c r="R17" s="271"/>
      <c r="S17" s="271"/>
      <c r="T17" s="271"/>
      <c r="U17" s="271"/>
      <c r="V17" s="271"/>
      <c r="W17" s="271"/>
      <c r="X17" s="271"/>
      <c r="Y17" s="271"/>
      <c r="Z17" s="271"/>
      <c r="AA17" s="271"/>
      <c r="AB17" s="271"/>
      <c r="AC17" s="271"/>
      <c r="AD17" s="271"/>
      <c r="AE17" s="271"/>
      <c r="AF17" s="271"/>
      <c r="AG17" s="271"/>
      <c r="AH17" s="271"/>
      <c r="AI17" s="271"/>
      <c r="AJ17" s="271"/>
      <c r="AK17" s="1209" t="s">
        <v>179</v>
      </c>
      <c r="AL17" s="1210"/>
      <c r="AM17" s="1210"/>
      <c r="AN17" s="1211"/>
      <c r="AO17" s="293">
        <v>3866596</v>
      </c>
      <c r="AP17" s="293">
        <v>109557</v>
      </c>
      <c r="AQ17" s="294">
        <v>84621</v>
      </c>
      <c r="AR17" s="295">
        <v>29.5</v>
      </c>
    </row>
    <row r="18" spans="1:46" x14ac:dyDescent="0.15">
      <c r="A18" s="275"/>
      <c r="B18" s="271"/>
      <c r="C18" s="271"/>
      <c r="D18" s="271"/>
      <c r="E18" s="271"/>
      <c r="F18" s="271"/>
      <c r="G18" s="271"/>
      <c r="H18" s="271"/>
      <c r="I18" s="271"/>
      <c r="J18" s="271"/>
      <c r="K18" s="271"/>
      <c r="L18" s="271"/>
      <c r="M18" s="271"/>
      <c r="N18" s="271"/>
      <c r="O18" s="271"/>
      <c r="P18" s="271"/>
      <c r="Q18" s="271"/>
      <c r="R18" s="271"/>
      <c r="S18" s="271"/>
      <c r="T18" s="271"/>
      <c r="U18" s="271"/>
      <c r="V18" s="271"/>
      <c r="W18" s="271"/>
      <c r="X18" s="271"/>
      <c r="Y18" s="271"/>
      <c r="Z18" s="271"/>
      <c r="AA18" s="271"/>
      <c r="AB18" s="271"/>
      <c r="AC18" s="271"/>
      <c r="AD18" s="271"/>
      <c r="AE18" s="271"/>
      <c r="AF18" s="271"/>
      <c r="AG18" s="271"/>
      <c r="AH18" s="271"/>
      <c r="AI18" s="271"/>
      <c r="AJ18" s="271"/>
      <c r="AK18" s="271"/>
      <c r="AL18" s="271"/>
      <c r="AM18" s="271"/>
      <c r="AN18" s="271"/>
      <c r="AO18" s="271"/>
      <c r="AP18" s="271"/>
      <c r="AQ18" s="296"/>
      <c r="AR18" s="296"/>
    </row>
    <row r="19" spans="1:46" x14ac:dyDescent="0.15">
      <c r="A19" s="275"/>
      <c r="B19" s="271"/>
      <c r="C19" s="271"/>
      <c r="D19" s="271"/>
      <c r="E19" s="271"/>
      <c r="F19" s="271"/>
      <c r="G19" s="271"/>
      <c r="H19" s="271"/>
      <c r="I19" s="271"/>
      <c r="J19" s="271"/>
      <c r="K19" s="271"/>
      <c r="L19" s="271"/>
      <c r="M19" s="271"/>
      <c r="N19" s="271"/>
      <c r="O19" s="271"/>
      <c r="P19" s="271"/>
      <c r="Q19" s="271"/>
      <c r="R19" s="271"/>
      <c r="S19" s="271"/>
      <c r="T19" s="271"/>
      <c r="U19" s="271"/>
      <c r="V19" s="271"/>
      <c r="W19" s="271"/>
      <c r="X19" s="271"/>
      <c r="Y19" s="271"/>
      <c r="Z19" s="271"/>
      <c r="AA19" s="271"/>
      <c r="AB19" s="271"/>
      <c r="AC19" s="271"/>
      <c r="AD19" s="271"/>
      <c r="AE19" s="271"/>
      <c r="AF19" s="271"/>
      <c r="AG19" s="271"/>
      <c r="AH19" s="271"/>
      <c r="AI19" s="271"/>
      <c r="AJ19" s="271"/>
      <c r="AK19" s="271" t="s">
        <v>519</v>
      </c>
      <c r="AL19" s="271"/>
      <c r="AM19" s="271"/>
      <c r="AN19" s="271"/>
      <c r="AO19" s="271"/>
      <c r="AP19" s="271"/>
      <c r="AQ19" s="271"/>
      <c r="AR19" s="271"/>
    </row>
    <row r="20" spans="1:46" x14ac:dyDescent="0.15">
      <c r="A20" s="275"/>
      <c r="B20" s="271"/>
      <c r="C20" s="271"/>
      <c r="D20" s="271"/>
      <c r="E20" s="271"/>
      <c r="F20" s="271"/>
      <c r="G20" s="271"/>
      <c r="H20" s="271"/>
      <c r="I20" s="271"/>
      <c r="J20" s="271"/>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97"/>
      <c r="AL20" s="298"/>
      <c r="AM20" s="298"/>
      <c r="AN20" s="299"/>
      <c r="AO20" s="300" t="s">
        <v>520</v>
      </c>
      <c r="AP20" s="301" t="s">
        <v>521</v>
      </c>
      <c r="AQ20" s="302" t="s">
        <v>522</v>
      </c>
      <c r="AR20" s="303"/>
    </row>
    <row r="21" spans="1:46" s="309" customFormat="1" x14ac:dyDescent="0.15">
      <c r="A21" s="304"/>
      <c r="B21" s="276"/>
      <c r="C21" s="276"/>
      <c r="D21" s="276"/>
      <c r="E21" s="276"/>
      <c r="F21" s="276"/>
      <c r="G21" s="276"/>
      <c r="H21" s="276"/>
      <c r="I21" s="276"/>
      <c r="J21" s="276"/>
      <c r="K21" s="276"/>
      <c r="L21" s="276"/>
      <c r="M21" s="276"/>
      <c r="N21" s="276"/>
      <c r="O21" s="276"/>
      <c r="P21" s="276"/>
      <c r="Q21" s="276"/>
      <c r="R21" s="276"/>
      <c r="S21" s="276"/>
      <c r="T21" s="276"/>
      <c r="U21" s="276"/>
      <c r="V21" s="276"/>
      <c r="W21" s="276"/>
      <c r="X21" s="276"/>
      <c r="Y21" s="276"/>
      <c r="Z21" s="276"/>
      <c r="AA21" s="276"/>
      <c r="AB21" s="276"/>
      <c r="AC21" s="276"/>
      <c r="AD21" s="276"/>
      <c r="AE21" s="276"/>
      <c r="AF21" s="276"/>
      <c r="AG21" s="276"/>
      <c r="AH21" s="276"/>
      <c r="AI21" s="276"/>
      <c r="AJ21" s="276"/>
      <c r="AK21" s="1203" t="s">
        <v>523</v>
      </c>
      <c r="AL21" s="1204"/>
      <c r="AM21" s="1204"/>
      <c r="AN21" s="1205"/>
      <c r="AO21" s="305">
        <v>11.05</v>
      </c>
      <c r="AP21" s="306">
        <v>8.0399999999999991</v>
      </c>
      <c r="AQ21" s="307">
        <v>3.01</v>
      </c>
      <c r="AR21" s="276"/>
      <c r="AS21" s="308"/>
      <c r="AT21" s="304"/>
    </row>
    <row r="22" spans="1:46" s="309" customFormat="1" x14ac:dyDescent="0.15">
      <c r="A22" s="304"/>
      <c r="B22" s="276"/>
      <c r="C22" s="276"/>
      <c r="D22" s="276"/>
      <c r="E22" s="276"/>
      <c r="F22" s="276"/>
      <c r="G22" s="276"/>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276"/>
      <c r="AJ22" s="276"/>
      <c r="AK22" s="1203" t="s">
        <v>524</v>
      </c>
      <c r="AL22" s="1204"/>
      <c r="AM22" s="1204"/>
      <c r="AN22" s="1205"/>
      <c r="AO22" s="310">
        <v>96.8</v>
      </c>
      <c r="AP22" s="311">
        <v>97.7</v>
      </c>
      <c r="AQ22" s="312">
        <v>-0.9</v>
      </c>
      <c r="AR22" s="296"/>
      <c r="AS22" s="308"/>
      <c r="AT22" s="304"/>
    </row>
    <row r="23" spans="1:46" s="309" customFormat="1" x14ac:dyDescent="0.15">
      <c r="A23" s="304"/>
      <c r="B23" s="276"/>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76"/>
      <c r="AG23" s="276"/>
      <c r="AH23" s="276"/>
      <c r="AI23" s="276"/>
      <c r="AJ23" s="276"/>
      <c r="AK23" s="276"/>
      <c r="AL23" s="276"/>
      <c r="AM23" s="276"/>
      <c r="AN23" s="276"/>
      <c r="AO23" s="276"/>
      <c r="AP23" s="296"/>
      <c r="AQ23" s="296"/>
      <c r="AR23" s="296"/>
      <c r="AS23" s="308"/>
      <c r="AT23" s="304"/>
    </row>
    <row r="24" spans="1:46" s="309" customFormat="1" x14ac:dyDescent="0.15">
      <c r="A24" s="304"/>
      <c r="B24" s="276"/>
      <c r="C24" s="276"/>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76"/>
      <c r="AG24" s="276"/>
      <c r="AH24" s="276"/>
      <c r="AI24" s="276"/>
      <c r="AJ24" s="276"/>
      <c r="AK24" s="276"/>
      <c r="AL24" s="276"/>
      <c r="AM24" s="276"/>
      <c r="AN24" s="276"/>
      <c r="AO24" s="276"/>
      <c r="AP24" s="296"/>
      <c r="AQ24" s="296"/>
      <c r="AR24" s="296"/>
      <c r="AS24" s="308"/>
      <c r="AT24" s="304"/>
    </row>
    <row r="25" spans="1:46" s="309" customFormat="1" x14ac:dyDescent="0.15">
      <c r="A25" s="313"/>
      <c r="B25" s="314"/>
      <c r="C25" s="314"/>
      <c r="D25" s="314"/>
      <c r="E25" s="314"/>
      <c r="F25" s="314"/>
      <c r="G25" s="314"/>
      <c r="H25" s="314"/>
      <c r="I25" s="314"/>
      <c r="J25" s="314"/>
      <c r="K25" s="314"/>
      <c r="L25" s="314"/>
      <c r="M25" s="314"/>
      <c r="N25" s="314"/>
      <c r="O25" s="314"/>
      <c r="P25" s="314"/>
      <c r="Q25" s="314"/>
      <c r="R25" s="314"/>
      <c r="S25" s="314"/>
      <c r="T25" s="314"/>
      <c r="U25" s="314"/>
      <c r="V25" s="314"/>
      <c r="W25" s="314"/>
      <c r="X25" s="314"/>
      <c r="Y25" s="314"/>
      <c r="Z25" s="314"/>
      <c r="AA25" s="314"/>
      <c r="AB25" s="314"/>
      <c r="AC25" s="314"/>
      <c r="AD25" s="314"/>
      <c r="AE25" s="314"/>
      <c r="AF25" s="314"/>
      <c r="AG25" s="314"/>
      <c r="AH25" s="314"/>
      <c r="AI25" s="314"/>
      <c r="AJ25" s="314"/>
      <c r="AK25" s="314"/>
      <c r="AL25" s="314"/>
      <c r="AM25" s="314"/>
      <c r="AN25" s="314"/>
      <c r="AO25" s="314"/>
      <c r="AP25" s="315"/>
      <c r="AQ25" s="315"/>
      <c r="AR25" s="315"/>
      <c r="AS25" s="316"/>
      <c r="AT25" s="304"/>
    </row>
    <row r="26" spans="1:46" s="309" customFormat="1" x14ac:dyDescent="0.15">
      <c r="A26" s="276" t="s">
        <v>525</v>
      </c>
      <c r="B26" s="276"/>
      <c r="C26" s="276"/>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76"/>
      <c r="AG26" s="276"/>
      <c r="AH26" s="276"/>
      <c r="AI26" s="276"/>
      <c r="AJ26" s="276"/>
      <c r="AK26" s="276"/>
      <c r="AL26" s="276"/>
      <c r="AM26" s="276"/>
      <c r="AN26" s="276"/>
      <c r="AO26" s="276"/>
      <c r="AP26" s="296"/>
      <c r="AQ26" s="296"/>
      <c r="AR26" s="296"/>
      <c r="AS26" s="276"/>
      <c r="AT26" s="276"/>
    </row>
    <row r="27" spans="1:46" x14ac:dyDescent="0.15">
      <c r="A27" s="317" t="s">
        <v>526</v>
      </c>
      <c r="AO27" s="271"/>
      <c r="AP27" s="271"/>
      <c r="AQ27" s="271"/>
      <c r="AR27" s="271"/>
      <c r="AS27" s="271"/>
      <c r="AT27" s="271"/>
    </row>
    <row r="28" spans="1:46" ht="17.25" x14ac:dyDescent="0.15">
      <c r="A28" s="272" t="s">
        <v>527</v>
      </c>
      <c r="B28" s="273"/>
      <c r="C28" s="273"/>
      <c r="D28" s="273"/>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3"/>
      <c r="AL28" s="273"/>
      <c r="AM28" s="273"/>
      <c r="AN28" s="273"/>
      <c r="AO28" s="273"/>
      <c r="AP28" s="273"/>
      <c r="AQ28" s="273"/>
      <c r="AR28" s="273"/>
      <c r="AS28" s="318"/>
    </row>
    <row r="29" spans="1:46" x14ac:dyDescent="0.15">
      <c r="A29" s="275"/>
      <c r="B29" s="271"/>
      <c r="C29" s="271"/>
      <c r="D29" s="271"/>
      <c r="E29" s="271"/>
      <c r="F29" s="271"/>
      <c r="G29" s="271"/>
      <c r="H29" s="271"/>
      <c r="I29" s="271"/>
      <c r="J29" s="271"/>
      <c r="K29" s="271"/>
      <c r="L29" s="271"/>
      <c r="M29" s="271"/>
      <c r="N29" s="271"/>
      <c r="O29" s="271"/>
      <c r="P29" s="271"/>
      <c r="Q29" s="271"/>
      <c r="R29" s="271"/>
      <c r="S29" s="271"/>
      <c r="T29" s="271"/>
      <c r="U29" s="271"/>
      <c r="V29" s="271"/>
      <c r="W29" s="271"/>
      <c r="X29" s="271"/>
      <c r="Y29" s="271"/>
      <c r="Z29" s="271"/>
      <c r="AA29" s="271"/>
      <c r="AB29" s="271"/>
      <c r="AC29" s="271"/>
      <c r="AD29" s="271"/>
      <c r="AE29" s="271"/>
      <c r="AF29" s="271"/>
      <c r="AG29" s="271"/>
      <c r="AH29" s="271"/>
      <c r="AI29" s="271"/>
      <c r="AJ29" s="271"/>
      <c r="AK29" s="276" t="s">
        <v>528</v>
      </c>
      <c r="AL29" s="276"/>
      <c r="AM29" s="276"/>
      <c r="AN29" s="276"/>
      <c r="AO29" s="271"/>
      <c r="AP29" s="271"/>
      <c r="AQ29" s="271"/>
      <c r="AR29" s="271"/>
      <c r="AS29" s="319"/>
    </row>
    <row r="30" spans="1:46" x14ac:dyDescent="0.15">
      <c r="A30" s="275"/>
      <c r="B30" s="271"/>
      <c r="C30" s="271"/>
      <c r="D30" s="271"/>
      <c r="E30" s="271"/>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71"/>
      <c r="AK30" s="278"/>
      <c r="AL30" s="279"/>
      <c r="AM30" s="279"/>
      <c r="AN30" s="280"/>
      <c r="AO30" s="1192" t="s">
        <v>505</v>
      </c>
      <c r="AP30" s="281"/>
      <c r="AQ30" s="282" t="s">
        <v>506</v>
      </c>
      <c r="AR30" s="283"/>
    </row>
    <row r="31" spans="1:46" x14ac:dyDescent="0.15">
      <c r="A31" s="275"/>
      <c r="B31" s="271"/>
      <c r="C31" s="271"/>
      <c r="D31" s="271"/>
      <c r="E31" s="271"/>
      <c r="F31" s="271"/>
      <c r="G31" s="271"/>
      <c r="H31" s="271"/>
      <c r="I31" s="271"/>
      <c r="J31" s="271"/>
      <c r="K31" s="271"/>
      <c r="L31" s="271"/>
      <c r="M31" s="271"/>
      <c r="N31" s="271"/>
      <c r="O31" s="271"/>
      <c r="P31" s="271"/>
      <c r="Q31" s="271"/>
      <c r="R31" s="271"/>
      <c r="S31" s="271"/>
      <c r="T31" s="271"/>
      <c r="U31" s="271"/>
      <c r="V31" s="271"/>
      <c r="W31" s="271"/>
      <c r="X31" s="271"/>
      <c r="Y31" s="271"/>
      <c r="Z31" s="271"/>
      <c r="AA31" s="271"/>
      <c r="AB31" s="271"/>
      <c r="AC31" s="271"/>
      <c r="AD31" s="271"/>
      <c r="AE31" s="271"/>
      <c r="AF31" s="271"/>
      <c r="AG31" s="271"/>
      <c r="AH31" s="271"/>
      <c r="AI31" s="271"/>
      <c r="AJ31" s="271"/>
      <c r="AK31" s="284"/>
      <c r="AL31" s="285"/>
      <c r="AM31" s="285"/>
      <c r="AN31" s="286"/>
      <c r="AO31" s="1193"/>
      <c r="AP31" s="287" t="s">
        <v>507</v>
      </c>
      <c r="AQ31" s="288" t="s">
        <v>508</v>
      </c>
      <c r="AR31" s="289" t="s">
        <v>509</v>
      </c>
    </row>
    <row r="32" spans="1:46" ht="27" customHeight="1" x14ac:dyDescent="0.15">
      <c r="A32" s="275"/>
      <c r="B32" s="271"/>
      <c r="C32" s="271"/>
      <c r="D32" s="271"/>
      <c r="E32" s="271"/>
      <c r="F32" s="271"/>
      <c r="G32" s="271"/>
      <c r="H32" s="271"/>
      <c r="I32" s="271"/>
      <c r="J32" s="271"/>
      <c r="K32" s="271"/>
      <c r="L32" s="271"/>
      <c r="M32" s="271"/>
      <c r="N32" s="271"/>
      <c r="O32" s="271"/>
      <c r="P32" s="271"/>
      <c r="Q32" s="271"/>
      <c r="R32" s="271"/>
      <c r="S32" s="271"/>
      <c r="T32" s="271"/>
      <c r="U32" s="271"/>
      <c r="V32" s="271"/>
      <c r="W32" s="271"/>
      <c r="X32" s="271"/>
      <c r="Y32" s="271"/>
      <c r="Z32" s="271"/>
      <c r="AA32" s="271"/>
      <c r="AB32" s="271"/>
      <c r="AC32" s="271"/>
      <c r="AD32" s="271"/>
      <c r="AE32" s="271"/>
      <c r="AF32" s="271"/>
      <c r="AG32" s="271"/>
      <c r="AH32" s="271"/>
      <c r="AI32" s="271"/>
      <c r="AJ32" s="271"/>
      <c r="AK32" s="1194" t="s">
        <v>529</v>
      </c>
      <c r="AL32" s="1195"/>
      <c r="AM32" s="1195"/>
      <c r="AN32" s="1196"/>
      <c r="AO32" s="320">
        <v>1818144</v>
      </c>
      <c r="AP32" s="320">
        <v>51516</v>
      </c>
      <c r="AQ32" s="321">
        <v>49627</v>
      </c>
      <c r="AR32" s="322">
        <v>3.8</v>
      </c>
    </row>
    <row r="33" spans="1:46" ht="13.5" customHeight="1" x14ac:dyDescent="0.15">
      <c r="A33" s="275"/>
      <c r="B33" s="271"/>
      <c r="C33" s="271"/>
      <c r="D33" s="271"/>
      <c r="E33" s="271"/>
      <c r="F33" s="271"/>
      <c r="G33" s="271"/>
      <c r="H33" s="271"/>
      <c r="I33" s="271"/>
      <c r="J33" s="271"/>
      <c r="K33" s="271"/>
      <c r="L33" s="271"/>
      <c r="M33" s="271"/>
      <c r="N33" s="271"/>
      <c r="O33" s="271"/>
      <c r="P33" s="271"/>
      <c r="Q33" s="271"/>
      <c r="R33" s="271"/>
      <c r="S33" s="271"/>
      <c r="T33" s="271"/>
      <c r="U33" s="271"/>
      <c r="V33" s="271"/>
      <c r="W33" s="271"/>
      <c r="X33" s="271"/>
      <c r="Y33" s="271"/>
      <c r="Z33" s="271"/>
      <c r="AA33" s="271"/>
      <c r="AB33" s="271"/>
      <c r="AC33" s="271"/>
      <c r="AD33" s="271"/>
      <c r="AE33" s="271"/>
      <c r="AF33" s="271"/>
      <c r="AG33" s="271"/>
      <c r="AH33" s="271"/>
      <c r="AI33" s="271"/>
      <c r="AJ33" s="271"/>
      <c r="AK33" s="1194" t="s">
        <v>530</v>
      </c>
      <c r="AL33" s="1195"/>
      <c r="AM33" s="1195"/>
      <c r="AN33" s="1196"/>
      <c r="AO33" s="320" t="s">
        <v>514</v>
      </c>
      <c r="AP33" s="320" t="s">
        <v>514</v>
      </c>
      <c r="AQ33" s="321" t="s">
        <v>514</v>
      </c>
      <c r="AR33" s="322" t="s">
        <v>514</v>
      </c>
    </row>
    <row r="34" spans="1:46" ht="27" customHeight="1" x14ac:dyDescent="0.15">
      <c r="A34" s="275"/>
      <c r="B34" s="271"/>
      <c r="C34" s="271"/>
      <c r="D34" s="271"/>
      <c r="E34" s="271"/>
      <c r="F34" s="271"/>
      <c r="G34" s="271"/>
      <c r="H34" s="271"/>
      <c r="I34" s="271"/>
      <c r="J34" s="271"/>
      <c r="K34" s="271"/>
      <c r="L34" s="271"/>
      <c r="M34" s="271"/>
      <c r="N34" s="271"/>
      <c r="O34" s="271"/>
      <c r="P34" s="271"/>
      <c r="Q34" s="271"/>
      <c r="R34" s="271"/>
      <c r="S34" s="271"/>
      <c r="T34" s="271"/>
      <c r="U34" s="271"/>
      <c r="V34" s="271"/>
      <c r="W34" s="271"/>
      <c r="X34" s="271"/>
      <c r="Y34" s="271"/>
      <c r="Z34" s="271"/>
      <c r="AA34" s="271"/>
      <c r="AB34" s="271"/>
      <c r="AC34" s="271"/>
      <c r="AD34" s="271"/>
      <c r="AE34" s="271"/>
      <c r="AF34" s="271"/>
      <c r="AG34" s="271"/>
      <c r="AH34" s="271"/>
      <c r="AI34" s="271"/>
      <c r="AJ34" s="271"/>
      <c r="AK34" s="1194" t="s">
        <v>531</v>
      </c>
      <c r="AL34" s="1195"/>
      <c r="AM34" s="1195"/>
      <c r="AN34" s="1196"/>
      <c r="AO34" s="320" t="s">
        <v>514</v>
      </c>
      <c r="AP34" s="320" t="s">
        <v>514</v>
      </c>
      <c r="AQ34" s="321">
        <v>64</v>
      </c>
      <c r="AR34" s="322" t="s">
        <v>514</v>
      </c>
    </row>
    <row r="35" spans="1:46" ht="27" customHeight="1" x14ac:dyDescent="0.15">
      <c r="A35" s="275"/>
      <c r="B35" s="271"/>
      <c r="C35" s="271"/>
      <c r="D35" s="271"/>
      <c r="E35" s="271"/>
      <c r="F35" s="271"/>
      <c r="G35" s="271"/>
      <c r="H35" s="271"/>
      <c r="I35" s="271"/>
      <c r="J35" s="271"/>
      <c r="K35" s="271"/>
      <c r="L35" s="271"/>
      <c r="M35" s="271"/>
      <c r="N35" s="271"/>
      <c r="O35" s="271"/>
      <c r="P35" s="271"/>
      <c r="Q35" s="271"/>
      <c r="R35" s="271"/>
      <c r="S35" s="271"/>
      <c r="T35" s="271"/>
      <c r="U35" s="271"/>
      <c r="V35" s="271"/>
      <c r="W35" s="271"/>
      <c r="X35" s="271"/>
      <c r="Y35" s="271"/>
      <c r="Z35" s="271"/>
      <c r="AA35" s="271"/>
      <c r="AB35" s="271"/>
      <c r="AC35" s="271"/>
      <c r="AD35" s="271"/>
      <c r="AE35" s="271"/>
      <c r="AF35" s="271"/>
      <c r="AG35" s="271"/>
      <c r="AH35" s="271"/>
      <c r="AI35" s="271"/>
      <c r="AJ35" s="271"/>
      <c r="AK35" s="1194" t="s">
        <v>532</v>
      </c>
      <c r="AL35" s="1195"/>
      <c r="AM35" s="1195"/>
      <c r="AN35" s="1196"/>
      <c r="AO35" s="320">
        <v>1910634</v>
      </c>
      <c r="AP35" s="320">
        <v>54136</v>
      </c>
      <c r="AQ35" s="321">
        <v>20466</v>
      </c>
      <c r="AR35" s="322">
        <v>164.5</v>
      </c>
    </row>
    <row r="36" spans="1:46" ht="27" customHeight="1" x14ac:dyDescent="0.15">
      <c r="A36" s="275"/>
      <c r="B36" s="271"/>
      <c r="C36" s="271"/>
      <c r="D36" s="271"/>
      <c r="E36" s="271"/>
      <c r="F36" s="271"/>
      <c r="G36" s="271"/>
      <c r="H36" s="271"/>
      <c r="I36" s="271"/>
      <c r="J36" s="271"/>
      <c r="K36" s="271"/>
      <c r="L36" s="271"/>
      <c r="M36" s="271"/>
      <c r="N36" s="271"/>
      <c r="O36" s="271"/>
      <c r="P36" s="271"/>
      <c r="Q36" s="271"/>
      <c r="R36" s="271"/>
      <c r="S36" s="271"/>
      <c r="T36" s="271"/>
      <c r="U36" s="271"/>
      <c r="V36" s="271"/>
      <c r="W36" s="271"/>
      <c r="X36" s="271"/>
      <c r="Y36" s="271"/>
      <c r="Z36" s="271"/>
      <c r="AA36" s="271"/>
      <c r="AB36" s="271"/>
      <c r="AC36" s="271"/>
      <c r="AD36" s="271"/>
      <c r="AE36" s="271"/>
      <c r="AF36" s="271"/>
      <c r="AG36" s="271"/>
      <c r="AH36" s="271"/>
      <c r="AI36" s="271"/>
      <c r="AJ36" s="271"/>
      <c r="AK36" s="1194" t="s">
        <v>533</v>
      </c>
      <c r="AL36" s="1195"/>
      <c r="AM36" s="1195"/>
      <c r="AN36" s="1196"/>
      <c r="AO36" s="320">
        <v>81660</v>
      </c>
      <c r="AP36" s="320">
        <v>2314</v>
      </c>
      <c r="AQ36" s="321">
        <v>2860</v>
      </c>
      <c r="AR36" s="322">
        <v>-19.100000000000001</v>
      </c>
    </row>
    <row r="37" spans="1:46" ht="13.5" customHeight="1" x14ac:dyDescent="0.15">
      <c r="A37" s="275"/>
      <c r="B37" s="271"/>
      <c r="C37" s="271"/>
      <c r="D37" s="271"/>
      <c r="E37" s="271"/>
      <c r="F37" s="271"/>
      <c r="G37" s="271"/>
      <c r="H37" s="271"/>
      <c r="I37" s="271"/>
      <c r="J37" s="271"/>
      <c r="K37" s="271"/>
      <c r="L37" s="271"/>
      <c r="M37" s="271"/>
      <c r="N37" s="271"/>
      <c r="O37" s="271"/>
      <c r="P37" s="271"/>
      <c r="Q37" s="271"/>
      <c r="R37" s="271"/>
      <c r="S37" s="271"/>
      <c r="T37" s="271"/>
      <c r="U37" s="271"/>
      <c r="V37" s="271"/>
      <c r="W37" s="271"/>
      <c r="X37" s="271"/>
      <c r="Y37" s="271"/>
      <c r="Z37" s="271"/>
      <c r="AA37" s="271"/>
      <c r="AB37" s="271"/>
      <c r="AC37" s="271"/>
      <c r="AD37" s="271"/>
      <c r="AE37" s="271"/>
      <c r="AF37" s="271"/>
      <c r="AG37" s="271"/>
      <c r="AH37" s="271"/>
      <c r="AI37" s="271"/>
      <c r="AJ37" s="271"/>
      <c r="AK37" s="1194" t="s">
        <v>534</v>
      </c>
      <c r="AL37" s="1195"/>
      <c r="AM37" s="1195"/>
      <c r="AN37" s="1196"/>
      <c r="AO37" s="320">
        <v>16844</v>
      </c>
      <c r="AP37" s="320">
        <v>477</v>
      </c>
      <c r="AQ37" s="321">
        <v>677</v>
      </c>
      <c r="AR37" s="322">
        <v>-29.5</v>
      </c>
    </row>
    <row r="38" spans="1:46" ht="27" customHeight="1" x14ac:dyDescent="0.15">
      <c r="A38" s="275"/>
      <c r="B38" s="271"/>
      <c r="C38" s="271"/>
      <c r="D38" s="271"/>
      <c r="E38" s="271"/>
      <c r="F38" s="271"/>
      <c r="G38" s="271"/>
      <c r="H38" s="271"/>
      <c r="I38" s="271"/>
      <c r="J38" s="271"/>
      <c r="K38" s="271"/>
      <c r="L38" s="271"/>
      <c r="M38" s="271"/>
      <c r="N38" s="271"/>
      <c r="O38" s="271"/>
      <c r="P38" s="271"/>
      <c r="Q38" s="271"/>
      <c r="R38" s="271"/>
      <c r="S38" s="271"/>
      <c r="T38" s="271"/>
      <c r="U38" s="271"/>
      <c r="V38" s="271"/>
      <c r="W38" s="271"/>
      <c r="X38" s="271"/>
      <c r="Y38" s="271"/>
      <c r="Z38" s="271"/>
      <c r="AA38" s="271"/>
      <c r="AB38" s="271"/>
      <c r="AC38" s="271"/>
      <c r="AD38" s="271"/>
      <c r="AE38" s="271"/>
      <c r="AF38" s="271"/>
      <c r="AG38" s="271"/>
      <c r="AH38" s="271"/>
      <c r="AI38" s="271"/>
      <c r="AJ38" s="271"/>
      <c r="AK38" s="1197" t="s">
        <v>535</v>
      </c>
      <c r="AL38" s="1198"/>
      <c r="AM38" s="1198"/>
      <c r="AN38" s="1199"/>
      <c r="AO38" s="323" t="s">
        <v>514</v>
      </c>
      <c r="AP38" s="323" t="s">
        <v>514</v>
      </c>
      <c r="AQ38" s="324">
        <v>4</v>
      </c>
      <c r="AR38" s="312" t="s">
        <v>514</v>
      </c>
      <c r="AS38" s="319"/>
    </row>
    <row r="39" spans="1:46" x14ac:dyDescent="0.15">
      <c r="A39" s="275"/>
      <c r="B39" s="271"/>
      <c r="C39" s="271"/>
      <c r="D39" s="271"/>
      <c r="E39" s="271"/>
      <c r="F39" s="271"/>
      <c r="G39" s="271"/>
      <c r="H39" s="271"/>
      <c r="I39" s="271"/>
      <c r="J39" s="271"/>
      <c r="K39" s="271"/>
      <c r="L39" s="271"/>
      <c r="M39" s="271"/>
      <c r="N39" s="271"/>
      <c r="O39" s="271"/>
      <c r="P39" s="271"/>
      <c r="Q39" s="271"/>
      <c r="R39" s="271"/>
      <c r="S39" s="271"/>
      <c r="T39" s="271"/>
      <c r="U39" s="271"/>
      <c r="V39" s="271"/>
      <c r="W39" s="271"/>
      <c r="X39" s="271"/>
      <c r="Y39" s="271"/>
      <c r="Z39" s="271"/>
      <c r="AA39" s="271"/>
      <c r="AB39" s="271"/>
      <c r="AC39" s="271"/>
      <c r="AD39" s="271"/>
      <c r="AE39" s="271"/>
      <c r="AF39" s="271"/>
      <c r="AG39" s="271"/>
      <c r="AH39" s="271"/>
      <c r="AI39" s="271"/>
      <c r="AJ39" s="271"/>
      <c r="AK39" s="1197" t="s">
        <v>536</v>
      </c>
      <c r="AL39" s="1198"/>
      <c r="AM39" s="1198"/>
      <c r="AN39" s="1199"/>
      <c r="AO39" s="320">
        <v>-174107</v>
      </c>
      <c r="AP39" s="320">
        <v>-4933</v>
      </c>
      <c r="AQ39" s="321">
        <v>-4704</v>
      </c>
      <c r="AR39" s="322">
        <v>4.9000000000000004</v>
      </c>
      <c r="AS39" s="319"/>
    </row>
    <row r="40" spans="1:46" ht="27" customHeight="1" x14ac:dyDescent="0.15">
      <c r="A40" s="275"/>
      <c r="B40" s="271"/>
      <c r="C40" s="271"/>
      <c r="D40" s="271"/>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1"/>
      <c r="AD40" s="271"/>
      <c r="AE40" s="271"/>
      <c r="AF40" s="271"/>
      <c r="AG40" s="271"/>
      <c r="AH40" s="271"/>
      <c r="AI40" s="271"/>
      <c r="AJ40" s="271"/>
      <c r="AK40" s="1194" t="s">
        <v>537</v>
      </c>
      <c r="AL40" s="1195"/>
      <c r="AM40" s="1195"/>
      <c r="AN40" s="1196"/>
      <c r="AO40" s="320">
        <v>-2388480</v>
      </c>
      <c r="AP40" s="320">
        <v>-67676</v>
      </c>
      <c r="AQ40" s="321">
        <v>-47177</v>
      </c>
      <c r="AR40" s="322">
        <v>43.5</v>
      </c>
      <c r="AS40" s="319"/>
    </row>
    <row r="41" spans="1:46" x14ac:dyDescent="0.15">
      <c r="A41" s="275"/>
      <c r="B41" s="271"/>
      <c r="C41" s="271"/>
      <c r="D41" s="271"/>
      <c r="E41" s="271"/>
      <c r="F41" s="271"/>
      <c r="G41" s="271"/>
      <c r="H41" s="271"/>
      <c r="I41" s="271"/>
      <c r="J41" s="271"/>
      <c r="K41" s="271"/>
      <c r="L41" s="271"/>
      <c r="M41" s="271"/>
      <c r="N41" s="271"/>
      <c r="O41" s="271"/>
      <c r="P41" s="271"/>
      <c r="Q41" s="271"/>
      <c r="R41" s="271"/>
      <c r="S41" s="271"/>
      <c r="T41" s="271"/>
      <c r="U41" s="271"/>
      <c r="V41" s="271"/>
      <c r="W41" s="271"/>
      <c r="X41" s="271"/>
      <c r="Y41" s="271"/>
      <c r="Z41" s="271"/>
      <c r="AA41" s="271"/>
      <c r="AB41" s="271"/>
      <c r="AC41" s="271"/>
      <c r="AD41" s="271"/>
      <c r="AE41" s="271"/>
      <c r="AF41" s="271"/>
      <c r="AG41" s="271"/>
      <c r="AH41" s="271"/>
      <c r="AI41" s="271"/>
      <c r="AJ41" s="271"/>
      <c r="AK41" s="1200" t="s">
        <v>291</v>
      </c>
      <c r="AL41" s="1201"/>
      <c r="AM41" s="1201"/>
      <c r="AN41" s="1202"/>
      <c r="AO41" s="320">
        <v>1264695</v>
      </c>
      <c r="AP41" s="320">
        <v>35834</v>
      </c>
      <c r="AQ41" s="321">
        <v>21817</v>
      </c>
      <c r="AR41" s="322">
        <v>64.2</v>
      </c>
      <c r="AS41" s="319"/>
    </row>
    <row r="42" spans="1:46" x14ac:dyDescent="0.15">
      <c r="A42" s="275"/>
      <c r="B42" s="271"/>
      <c r="C42" s="271"/>
      <c r="D42" s="271"/>
      <c r="E42" s="271"/>
      <c r="F42" s="271"/>
      <c r="G42" s="271"/>
      <c r="H42" s="271"/>
      <c r="I42" s="271"/>
      <c r="J42" s="271"/>
      <c r="K42" s="271"/>
      <c r="L42" s="271"/>
      <c r="M42" s="271"/>
      <c r="N42" s="271"/>
      <c r="O42" s="271"/>
      <c r="P42" s="271"/>
      <c r="Q42" s="271"/>
      <c r="R42" s="271"/>
      <c r="S42" s="271"/>
      <c r="T42" s="271"/>
      <c r="U42" s="271"/>
      <c r="V42" s="271"/>
      <c r="W42" s="271"/>
      <c r="X42" s="271"/>
      <c r="Y42" s="271"/>
      <c r="Z42" s="271"/>
      <c r="AA42" s="271"/>
      <c r="AB42" s="271"/>
      <c r="AC42" s="271"/>
      <c r="AD42" s="271"/>
      <c r="AE42" s="271"/>
      <c r="AF42" s="271"/>
      <c r="AG42" s="271"/>
      <c r="AH42" s="271"/>
      <c r="AI42" s="271"/>
      <c r="AJ42" s="271"/>
      <c r="AK42" s="325" t="s">
        <v>538</v>
      </c>
      <c r="AL42" s="271"/>
      <c r="AM42" s="271"/>
      <c r="AN42" s="271"/>
      <c r="AO42" s="271"/>
      <c r="AP42" s="271"/>
      <c r="AQ42" s="296"/>
      <c r="AR42" s="296"/>
      <c r="AS42" s="319"/>
    </row>
    <row r="43" spans="1:46" x14ac:dyDescent="0.15">
      <c r="A43" s="275"/>
      <c r="B43" s="271"/>
      <c r="C43" s="271"/>
      <c r="D43" s="271"/>
      <c r="E43" s="271"/>
      <c r="F43" s="271"/>
      <c r="G43" s="271"/>
      <c r="H43" s="271"/>
      <c r="I43" s="271"/>
      <c r="J43" s="271"/>
      <c r="K43" s="271"/>
      <c r="L43" s="271"/>
      <c r="M43" s="271"/>
      <c r="N43" s="271"/>
      <c r="O43" s="271"/>
      <c r="P43" s="271"/>
      <c r="Q43" s="271"/>
      <c r="R43" s="271"/>
      <c r="S43" s="271"/>
      <c r="T43" s="271"/>
      <c r="U43" s="271"/>
      <c r="V43" s="271"/>
      <c r="W43" s="271"/>
      <c r="X43" s="271"/>
      <c r="Y43" s="271"/>
      <c r="Z43" s="271"/>
      <c r="AA43" s="271"/>
      <c r="AB43" s="271"/>
      <c r="AC43" s="271"/>
      <c r="AD43" s="271"/>
      <c r="AE43" s="271"/>
      <c r="AF43" s="271"/>
      <c r="AG43" s="271"/>
      <c r="AH43" s="271"/>
      <c r="AI43" s="271"/>
      <c r="AJ43" s="271"/>
      <c r="AK43" s="271"/>
      <c r="AL43" s="271"/>
      <c r="AM43" s="271"/>
      <c r="AN43" s="271"/>
      <c r="AO43" s="271"/>
      <c r="AP43" s="326"/>
      <c r="AQ43" s="296"/>
      <c r="AR43" s="271"/>
      <c r="AS43" s="319"/>
    </row>
    <row r="44" spans="1:46" x14ac:dyDescent="0.15">
      <c r="A44" s="275"/>
      <c r="B44" s="271"/>
      <c r="C44" s="271"/>
      <c r="D44" s="271"/>
      <c r="E44" s="271"/>
      <c r="F44" s="271"/>
      <c r="G44" s="271"/>
      <c r="H44" s="271"/>
      <c r="I44" s="271"/>
      <c r="J44" s="271"/>
      <c r="K44" s="271"/>
      <c r="L44" s="271"/>
      <c r="M44" s="271"/>
      <c r="N44" s="271"/>
      <c r="O44" s="271"/>
      <c r="P44" s="271"/>
      <c r="Q44" s="271"/>
      <c r="R44" s="271"/>
      <c r="S44" s="271"/>
      <c r="T44" s="271"/>
      <c r="U44" s="271"/>
      <c r="V44" s="271"/>
      <c r="W44" s="271"/>
      <c r="X44" s="271"/>
      <c r="Y44" s="271"/>
      <c r="Z44" s="271"/>
      <c r="AA44" s="271"/>
      <c r="AB44" s="271"/>
      <c r="AC44" s="271"/>
      <c r="AD44" s="271"/>
      <c r="AE44" s="271"/>
      <c r="AF44" s="271"/>
      <c r="AG44" s="271"/>
      <c r="AH44" s="271"/>
      <c r="AI44" s="271"/>
      <c r="AJ44" s="271"/>
      <c r="AK44" s="271"/>
      <c r="AL44" s="271"/>
      <c r="AM44" s="271"/>
      <c r="AN44" s="271"/>
      <c r="AO44" s="271"/>
      <c r="AP44" s="271"/>
      <c r="AQ44" s="296"/>
      <c r="AR44" s="271"/>
    </row>
    <row r="45" spans="1:46" x14ac:dyDescent="0.15">
      <c r="A45" s="273"/>
      <c r="B45" s="273"/>
      <c r="C45" s="273"/>
      <c r="D45" s="273"/>
      <c r="E45" s="273"/>
      <c r="F45" s="273"/>
      <c r="G45" s="273"/>
      <c r="H45" s="273"/>
      <c r="I45" s="273"/>
      <c r="J45" s="273"/>
      <c r="K45" s="273"/>
      <c r="L45" s="273"/>
      <c r="M45" s="273"/>
      <c r="N45" s="273"/>
      <c r="O45" s="273"/>
      <c r="P45" s="273"/>
      <c r="Q45" s="273"/>
      <c r="R45" s="273"/>
      <c r="S45" s="273"/>
      <c r="T45" s="273"/>
      <c r="U45" s="273"/>
      <c r="V45" s="273"/>
      <c r="W45" s="273"/>
      <c r="X45" s="273"/>
      <c r="Y45" s="273"/>
      <c r="Z45" s="273"/>
      <c r="AA45" s="273"/>
      <c r="AB45" s="273"/>
      <c r="AC45" s="273"/>
      <c r="AD45" s="273"/>
      <c r="AE45" s="273"/>
      <c r="AF45" s="273"/>
      <c r="AG45" s="273"/>
      <c r="AH45" s="273"/>
      <c r="AI45" s="273"/>
      <c r="AJ45" s="273"/>
      <c r="AK45" s="273"/>
      <c r="AL45" s="273"/>
      <c r="AM45" s="273"/>
      <c r="AN45" s="273"/>
      <c r="AO45" s="273"/>
      <c r="AP45" s="273"/>
      <c r="AQ45" s="327"/>
      <c r="AR45" s="273"/>
      <c r="AS45" s="273"/>
      <c r="AT45" s="271"/>
    </row>
    <row r="46" spans="1:46" x14ac:dyDescent="0.15">
      <c r="A46" s="328"/>
      <c r="B46" s="328"/>
      <c r="C46" s="328"/>
      <c r="D46" s="328"/>
      <c r="E46" s="328"/>
      <c r="F46" s="328"/>
      <c r="G46" s="328"/>
      <c r="H46" s="328"/>
      <c r="I46" s="328"/>
      <c r="J46" s="328"/>
      <c r="K46" s="328"/>
      <c r="L46" s="328"/>
      <c r="M46" s="328"/>
      <c r="N46" s="328"/>
      <c r="O46" s="328"/>
      <c r="P46" s="328"/>
      <c r="Q46" s="328"/>
      <c r="R46" s="328"/>
      <c r="S46" s="328"/>
      <c r="T46" s="328"/>
      <c r="U46" s="328"/>
      <c r="V46" s="328"/>
      <c r="W46" s="328"/>
      <c r="X46" s="328"/>
      <c r="Y46" s="328"/>
      <c r="Z46" s="328"/>
      <c r="AA46" s="328"/>
      <c r="AB46" s="328"/>
      <c r="AC46" s="328"/>
      <c r="AD46" s="328"/>
      <c r="AE46" s="328"/>
      <c r="AF46" s="328"/>
      <c r="AG46" s="328"/>
      <c r="AH46" s="328"/>
      <c r="AI46" s="328"/>
      <c r="AJ46" s="328"/>
      <c r="AK46" s="328"/>
      <c r="AL46" s="328"/>
      <c r="AM46" s="328"/>
      <c r="AN46" s="328"/>
      <c r="AO46" s="328"/>
      <c r="AP46" s="328"/>
      <c r="AQ46" s="328"/>
      <c r="AR46" s="328"/>
      <c r="AS46" s="328"/>
      <c r="AT46" s="271"/>
    </row>
    <row r="47" spans="1:46" ht="17.25" customHeight="1" x14ac:dyDescent="0.15">
      <c r="A47" s="329" t="s">
        <v>539</v>
      </c>
      <c r="B47" s="271"/>
      <c r="C47" s="271"/>
      <c r="D47" s="271"/>
      <c r="E47" s="271"/>
      <c r="F47" s="271"/>
      <c r="G47" s="271"/>
      <c r="H47" s="271"/>
      <c r="I47" s="271"/>
      <c r="J47" s="271"/>
      <c r="K47" s="271"/>
      <c r="L47" s="271"/>
      <c r="M47" s="271"/>
      <c r="N47" s="271"/>
      <c r="O47" s="271"/>
      <c r="P47" s="271"/>
      <c r="Q47" s="271"/>
      <c r="R47" s="271"/>
      <c r="S47" s="271"/>
      <c r="T47" s="271"/>
      <c r="U47" s="271"/>
      <c r="V47" s="271"/>
      <c r="W47" s="271"/>
      <c r="X47" s="271"/>
      <c r="Y47" s="271"/>
      <c r="Z47" s="271"/>
      <c r="AA47" s="271"/>
      <c r="AB47" s="271"/>
      <c r="AC47" s="271"/>
      <c r="AD47" s="271"/>
      <c r="AE47" s="271"/>
      <c r="AF47" s="271"/>
      <c r="AG47" s="271"/>
      <c r="AH47" s="271"/>
      <c r="AI47" s="271"/>
      <c r="AJ47" s="271"/>
      <c r="AK47" s="271"/>
      <c r="AL47" s="271"/>
      <c r="AM47" s="271"/>
      <c r="AN47" s="271"/>
      <c r="AO47" s="271"/>
      <c r="AP47" s="271"/>
      <c r="AQ47" s="271"/>
      <c r="AR47" s="271"/>
    </row>
    <row r="48" spans="1:46" x14ac:dyDescent="0.15">
      <c r="A48" s="275"/>
      <c r="B48" s="271"/>
      <c r="C48" s="271"/>
      <c r="D48" s="271"/>
      <c r="E48" s="271"/>
      <c r="F48" s="271"/>
      <c r="G48" s="271"/>
      <c r="H48" s="271"/>
      <c r="I48" s="271"/>
      <c r="J48" s="271"/>
      <c r="K48" s="271"/>
      <c r="L48" s="271"/>
      <c r="M48" s="271"/>
      <c r="N48" s="271"/>
      <c r="O48" s="271"/>
      <c r="P48" s="271"/>
      <c r="Q48" s="271"/>
      <c r="R48" s="271"/>
      <c r="S48" s="271"/>
      <c r="T48" s="271"/>
      <c r="U48" s="271"/>
      <c r="V48" s="271"/>
      <c r="W48" s="271"/>
      <c r="X48" s="271"/>
      <c r="Y48" s="271"/>
      <c r="Z48" s="271"/>
      <c r="AA48" s="271"/>
      <c r="AB48" s="271"/>
      <c r="AC48" s="271"/>
      <c r="AD48" s="271"/>
      <c r="AE48" s="271"/>
      <c r="AF48" s="271"/>
      <c r="AG48" s="271"/>
      <c r="AH48" s="271"/>
      <c r="AI48" s="271"/>
      <c r="AJ48" s="271"/>
      <c r="AK48" s="330" t="s">
        <v>540</v>
      </c>
      <c r="AL48" s="330"/>
      <c r="AM48" s="330"/>
      <c r="AN48" s="330"/>
      <c r="AO48" s="330"/>
      <c r="AP48" s="330"/>
      <c r="AQ48" s="331"/>
      <c r="AR48" s="330"/>
    </row>
    <row r="49" spans="1:44" ht="13.5" customHeight="1" x14ac:dyDescent="0.15">
      <c r="A49" s="275"/>
      <c r="B49" s="271"/>
      <c r="C49" s="271"/>
      <c r="D49" s="271"/>
      <c r="E49" s="271"/>
      <c r="F49" s="271"/>
      <c r="G49" s="271"/>
      <c r="H49" s="271"/>
      <c r="I49" s="271"/>
      <c r="J49" s="271"/>
      <c r="K49" s="271"/>
      <c r="L49" s="271"/>
      <c r="M49" s="271"/>
      <c r="N49" s="271"/>
      <c r="O49" s="271"/>
      <c r="P49" s="271"/>
      <c r="Q49" s="271"/>
      <c r="R49" s="271"/>
      <c r="S49" s="271"/>
      <c r="T49" s="271"/>
      <c r="U49" s="271"/>
      <c r="V49" s="271"/>
      <c r="W49" s="271"/>
      <c r="X49" s="271"/>
      <c r="Y49" s="271"/>
      <c r="Z49" s="271"/>
      <c r="AA49" s="271"/>
      <c r="AB49" s="271"/>
      <c r="AC49" s="271"/>
      <c r="AD49" s="271"/>
      <c r="AE49" s="271"/>
      <c r="AF49" s="271"/>
      <c r="AG49" s="271"/>
      <c r="AH49" s="271"/>
      <c r="AI49" s="271"/>
      <c r="AJ49" s="271"/>
      <c r="AK49" s="332"/>
      <c r="AL49" s="333"/>
      <c r="AM49" s="1187" t="s">
        <v>505</v>
      </c>
      <c r="AN49" s="1189" t="s">
        <v>541</v>
      </c>
      <c r="AO49" s="1190"/>
      <c r="AP49" s="1190"/>
      <c r="AQ49" s="1190"/>
      <c r="AR49" s="1191"/>
    </row>
    <row r="50" spans="1:44" x14ac:dyDescent="0.15">
      <c r="A50" s="275"/>
      <c r="B50" s="271"/>
      <c r="C50" s="271"/>
      <c r="D50" s="271"/>
      <c r="E50" s="271"/>
      <c r="F50" s="271"/>
      <c r="G50" s="271"/>
      <c r="H50" s="271"/>
      <c r="I50" s="271"/>
      <c r="J50" s="271"/>
      <c r="K50" s="271"/>
      <c r="L50" s="271"/>
      <c r="M50" s="271"/>
      <c r="N50" s="271"/>
      <c r="O50" s="271"/>
      <c r="P50" s="271"/>
      <c r="Q50" s="271"/>
      <c r="R50" s="271"/>
      <c r="S50" s="271"/>
      <c r="T50" s="271"/>
      <c r="U50" s="271"/>
      <c r="V50" s="271"/>
      <c r="W50" s="271"/>
      <c r="X50" s="271"/>
      <c r="Y50" s="271"/>
      <c r="Z50" s="271"/>
      <c r="AA50" s="271"/>
      <c r="AB50" s="271"/>
      <c r="AC50" s="271"/>
      <c r="AD50" s="271"/>
      <c r="AE50" s="271"/>
      <c r="AF50" s="271"/>
      <c r="AG50" s="271"/>
      <c r="AH50" s="271"/>
      <c r="AI50" s="271"/>
      <c r="AJ50" s="271"/>
      <c r="AK50" s="334"/>
      <c r="AL50" s="335"/>
      <c r="AM50" s="1188"/>
      <c r="AN50" s="336" t="s">
        <v>542</v>
      </c>
      <c r="AO50" s="337" t="s">
        <v>543</v>
      </c>
      <c r="AP50" s="338" t="s">
        <v>544</v>
      </c>
      <c r="AQ50" s="339" t="s">
        <v>545</v>
      </c>
      <c r="AR50" s="340" t="s">
        <v>546</v>
      </c>
    </row>
    <row r="51" spans="1:44" x14ac:dyDescent="0.15">
      <c r="A51" s="275"/>
      <c r="B51" s="271"/>
      <c r="C51" s="271"/>
      <c r="D51" s="271"/>
      <c r="E51" s="271"/>
      <c r="F51" s="271"/>
      <c r="G51" s="271"/>
      <c r="H51" s="271"/>
      <c r="I51" s="271"/>
      <c r="J51" s="271"/>
      <c r="K51" s="271"/>
      <c r="L51" s="271"/>
      <c r="M51" s="271"/>
      <c r="N51" s="271"/>
      <c r="O51" s="271"/>
      <c r="P51" s="271"/>
      <c r="Q51" s="271"/>
      <c r="R51" s="271"/>
      <c r="S51" s="271"/>
      <c r="T51" s="271"/>
      <c r="U51" s="271"/>
      <c r="V51" s="271"/>
      <c r="W51" s="271"/>
      <c r="X51" s="271"/>
      <c r="Y51" s="271"/>
      <c r="Z51" s="271"/>
      <c r="AA51" s="271"/>
      <c r="AB51" s="271"/>
      <c r="AC51" s="271"/>
      <c r="AD51" s="271"/>
      <c r="AE51" s="271"/>
      <c r="AF51" s="271"/>
      <c r="AG51" s="271"/>
      <c r="AH51" s="271"/>
      <c r="AI51" s="271"/>
      <c r="AJ51" s="271"/>
      <c r="AK51" s="332" t="s">
        <v>547</v>
      </c>
      <c r="AL51" s="333"/>
      <c r="AM51" s="341">
        <v>2756909</v>
      </c>
      <c r="AN51" s="342">
        <v>73433</v>
      </c>
      <c r="AO51" s="343">
        <v>-8.5</v>
      </c>
      <c r="AP51" s="344">
        <v>90961</v>
      </c>
      <c r="AQ51" s="345">
        <v>20.100000000000001</v>
      </c>
      <c r="AR51" s="346">
        <v>-28.6</v>
      </c>
    </row>
    <row r="52" spans="1:44" x14ac:dyDescent="0.15">
      <c r="A52" s="275"/>
      <c r="B52" s="271"/>
      <c r="C52" s="271"/>
      <c r="D52" s="271"/>
      <c r="E52" s="271"/>
      <c r="F52" s="271"/>
      <c r="G52" s="271"/>
      <c r="H52" s="271"/>
      <c r="I52" s="271"/>
      <c r="J52" s="271"/>
      <c r="K52" s="271"/>
      <c r="L52" s="271"/>
      <c r="M52" s="271"/>
      <c r="N52" s="271"/>
      <c r="O52" s="271"/>
      <c r="P52" s="271"/>
      <c r="Q52" s="271"/>
      <c r="R52" s="271"/>
      <c r="S52" s="271"/>
      <c r="T52" s="271"/>
      <c r="U52" s="271"/>
      <c r="V52" s="271"/>
      <c r="W52" s="271"/>
      <c r="X52" s="271"/>
      <c r="Y52" s="271"/>
      <c r="Z52" s="271"/>
      <c r="AA52" s="271"/>
      <c r="AB52" s="271"/>
      <c r="AC52" s="271"/>
      <c r="AD52" s="271"/>
      <c r="AE52" s="271"/>
      <c r="AF52" s="271"/>
      <c r="AG52" s="271"/>
      <c r="AH52" s="271"/>
      <c r="AI52" s="271"/>
      <c r="AJ52" s="271"/>
      <c r="AK52" s="347"/>
      <c r="AL52" s="348" t="s">
        <v>548</v>
      </c>
      <c r="AM52" s="349">
        <v>733373</v>
      </c>
      <c r="AN52" s="350">
        <v>19534</v>
      </c>
      <c r="AO52" s="351">
        <v>-2</v>
      </c>
      <c r="AP52" s="352">
        <v>37720</v>
      </c>
      <c r="AQ52" s="353">
        <v>7.1</v>
      </c>
      <c r="AR52" s="354">
        <v>-9.1</v>
      </c>
    </row>
    <row r="53" spans="1:44" x14ac:dyDescent="0.15">
      <c r="A53" s="275"/>
      <c r="B53" s="271"/>
      <c r="C53" s="271"/>
      <c r="D53" s="271"/>
      <c r="E53" s="271"/>
      <c r="F53" s="271"/>
      <c r="G53" s="271"/>
      <c r="H53" s="271"/>
      <c r="I53" s="271"/>
      <c r="J53" s="271"/>
      <c r="K53" s="271"/>
      <c r="L53" s="271"/>
      <c r="M53" s="271"/>
      <c r="N53" s="271"/>
      <c r="O53" s="271"/>
      <c r="P53" s="271"/>
      <c r="Q53" s="271"/>
      <c r="R53" s="271"/>
      <c r="S53" s="271"/>
      <c r="T53" s="271"/>
      <c r="U53" s="271"/>
      <c r="V53" s="271"/>
      <c r="W53" s="271"/>
      <c r="X53" s="271"/>
      <c r="Y53" s="271"/>
      <c r="Z53" s="271"/>
      <c r="AA53" s="271"/>
      <c r="AB53" s="271"/>
      <c r="AC53" s="271"/>
      <c r="AD53" s="271"/>
      <c r="AE53" s="271"/>
      <c r="AF53" s="271"/>
      <c r="AG53" s="271"/>
      <c r="AH53" s="271"/>
      <c r="AI53" s="271"/>
      <c r="AJ53" s="271"/>
      <c r="AK53" s="332" t="s">
        <v>549</v>
      </c>
      <c r="AL53" s="333"/>
      <c r="AM53" s="341">
        <v>4278329</v>
      </c>
      <c r="AN53" s="342">
        <v>115474</v>
      </c>
      <c r="AO53" s="343">
        <v>57.3</v>
      </c>
      <c r="AP53" s="344">
        <v>106614</v>
      </c>
      <c r="AQ53" s="345">
        <v>17.2</v>
      </c>
      <c r="AR53" s="346">
        <v>40.1</v>
      </c>
    </row>
    <row r="54" spans="1:44" x14ac:dyDescent="0.15">
      <c r="A54" s="275"/>
      <c r="B54" s="271"/>
      <c r="C54" s="271"/>
      <c r="D54" s="271"/>
      <c r="E54" s="271"/>
      <c r="F54" s="271"/>
      <c r="G54" s="271"/>
      <c r="H54" s="271"/>
      <c r="I54" s="271"/>
      <c r="J54" s="271"/>
      <c r="K54" s="271"/>
      <c r="L54" s="271"/>
      <c r="M54" s="271"/>
      <c r="N54" s="271"/>
      <c r="O54" s="271"/>
      <c r="P54" s="271"/>
      <c r="Q54" s="271"/>
      <c r="R54" s="271"/>
      <c r="S54" s="271"/>
      <c r="T54" s="271"/>
      <c r="U54" s="271"/>
      <c r="V54" s="271"/>
      <c r="W54" s="271"/>
      <c r="X54" s="271"/>
      <c r="Y54" s="271"/>
      <c r="Z54" s="271"/>
      <c r="AA54" s="271"/>
      <c r="AB54" s="271"/>
      <c r="AC54" s="271"/>
      <c r="AD54" s="271"/>
      <c r="AE54" s="271"/>
      <c r="AF54" s="271"/>
      <c r="AG54" s="271"/>
      <c r="AH54" s="271"/>
      <c r="AI54" s="271"/>
      <c r="AJ54" s="271"/>
      <c r="AK54" s="347"/>
      <c r="AL54" s="348" t="s">
        <v>548</v>
      </c>
      <c r="AM54" s="349">
        <v>952544</v>
      </c>
      <c r="AN54" s="350">
        <v>25710</v>
      </c>
      <c r="AO54" s="351">
        <v>31.6</v>
      </c>
      <c r="AP54" s="352">
        <v>45545</v>
      </c>
      <c r="AQ54" s="353">
        <v>20.7</v>
      </c>
      <c r="AR54" s="354">
        <v>10.9</v>
      </c>
    </row>
    <row r="55" spans="1:44" x14ac:dyDescent="0.15">
      <c r="A55" s="275"/>
      <c r="B55" s="271"/>
      <c r="C55" s="271"/>
      <c r="D55" s="271"/>
      <c r="E55" s="271"/>
      <c r="F55" s="271"/>
      <c r="G55" s="271"/>
      <c r="H55" s="271"/>
      <c r="I55" s="271"/>
      <c r="J55" s="271"/>
      <c r="K55" s="271"/>
      <c r="L55" s="271"/>
      <c r="M55" s="271"/>
      <c r="N55" s="271"/>
      <c r="O55" s="271"/>
      <c r="P55" s="271"/>
      <c r="Q55" s="271"/>
      <c r="R55" s="271"/>
      <c r="S55" s="271"/>
      <c r="T55" s="271"/>
      <c r="U55" s="271"/>
      <c r="V55" s="271"/>
      <c r="W55" s="271"/>
      <c r="X55" s="271"/>
      <c r="Y55" s="271"/>
      <c r="Z55" s="271"/>
      <c r="AA55" s="271"/>
      <c r="AB55" s="271"/>
      <c r="AC55" s="271"/>
      <c r="AD55" s="271"/>
      <c r="AE55" s="271"/>
      <c r="AF55" s="271"/>
      <c r="AG55" s="271"/>
      <c r="AH55" s="271"/>
      <c r="AI55" s="271"/>
      <c r="AJ55" s="271"/>
      <c r="AK55" s="332" t="s">
        <v>550</v>
      </c>
      <c r="AL55" s="333"/>
      <c r="AM55" s="341">
        <v>2819511</v>
      </c>
      <c r="AN55" s="342">
        <v>77152</v>
      </c>
      <c r="AO55" s="343">
        <v>-33.200000000000003</v>
      </c>
      <c r="AP55" s="344">
        <v>81768</v>
      </c>
      <c r="AQ55" s="345">
        <v>-23.3</v>
      </c>
      <c r="AR55" s="346">
        <v>-9.9</v>
      </c>
    </row>
    <row r="56" spans="1:44" x14ac:dyDescent="0.15">
      <c r="A56" s="275"/>
      <c r="B56" s="271"/>
      <c r="C56" s="271"/>
      <c r="D56" s="271"/>
      <c r="E56" s="271"/>
      <c r="F56" s="271"/>
      <c r="G56" s="271"/>
      <c r="H56" s="271"/>
      <c r="I56" s="271"/>
      <c r="J56" s="271"/>
      <c r="K56" s="271"/>
      <c r="L56" s="271"/>
      <c r="M56" s="271"/>
      <c r="N56" s="271"/>
      <c r="O56" s="271"/>
      <c r="P56" s="271"/>
      <c r="Q56" s="271"/>
      <c r="R56" s="271"/>
      <c r="S56" s="271"/>
      <c r="T56" s="271"/>
      <c r="U56" s="271"/>
      <c r="V56" s="271"/>
      <c r="W56" s="271"/>
      <c r="X56" s="271"/>
      <c r="Y56" s="271"/>
      <c r="Z56" s="271"/>
      <c r="AA56" s="271"/>
      <c r="AB56" s="271"/>
      <c r="AC56" s="271"/>
      <c r="AD56" s="271"/>
      <c r="AE56" s="271"/>
      <c r="AF56" s="271"/>
      <c r="AG56" s="271"/>
      <c r="AH56" s="271"/>
      <c r="AI56" s="271"/>
      <c r="AJ56" s="271"/>
      <c r="AK56" s="347"/>
      <c r="AL56" s="348" t="s">
        <v>548</v>
      </c>
      <c r="AM56" s="349">
        <v>1379067</v>
      </c>
      <c r="AN56" s="350">
        <v>37736</v>
      </c>
      <c r="AO56" s="351">
        <v>46.8</v>
      </c>
      <c r="AP56" s="352">
        <v>37917</v>
      </c>
      <c r="AQ56" s="353">
        <v>-16.7</v>
      </c>
      <c r="AR56" s="354">
        <v>63.5</v>
      </c>
    </row>
    <row r="57" spans="1:44" x14ac:dyDescent="0.15">
      <c r="A57" s="275"/>
      <c r="B57" s="271"/>
      <c r="C57" s="271"/>
      <c r="D57" s="271"/>
      <c r="E57" s="271"/>
      <c r="F57" s="271"/>
      <c r="G57" s="271"/>
      <c r="H57" s="271"/>
      <c r="I57" s="271"/>
      <c r="J57" s="271"/>
      <c r="K57" s="271"/>
      <c r="L57" s="271"/>
      <c r="M57" s="271"/>
      <c r="N57" s="271"/>
      <c r="O57" s="271"/>
      <c r="P57" s="271"/>
      <c r="Q57" s="271"/>
      <c r="R57" s="271"/>
      <c r="S57" s="271"/>
      <c r="T57" s="271"/>
      <c r="U57" s="271"/>
      <c r="V57" s="271"/>
      <c r="W57" s="271"/>
      <c r="X57" s="271"/>
      <c r="Y57" s="271"/>
      <c r="Z57" s="271"/>
      <c r="AA57" s="271"/>
      <c r="AB57" s="271"/>
      <c r="AC57" s="271"/>
      <c r="AD57" s="271"/>
      <c r="AE57" s="271"/>
      <c r="AF57" s="271"/>
      <c r="AG57" s="271"/>
      <c r="AH57" s="271"/>
      <c r="AI57" s="271"/>
      <c r="AJ57" s="271"/>
      <c r="AK57" s="332" t="s">
        <v>551</v>
      </c>
      <c r="AL57" s="333"/>
      <c r="AM57" s="341">
        <v>3048759</v>
      </c>
      <c r="AN57" s="342">
        <v>84917</v>
      </c>
      <c r="AO57" s="343">
        <v>10.1</v>
      </c>
      <c r="AP57" s="344">
        <v>65876</v>
      </c>
      <c r="AQ57" s="345">
        <v>-19.399999999999999</v>
      </c>
      <c r="AR57" s="346">
        <v>29.5</v>
      </c>
    </row>
    <row r="58" spans="1:44" x14ac:dyDescent="0.15">
      <c r="A58" s="275"/>
      <c r="B58" s="271"/>
      <c r="C58" s="271"/>
      <c r="D58" s="271"/>
      <c r="E58" s="271"/>
      <c r="F58" s="271"/>
      <c r="G58" s="271"/>
      <c r="H58" s="271"/>
      <c r="I58" s="271"/>
      <c r="J58" s="271"/>
      <c r="K58" s="271"/>
      <c r="L58" s="271"/>
      <c r="M58" s="271"/>
      <c r="N58" s="271"/>
      <c r="O58" s="271"/>
      <c r="P58" s="271"/>
      <c r="Q58" s="271"/>
      <c r="R58" s="271"/>
      <c r="S58" s="271"/>
      <c r="T58" s="271"/>
      <c r="U58" s="271"/>
      <c r="V58" s="271"/>
      <c r="W58" s="271"/>
      <c r="X58" s="271"/>
      <c r="Y58" s="271"/>
      <c r="Z58" s="271"/>
      <c r="AA58" s="271"/>
      <c r="AB58" s="271"/>
      <c r="AC58" s="271"/>
      <c r="AD58" s="271"/>
      <c r="AE58" s="271"/>
      <c r="AF58" s="271"/>
      <c r="AG58" s="271"/>
      <c r="AH58" s="271"/>
      <c r="AI58" s="271"/>
      <c r="AJ58" s="271"/>
      <c r="AK58" s="347"/>
      <c r="AL58" s="348" t="s">
        <v>548</v>
      </c>
      <c r="AM58" s="349">
        <v>2218908</v>
      </c>
      <c r="AN58" s="350">
        <v>61803</v>
      </c>
      <c r="AO58" s="351">
        <v>63.8</v>
      </c>
      <c r="AP58" s="352">
        <v>36484</v>
      </c>
      <c r="AQ58" s="353">
        <v>-3.8</v>
      </c>
      <c r="AR58" s="354">
        <v>67.599999999999994</v>
      </c>
    </row>
    <row r="59" spans="1:44" x14ac:dyDescent="0.15">
      <c r="A59" s="275"/>
      <c r="B59" s="271"/>
      <c r="C59" s="271"/>
      <c r="D59" s="271"/>
      <c r="E59" s="271"/>
      <c r="F59" s="271"/>
      <c r="G59" s="271"/>
      <c r="H59" s="271"/>
      <c r="I59" s="271"/>
      <c r="J59" s="271"/>
      <c r="K59" s="271"/>
      <c r="L59" s="271"/>
      <c r="M59" s="271"/>
      <c r="N59" s="271"/>
      <c r="O59" s="271"/>
      <c r="P59" s="271"/>
      <c r="Q59" s="271"/>
      <c r="R59" s="271"/>
      <c r="S59" s="271"/>
      <c r="T59" s="271"/>
      <c r="U59" s="271"/>
      <c r="V59" s="271"/>
      <c r="W59" s="271"/>
      <c r="X59" s="271"/>
      <c r="Y59" s="271"/>
      <c r="Z59" s="271"/>
      <c r="AA59" s="271"/>
      <c r="AB59" s="271"/>
      <c r="AC59" s="271"/>
      <c r="AD59" s="271"/>
      <c r="AE59" s="271"/>
      <c r="AF59" s="271"/>
      <c r="AG59" s="271"/>
      <c r="AH59" s="271"/>
      <c r="AI59" s="271"/>
      <c r="AJ59" s="271"/>
      <c r="AK59" s="332" t="s">
        <v>552</v>
      </c>
      <c r="AL59" s="333"/>
      <c r="AM59" s="341">
        <v>2144635</v>
      </c>
      <c r="AN59" s="342">
        <v>60767</v>
      </c>
      <c r="AO59" s="343">
        <v>-28.4</v>
      </c>
      <c r="AP59" s="344">
        <v>68468</v>
      </c>
      <c r="AQ59" s="345">
        <v>3.9</v>
      </c>
      <c r="AR59" s="346">
        <v>-32.299999999999997</v>
      </c>
    </row>
    <row r="60" spans="1:44" x14ac:dyDescent="0.15">
      <c r="A60" s="275"/>
      <c r="B60" s="271"/>
      <c r="C60" s="271"/>
      <c r="D60" s="271"/>
      <c r="E60" s="271"/>
      <c r="F60" s="271"/>
      <c r="G60" s="271"/>
      <c r="H60" s="271"/>
      <c r="I60" s="271"/>
      <c r="J60" s="271"/>
      <c r="K60" s="271"/>
      <c r="L60" s="271"/>
      <c r="M60" s="271"/>
      <c r="N60" s="271"/>
      <c r="O60" s="271"/>
      <c r="P60" s="271"/>
      <c r="Q60" s="271"/>
      <c r="R60" s="271"/>
      <c r="S60" s="271"/>
      <c r="T60" s="271"/>
      <c r="U60" s="271"/>
      <c r="V60" s="271"/>
      <c r="W60" s="271"/>
      <c r="X60" s="271"/>
      <c r="Y60" s="271"/>
      <c r="Z60" s="271"/>
      <c r="AA60" s="271"/>
      <c r="AB60" s="271"/>
      <c r="AC60" s="271"/>
      <c r="AD60" s="271"/>
      <c r="AE60" s="271"/>
      <c r="AF60" s="271"/>
      <c r="AG60" s="271"/>
      <c r="AH60" s="271"/>
      <c r="AI60" s="271"/>
      <c r="AJ60" s="271"/>
      <c r="AK60" s="347"/>
      <c r="AL60" s="348" t="s">
        <v>548</v>
      </c>
      <c r="AM60" s="349">
        <v>1211767</v>
      </c>
      <c r="AN60" s="350">
        <v>34334</v>
      </c>
      <c r="AO60" s="351">
        <v>-44.4</v>
      </c>
      <c r="AP60" s="352">
        <v>34140</v>
      </c>
      <c r="AQ60" s="353">
        <v>-6.4</v>
      </c>
      <c r="AR60" s="354">
        <v>-38</v>
      </c>
    </row>
    <row r="61" spans="1:44" x14ac:dyDescent="0.15">
      <c r="A61" s="275"/>
      <c r="B61" s="271"/>
      <c r="C61" s="271"/>
      <c r="D61" s="271"/>
      <c r="E61" s="271"/>
      <c r="F61" s="271"/>
      <c r="G61" s="271"/>
      <c r="H61" s="271"/>
      <c r="I61" s="271"/>
      <c r="J61" s="271"/>
      <c r="K61" s="271"/>
      <c r="L61" s="271"/>
      <c r="M61" s="271"/>
      <c r="N61" s="271"/>
      <c r="O61" s="271"/>
      <c r="P61" s="271"/>
      <c r="Q61" s="271"/>
      <c r="R61" s="271"/>
      <c r="S61" s="271"/>
      <c r="T61" s="271"/>
      <c r="U61" s="271"/>
      <c r="V61" s="271"/>
      <c r="W61" s="271"/>
      <c r="X61" s="271"/>
      <c r="Y61" s="271"/>
      <c r="Z61" s="271"/>
      <c r="AA61" s="271"/>
      <c r="AB61" s="271"/>
      <c r="AC61" s="271"/>
      <c r="AD61" s="271"/>
      <c r="AE61" s="271"/>
      <c r="AF61" s="271"/>
      <c r="AG61" s="271"/>
      <c r="AH61" s="271"/>
      <c r="AI61" s="271"/>
      <c r="AJ61" s="271"/>
      <c r="AK61" s="332" t="s">
        <v>553</v>
      </c>
      <c r="AL61" s="355"/>
      <c r="AM61" s="356">
        <v>3009629</v>
      </c>
      <c r="AN61" s="357">
        <v>82349</v>
      </c>
      <c r="AO61" s="358">
        <v>-0.5</v>
      </c>
      <c r="AP61" s="359">
        <v>82737</v>
      </c>
      <c r="AQ61" s="360">
        <v>-0.3</v>
      </c>
      <c r="AR61" s="346">
        <v>-0.2</v>
      </c>
    </row>
    <row r="62" spans="1:44" x14ac:dyDescent="0.15">
      <c r="A62" s="275"/>
      <c r="B62" s="271"/>
      <c r="C62" s="271"/>
      <c r="D62" s="271"/>
      <c r="E62" s="271"/>
      <c r="F62" s="271"/>
      <c r="G62" s="271"/>
      <c r="H62" s="271"/>
      <c r="I62" s="271"/>
      <c r="J62" s="271"/>
      <c r="K62" s="271"/>
      <c r="L62" s="271"/>
      <c r="M62" s="271"/>
      <c r="N62" s="271"/>
      <c r="O62" s="271"/>
      <c r="P62" s="271"/>
      <c r="Q62" s="271"/>
      <c r="R62" s="271"/>
      <c r="S62" s="271"/>
      <c r="T62" s="271"/>
      <c r="U62" s="271"/>
      <c r="V62" s="271"/>
      <c r="W62" s="271"/>
      <c r="X62" s="271"/>
      <c r="Y62" s="271"/>
      <c r="Z62" s="271"/>
      <c r="AA62" s="271"/>
      <c r="AB62" s="271"/>
      <c r="AC62" s="271"/>
      <c r="AD62" s="271"/>
      <c r="AE62" s="271"/>
      <c r="AF62" s="271"/>
      <c r="AG62" s="271"/>
      <c r="AH62" s="271"/>
      <c r="AI62" s="271"/>
      <c r="AJ62" s="271"/>
      <c r="AK62" s="347"/>
      <c r="AL62" s="348" t="s">
        <v>548</v>
      </c>
      <c r="AM62" s="349">
        <v>1299132</v>
      </c>
      <c r="AN62" s="350">
        <v>35823</v>
      </c>
      <c r="AO62" s="351">
        <v>19.2</v>
      </c>
      <c r="AP62" s="352">
        <v>38361</v>
      </c>
      <c r="AQ62" s="353">
        <v>0.2</v>
      </c>
      <c r="AR62" s="354">
        <v>19</v>
      </c>
    </row>
    <row r="63" spans="1:44" x14ac:dyDescent="0.15">
      <c r="A63" s="275"/>
      <c r="B63" s="271"/>
      <c r="C63" s="271"/>
      <c r="D63" s="271"/>
      <c r="E63" s="271"/>
      <c r="F63" s="271"/>
      <c r="G63" s="271"/>
      <c r="H63" s="271"/>
      <c r="I63" s="271"/>
      <c r="J63" s="271"/>
      <c r="K63" s="271"/>
      <c r="L63" s="271"/>
      <c r="M63" s="271"/>
      <c r="N63" s="271"/>
      <c r="O63" s="271"/>
      <c r="P63" s="271"/>
      <c r="Q63" s="271"/>
      <c r="R63" s="271"/>
      <c r="S63" s="271"/>
      <c r="T63" s="271"/>
      <c r="U63" s="271"/>
      <c r="V63" s="271"/>
      <c r="W63" s="271"/>
      <c r="X63" s="271"/>
      <c r="Y63" s="271"/>
      <c r="Z63" s="271"/>
      <c r="AA63" s="271"/>
      <c r="AB63" s="271"/>
      <c r="AC63" s="271"/>
      <c r="AD63" s="271"/>
      <c r="AE63" s="271"/>
      <c r="AF63" s="271"/>
      <c r="AG63" s="271"/>
      <c r="AH63" s="271"/>
      <c r="AI63" s="271"/>
      <c r="AJ63" s="271"/>
      <c r="AK63" s="271"/>
      <c r="AL63" s="271"/>
      <c r="AM63" s="271"/>
      <c r="AN63" s="271"/>
      <c r="AO63" s="271"/>
      <c r="AP63" s="271"/>
      <c r="AQ63" s="271"/>
      <c r="AR63" s="271"/>
    </row>
    <row r="64" spans="1:44" x14ac:dyDescent="0.15">
      <c r="A64" s="275"/>
      <c r="B64" s="271"/>
      <c r="C64" s="271"/>
      <c r="D64" s="271"/>
      <c r="E64" s="271"/>
      <c r="F64" s="271"/>
      <c r="G64" s="271"/>
      <c r="H64" s="271"/>
      <c r="I64" s="271"/>
      <c r="J64" s="271"/>
      <c r="K64" s="271"/>
      <c r="L64" s="271"/>
      <c r="M64" s="271"/>
      <c r="N64" s="271"/>
      <c r="O64" s="271"/>
      <c r="P64" s="271"/>
      <c r="Q64" s="271"/>
      <c r="R64" s="271"/>
      <c r="S64" s="271"/>
      <c r="T64" s="271"/>
      <c r="U64" s="271"/>
      <c r="V64" s="271"/>
      <c r="W64" s="271"/>
      <c r="X64" s="271"/>
      <c r="Y64" s="271"/>
      <c r="Z64" s="271"/>
      <c r="AA64" s="271"/>
      <c r="AB64" s="271"/>
      <c r="AC64" s="271"/>
      <c r="AD64" s="271"/>
      <c r="AE64" s="271"/>
      <c r="AF64" s="271"/>
      <c r="AG64" s="271"/>
      <c r="AH64" s="271"/>
      <c r="AI64" s="271"/>
      <c r="AJ64" s="271"/>
      <c r="AK64" s="271"/>
      <c r="AL64" s="271"/>
      <c r="AM64" s="271"/>
      <c r="AN64" s="271"/>
      <c r="AO64" s="271"/>
      <c r="AP64" s="271"/>
      <c r="AQ64" s="271"/>
      <c r="AR64" s="271"/>
    </row>
    <row r="65" spans="1:46" x14ac:dyDescent="0.15">
      <c r="A65" s="275"/>
      <c r="B65" s="271"/>
      <c r="C65" s="271"/>
      <c r="D65" s="271"/>
      <c r="E65" s="271"/>
      <c r="F65" s="271"/>
      <c r="G65" s="271"/>
      <c r="H65" s="271"/>
      <c r="I65" s="271"/>
      <c r="J65" s="271"/>
      <c r="K65" s="271"/>
      <c r="L65" s="271"/>
      <c r="M65" s="271"/>
      <c r="N65" s="271"/>
      <c r="O65" s="271"/>
      <c r="P65" s="271"/>
      <c r="Q65" s="271"/>
      <c r="R65" s="271"/>
      <c r="S65" s="271"/>
      <c r="T65" s="271"/>
      <c r="U65" s="271"/>
      <c r="V65" s="271"/>
      <c r="W65" s="271"/>
      <c r="X65" s="271"/>
      <c r="Y65" s="271"/>
      <c r="Z65" s="271"/>
      <c r="AA65" s="271"/>
      <c r="AB65" s="271"/>
      <c r="AC65" s="271"/>
      <c r="AD65" s="271"/>
      <c r="AE65" s="271"/>
      <c r="AF65" s="271"/>
      <c r="AG65" s="271"/>
      <c r="AH65" s="271"/>
      <c r="AI65" s="271"/>
      <c r="AJ65" s="271"/>
      <c r="AK65" s="271"/>
      <c r="AL65" s="271"/>
      <c r="AM65" s="271"/>
      <c r="AN65" s="271"/>
      <c r="AO65" s="271"/>
      <c r="AP65" s="271"/>
      <c r="AQ65" s="271"/>
      <c r="AR65" s="271"/>
    </row>
    <row r="66" spans="1:46" x14ac:dyDescent="0.15">
      <c r="A66" s="361"/>
      <c r="B66" s="328"/>
      <c r="C66" s="328"/>
      <c r="D66" s="328"/>
      <c r="E66" s="328"/>
      <c r="F66" s="328"/>
      <c r="G66" s="328"/>
      <c r="H66" s="328"/>
      <c r="I66" s="328"/>
      <c r="J66" s="328"/>
      <c r="K66" s="328"/>
      <c r="L66" s="328"/>
      <c r="M66" s="328"/>
      <c r="N66" s="328"/>
      <c r="O66" s="328"/>
      <c r="P66" s="328"/>
      <c r="Q66" s="328"/>
      <c r="R66" s="328"/>
      <c r="S66" s="328"/>
      <c r="T66" s="328"/>
      <c r="U66" s="328"/>
      <c r="V66" s="328"/>
      <c r="W66" s="328"/>
      <c r="X66" s="328"/>
      <c r="Y66" s="328"/>
      <c r="Z66" s="328"/>
      <c r="AA66" s="328"/>
      <c r="AB66" s="328"/>
      <c r="AC66" s="328"/>
      <c r="AD66" s="328"/>
      <c r="AE66" s="328"/>
      <c r="AF66" s="328"/>
      <c r="AG66" s="328"/>
      <c r="AH66" s="328"/>
      <c r="AI66" s="328"/>
      <c r="AJ66" s="328"/>
      <c r="AK66" s="328"/>
      <c r="AL66" s="328"/>
      <c r="AM66" s="328"/>
      <c r="AN66" s="328"/>
      <c r="AO66" s="328"/>
      <c r="AP66" s="328"/>
      <c r="AQ66" s="328"/>
      <c r="AR66" s="328"/>
      <c r="AS66" s="362"/>
    </row>
    <row r="67" spans="1:46" ht="13.5" hidden="1" customHeight="1" x14ac:dyDescent="0.15">
      <c r="AK67" s="271"/>
      <c r="AL67" s="271"/>
      <c r="AM67" s="271"/>
      <c r="AN67" s="271"/>
      <c r="AO67" s="271"/>
      <c r="AP67" s="271"/>
      <c r="AQ67" s="271"/>
      <c r="AR67" s="271"/>
      <c r="AS67" s="271"/>
      <c r="AT67" s="271"/>
    </row>
    <row r="68" spans="1:46" ht="13.5" hidden="1" customHeight="1" x14ac:dyDescent="0.15">
      <c r="AK68" s="271"/>
      <c r="AL68" s="271"/>
      <c r="AM68" s="271"/>
      <c r="AN68" s="271"/>
      <c r="AO68" s="271"/>
      <c r="AP68" s="271"/>
      <c r="AQ68" s="271"/>
      <c r="AR68" s="271"/>
    </row>
    <row r="69" spans="1:46" ht="13.5" hidden="1" customHeight="1" x14ac:dyDescent="0.15">
      <c r="AK69" s="271"/>
      <c r="AL69" s="271"/>
      <c r="AM69" s="271"/>
      <c r="AN69" s="271"/>
      <c r="AO69" s="271"/>
      <c r="AP69" s="271"/>
      <c r="AQ69" s="271"/>
      <c r="AR69" s="271"/>
    </row>
    <row r="70" spans="1:46" hidden="1" x14ac:dyDescent="0.15">
      <c r="AK70" s="271"/>
      <c r="AL70" s="271"/>
      <c r="AM70" s="271"/>
      <c r="AN70" s="271"/>
      <c r="AO70" s="271"/>
      <c r="AP70" s="271"/>
      <c r="AQ70" s="271"/>
      <c r="AR70" s="271"/>
    </row>
    <row r="71" spans="1:46" hidden="1" x14ac:dyDescent="0.15">
      <c r="AK71" s="271"/>
      <c r="AL71" s="271"/>
      <c r="AM71" s="271"/>
      <c r="AN71" s="271"/>
      <c r="AO71" s="271"/>
      <c r="AP71" s="271"/>
      <c r="AQ71" s="271"/>
      <c r="AR71" s="271"/>
    </row>
    <row r="72" spans="1:46" hidden="1" x14ac:dyDescent="0.15">
      <c r="AK72" s="271"/>
      <c r="AL72" s="271"/>
      <c r="AM72" s="271"/>
      <c r="AN72" s="271"/>
      <c r="AO72" s="271"/>
      <c r="AP72" s="271"/>
      <c r="AQ72" s="271"/>
      <c r="AR72" s="271"/>
    </row>
    <row r="73" spans="1:46" hidden="1" x14ac:dyDescent="0.15">
      <c r="AK73" s="271"/>
      <c r="AL73" s="271"/>
      <c r="AM73" s="271"/>
      <c r="AN73" s="271"/>
      <c r="AO73" s="271"/>
      <c r="AP73" s="271"/>
      <c r="AQ73" s="271"/>
      <c r="AR73" s="271"/>
    </row>
    <row r="74" spans="1:46" hidden="1" x14ac:dyDescent="0.15"/>
  </sheetData>
  <sheetProtection algorithmName="SHA-512" hashValue="DtNZiaNNvQp2aHHemxfgYCmW/7YLg5ynU6Xqx40uJmjA7eLJl5Eym020lzzFBqIDA7LLVnCJhyYfpXmeE2RgCg==" saltValue="xUAiGUDnTTIReikvf7ygf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4"/>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69" customWidth="1"/>
    <col min="126" max="16384" width="9" style="268" hidden="1"/>
  </cols>
  <sheetData>
    <row r="1" spans="2:125" ht="13.5" customHeight="1" x14ac:dyDescent="0.15">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c r="AN1" s="268"/>
      <c r="AO1" s="268"/>
      <c r="AP1" s="268"/>
      <c r="AQ1" s="268"/>
      <c r="AR1" s="268"/>
      <c r="AS1" s="268"/>
      <c r="AT1" s="268"/>
      <c r="AU1" s="268"/>
      <c r="AV1" s="268"/>
      <c r="AW1" s="268"/>
      <c r="AX1" s="268"/>
      <c r="AY1" s="268"/>
      <c r="AZ1" s="268"/>
      <c r="BA1" s="268"/>
      <c r="BB1" s="268"/>
      <c r="BC1" s="268"/>
      <c r="BD1" s="268"/>
      <c r="BE1" s="268"/>
      <c r="BF1" s="268"/>
      <c r="BG1" s="268"/>
      <c r="BH1" s="268"/>
      <c r="BI1" s="268"/>
      <c r="BJ1" s="268"/>
      <c r="BK1" s="268"/>
      <c r="BL1" s="268"/>
      <c r="BM1" s="268"/>
      <c r="BN1" s="268"/>
      <c r="BO1" s="268"/>
      <c r="BP1" s="268"/>
      <c r="BQ1" s="268"/>
      <c r="BR1" s="268"/>
      <c r="BS1" s="268"/>
      <c r="BT1" s="268"/>
      <c r="BU1" s="268"/>
      <c r="BV1" s="268"/>
      <c r="BW1" s="268"/>
      <c r="BX1" s="268"/>
      <c r="BY1" s="268"/>
      <c r="BZ1" s="268"/>
      <c r="CA1" s="268"/>
      <c r="CB1" s="268"/>
      <c r="CC1" s="268"/>
      <c r="CD1" s="268"/>
      <c r="CE1" s="268"/>
      <c r="CF1" s="268"/>
      <c r="CG1" s="268"/>
      <c r="CH1" s="268"/>
      <c r="CI1" s="268"/>
      <c r="CJ1" s="268"/>
      <c r="CK1" s="268"/>
      <c r="CL1" s="268"/>
      <c r="CM1" s="268"/>
      <c r="CN1" s="268"/>
      <c r="CO1" s="268"/>
      <c r="CP1" s="268"/>
      <c r="CQ1" s="268"/>
      <c r="CR1" s="268"/>
      <c r="CS1" s="268"/>
      <c r="CT1" s="268"/>
      <c r="CU1" s="268"/>
      <c r="CV1" s="268"/>
      <c r="CW1" s="268"/>
      <c r="CX1" s="268"/>
      <c r="CY1" s="268"/>
      <c r="CZ1" s="268"/>
      <c r="DA1" s="268"/>
      <c r="DB1" s="268"/>
      <c r="DC1" s="268"/>
      <c r="DD1" s="268"/>
      <c r="DE1" s="268"/>
      <c r="DF1" s="268"/>
      <c r="DG1" s="268"/>
      <c r="DH1" s="268"/>
      <c r="DI1" s="268"/>
      <c r="DJ1" s="268"/>
      <c r="DK1" s="268"/>
      <c r="DL1" s="268"/>
      <c r="DM1" s="268"/>
      <c r="DN1" s="268"/>
      <c r="DO1" s="268"/>
      <c r="DP1" s="268"/>
      <c r="DQ1" s="268"/>
      <c r="DR1" s="268"/>
      <c r="DS1" s="268"/>
      <c r="DT1" s="268"/>
      <c r="DU1" s="268"/>
    </row>
    <row r="2" spans="2:125" x14ac:dyDescent="0.15">
      <c r="B2" s="268"/>
      <c r="DG2" s="268"/>
    </row>
    <row r="3" spans="2:125" x14ac:dyDescent="0.15">
      <c r="C3" s="268"/>
      <c r="D3" s="268"/>
      <c r="E3" s="268"/>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268"/>
      <c r="AF3" s="268"/>
      <c r="AG3" s="268"/>
      <c r="AH3" s="268"/>
      <c r="AI3" s="268"/>
      <c r="AJ3" s="268"/>
      <c r="AK3" s="268"/>
      <c r="AL3" s="268"/>
      <c r="AM3" s="268"/>
      <c r="AN3" s="268"/>
      <c r="AO3" s="268"/>
      <c r="AP3" s="268"/>
      <c r="AQ3" s="268"/>
      <c r="AR3" s="268"/>
      <c r="AS3" s="268"/>
      <c r="AT3" s="268"/>
      <c r="AU3" s="268"/>
      <c r="AV3" s="268"/>
      <c r="AW3" s="268"/>
      <c r="AX3" s="268"/>
      <c r="AY3" s="268"/>
      <c r="AZ3" s="268"/>
      <c r="BA3" s="268"/>
      <c r="BB3" s="268"/>
      <c r="BC3" s="268"/>
      <c r="BD3" s="268"/>
      <c r="BE3" s="268"/>
      <c r="BF3" s="268"/>
      <c r="BG3" s="268"/>
      <c r="BH3" s="268"/>
      <c r="BI3" s="268"/>
      <c r="BJ3" s="268"/>
      <c r="BK3" s="268"/>
      <c r="BL3" s="268"/>
      <c r="BM3" s="268"/>
      <c r="BN3" s="268"/>
      <c r="BO3" s="268"/>
      <c r="BP3" s="268"/>
      <c r="BQ3" s="268"/>
      <c r="BR3" s="268"/>
      <c r="BS3" s="268"/>
      <c r="BT3" s="268"/>
      <c r="BU3" s="268"/>
      <c r="BV3" s="268"/>
      <c r="BW3" s="268"/>
      <c r="BX3" s="268"/>
      <c r="BY3" s="268"/>
      <c r="BZ3" s="268"/>
      <c r="CA3" s="268"/>
      <c r="CB3" s="268"/>
      <c r="CC3" s="268"/>
      <c r="CD3" s="268"/>
      <c r="CE3" s="268"/>
      <c r="CF3" s="268"/>
      <c r="CG3" s="268"/>
      <c r="CH3" s="268"/>
      <c r="CI3" s="268"/>
      <c r="CJ3" s="268"/>
      <c r="CK3" s="268"/>
      <c r="CL3" s="268"/>
      <c r="CM3" s="268"/>
      <c r="CN3" s="268"/>
      <c r="CO3" s="268"/>
      <c r="CP3" s="268"/>
      <c r="CQ3" s="268"/>
      <c r="CR3" s="268"/>
      <c r="CS3" s="268"/>
      <c r="CT3" s="268"/>
      <c r="CU3" s="268"/>
      <c r="CV3" s="268"/>
      <c r="CW3" s="268"/>
      <c r="CX3" s="268"/>
      <c r="CY3" s="268"/>
      <c r="CZ3" s="268"/>
      <c r="DA3" s="268"/>
      <c r="DB3" s="268"/>
      <c r="DC3" s="268"/>
      <c r="DD3" s="268"/>
      <c r="DE3" s="268"/>
      <c r="DF3" s="268"/>
      <c r="DH3" s="268"/>
      <c r="DI3" s="268"/>
      <c r="DJ3" s="268"/>
      <c r="DK3" s="268"/>
      <c r="DL3" s="268"/>
      <c r="DM3" s="268"/>
      <c r="DN3" s="268"/>
      <c r="DO3" s="268"/>
      <c r="DP3" s="268"/>
      <c r="DQ3" s="268"/>
      <c r="DR3" s="268"/>
      <c r="DS3" s="268"/>
      <c r="DT3" s="268"/>
      <c r="DU3" s="268"/>
    </row>
    <row r="4" spans="2:125" x14ac:dyDescent="0.15"/>
    <row r="5" spans="2:125" x14ac:dyDescent="0.15"/>
    <row r="6" spans="2:125" x14ac:dyDescent="0.15"/>
    <row r="7" spans="2:125" x14ac:dyDescent="0.15"/>
    <row r="8" spans="2:125" x14ac:dyDescent="0.15"/>
    <row r="9" spans="2:125" x14ac:dyDescent="0.15">
      <c r="DU9" s="26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8"/>
    </row>
    <row r="18" spans="125:125" x14ac:dyDescent="0.15"/>
    <row r="19" spans="125:125" x14ac:dyDescent="0.15"/>
    <row r="20" spans="125:125" x14ac:dyDescent="0.15">
      <c r="DU20" s="268"/>
    </row>
    <row r="21" spans="125:125" x14ac:dyDescent="0.15">
      <c r="DU21" s="26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8"/>
    </row>
    <row r="29" spans="125:125" x14ac:dyDescent="0.15"/>
    <row r="30" spans="125:125" x14ac:dyDescent="0.15"/>
    <row r="31" spans="125:125" x14ac:dyDescent="0.15"/>
    <row r="32" spans="125:125" x14ac:dyDescent="0.15"/>
    <row r="33" spans="2:125" x14ac:dyDescent="0.15">
      <c r="B33" s="268"/>
      <c r="G33" s="268"/>
      <c r="I33" s="268"/>
    </row>
    <row r="34" spans="2:125" x14ac:dyDescent="0.15">
      <c r="C34" s="268"/>
      <c r="P34" s="268"/>
      <c r="DE34" s="268"/>
      <c r="DH34" s="268"/>
    </row>
    <row r="35" spans="2:125" x14ac:dyDescent="0.15">
      <c r="D35" s="268"/>
      <c r="E35" s="268"/>
      <c r="DG35" s="268"/>
      <c r="DJ35" s="268"/>
      <c r="DP35" s="268"/>
      <c r="DQ35" s="268"/>
      <c r="DR35" s="268"/>
      <c r="DS35" s="268"/>
      <c r="DT35" s="268"/>
      <c r="DU35" s="268"/>
    </row>
    <row r="36" spans="2:125" x14ac:dyDescent="0.15">
      <c r="F36" s="268"/>
      <c r="H36" s="268"/>
      <c r="J36" s="268"/>
      <c r="K36" s="268"/>
      <c r="L36" s="268"/>
      <c r="M36" s="268"/>
      <c r="N36" s="268"/>
      <c r="O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8"/>
      <c r="AN36" s="268"/>
      <c r="AO36" s="268"/>
      <c r="AP36" s="268"/>
      <c r="AQ36" s="268"/>
      <c r="AR36" s="268"/>
      <c r="AS36" s="268"/>
      <c r="AT36" s="268"/>
      <c r="AU36" s="268"/>
      <c r="AV36" s="268"/>
      <c r="AW36" s="268"/>
      <c r="AX36" s="268"/>
      <c r="AY36" s="268"/>
      <c r="AZ36" s="268"/>
      <c r="BA36" s="268"/>
      <c r="BB36" s="268"/>
      <c r="BC36" s="268"/>
      <c r="BD36" s="268"/>
      <c r="BE36" s="268"/>
      <c r="BF36" s="268"/>
      <c r="BG36" s="268"/>
      <c r="BH36" s="268"/>
      <c r="BI36" s="268"/>
      <c r="BJ36" s="268"/>
      <c r="BK36" s="268"/>
      <c r="BL36" s="268"/>
      <c r="BM36" s="268"/>
      <c r="BN36" s="268"/>
      <c r="BO36" s="268"/>
      <c r="BP36" s="268"/>
      <c r="BQ36" s="268"/>
      <c r="BR36" s="268"/>
      <c r="BS36" s="268"/>
      <c r="BT36" s="268"/>
      <c r="BU36" s="268"/>
      <c r="BV36" s="268"/>
      <c r="BW36" s="268"/>
      <c r="BX36" s="268"/>
      <c r="BY36" s="268"/>
      <c r="BZ36" s="268"/>
      <c r="CA36" s="268"/>
      <c r="CB36" s="268"/>
      <c r="CC36" s="268"/>
      <c r="CD36" s="268"/>
      <c r="CE36" s="268"/>
      <c r="CF36" s="268"/>
      <c r="CG36" s="268"/>
      <c r="CH36" s="268"/>
      <c r="CI36" s="268"/>
      <c r="CJ36" s="268"/>
      <c r="CK36" s="268"/>
      <c r="CL36" s="268"/>
      <c r="CM36" s="268"/>
      <c r="CN36" s="268"/>
      <c r="CO36" s="268"/>
      <c r="CP36" s="268"/>
      <c r="CQ36" s="268"/>
      <c r="CR36" s="268"/>
      <c r="CS36" s="268"/>
      <c r="CT36" s="268"/>
      <c r="CU36" s="268"/>
      <c r="CV36" s="268"/>
      <c r="CW36" s="268"/>
      <c r="CX36" s="268"/>
      <c r="CY36" s="268"/>
      <c r="CZ36" s="268"/>
      <c r="DA36" s="268"/>
      <c r="DB36" s="268"/>
      <c r="DC36" s="268"/>
      <c r="DD36" s="268"/>
      <c r="DF36" s="268"/>
      <c r="DI36" s="268"/>
      <c r="DK36" s="268"/>
      <c r="DL36" s="268"/>
      <c r="DM36" s="268"/>
      <c r="DN36" s="268"/>
      <c r="DO36" s="268"/>
      <c r="DP36" s="268"/>
      <c r="DQ36" s="268"/>
      <c r="DR36" s="268"/>
      <c r="DS36" s="268"/>
      <c r="DT36" s="268"/>
      <c r="DU36" s="268"/>
    </row>
    <row r="37" spans="2:125" x14ac:dyDescent="0.15">
      <c r="DU37" s="268"/>
    </row>
    <row r="38" spans="2:125" x14ac:dyDescent="0.15">
      <c r="DT38" s="268"/>
      <c r="DU38" s="268"/>
    </row>
    <row r="39" spans="2:125" x14ac:dyDescent="0.15"/>
    <row r="40" spans="2:125" x14ac:dyDescent="0.15">
      <c r="DH40" s="268"/>
    </row>
    <row r="41" spans="2:125" x14ac:dyDescent="0.15">
      <c r="DE41" s="268"/>
    </row>
    <row r="42" spans="2:125" x14ac:dyDescent="0.15">
      <c r="DG42" s="268"/>
      <c r="DJ42" s="268"/>
    </row>
    <row r="43" spans="2:125" x14ac:dyDescent="0.15">
      <c r="Q43" s="268"/>
      <c r="R43" s="268"/>
      <c r="S43" s="268"/>
      <c r="T43" s="268"/>
      <c r="U43" s="268"/>
      <c r="V43" s="268"/>
      <c r="W43" s="268"/>
      <c r="X43" s="268"/>
      <c r="Y43" s="268"/>
      <c r="Z43" s="268"/>
      <c r="AA43" s="268"/>
      <c r="AB43" s="268"/>
      <c r="AC43" s="268"/>
      <c r="AD43" s="268"/>
      <c r="AE43" s="268"/>
      <c r="AF43" s="268"/>
      <c r="AG43" s="268"/>
      <c r="AH43" s="268"/>
      <c r="AI43" s="268"/>
      <c r="AJ43" s="268"/>
      <c r="AK43" s="268"/>
      <c r="AL43" s="268"/>
      <c r="AM43" s="268"/>
      <c r="AN43" s="268"/>
      <c r="AO43" s="268"/>
      <c r="AP43" s="268"/>
      <c r="AQ43" s="268"/>
      <c r="AR43" s="268"/>
      <c r="AS43" s="268"/>
      <c r="AT43" s="268"/>
      <c r="AU43" s="268"/>
      <c r="AV43" s="268"/>
      <c r="AW43" s="268"/>
      <c r="AX43" s="268"/>
      <c r="AY43" s="268"/>
      <c r="AZ43" s="268"/>
      <c r="BA43" s="268"/>
      <c r="BB43" s="268"/>
      <c r="BC43" s="268"/>
      <c r="BD43" s="268"/>
      <c r="BE43" s="268"/>
      <c r="BF43" s="268"/>
      <c r="BG43" s="268"/>
      <c r="BH43" s="268"/>
      <c r="BI43" s="268"/>
      <c r="BJ43" s="268"/>
      <c r="BK43" s="268"/>
      <c r="BL43" s="268"/>
      <c r="BM43" s="268"/>
      <c r="BN43" s="268"/>
      <c r="BO43" s="268"/>
      <c r="BP43" s="268"/>
      <c r="BQ43" s="268"/>
      <c r="BR43" s="268"/>
      <c r="BS43" s="268"/>
      <c r="BT43" s="268"/>
      <c r="BU43" s="268"/>
      <c r="BV43" s="268"/>
      <c r="BW43" s="268"/>
      <c r="BX43" s="268"/>
      <c r="BY43" s="268"/>
      <c r="BZ43" s="268"/>
      <c r="CA43" s="268"/>
      <c r="CB43" s="268"/>
      <c r="CC43" s="268"/>
      <c r="CD43" s="268"/>
      <c r="CE43" s="268"/>
      <c r="CF43" s="268"/>
      <c r="CG43" s="268"/>
      <c r="CH43" s="268"/>
      <c r="CI43" s="268"/>
      <c r="CJ43" s="268"/>
      <c r="CK43" s="268"/>
      <c r="CL43" s="268"/>
      <c r="CM43" s="268"/>
      <c r="CN43" s="268"/>
      <c r="CO43" s="268"/>
      <c r="CP43" s="268"/>
      <c r="CQ43" s="268"/>
      <c r="CR43" s="268"/>
      <c r="CS43" s="268"/>
      <c r="CT43" s="268"/>
      <c r="CU43" s="268"/>
      <c r="CV43" s="268"/>
      <c r="CW43" s="268"/>
      <c r="CX43" s="268"/>
      <c r="CY43" s="268"/>
      <c r="CZ43" s="268"/>
      <c r="DA43" s="268"/>
      <c r="DB43" s="268"/>
      <c r="DC43" s="268"/>
      <c r="DD43" s="268"/>
      <c r="DF43" s="268"/>
      <c r="DI43" s="268"/>
      <c r="DK43" s="268"/>
      <c r="DL43" s="268"/>
      <c r="DM43" s="268"/>
      <c r="DN43" s="268"/>
      <c r="DO43" s="268"/>
      <c r="DP43" s="268"/>
      <c r="DQ43" s="268"/>
      <c r="DR43" s="268"/>
      <c r="DS43" s="268"/>
      <c r="DT43" s="268"/>
      <c r="DU43" s="268"/>
    </row>
    <row r="44" spans="2:125" x14ac:dyDescent="0.15">
      <c r="DU44" s="268"/>
    </row>
    <row r="45" spans="2:125" x14ac:dyDescent="0.15"/>
    <row r="46" spans="2:125" x14ac:dyDescent="0.15"/>
    <row r="47" spans="2:125" x14ac:dyDescent="0.15"/>
    <row r="48" spans="2:125" x14ac:dyDescent="0.15">
      <c r="DT48" s="268"/>
      <c r="DU48" s="268"/>
    </row>
    <row r="49" spans="120:125" x14ac:dyDescent="0.15">
      <c r="DU49" s="268"/>
    </row>
    <row r="50" spans="120:125" x14ac:dyDescent="0.15">
      <c r="DU50" s="268"/>
    </row>
    <row r="51" spans="120:125" x14ac:dyDescent="0.15">
      <c r="DP51" s="268"/>
      <c r="DQ51" s="268"/>
      <c r="DR51" s="268"/>
      <c r="DS51" s="268"/>
      <c r="DT51" s="268"/>
      <c r="DU51" s="268"/>
    </row>
    <row r="52" spans="120:125" x14ac:dyDescent="0.15"/>
    <row r="53" spans="120:125" x14ac:dyDescent="0.15"/>
    <row r="54" spans="120:125" x14ac:dyDescent="0.15">
      <c r="DU54" s="268"/>
    </row>
    <row r="55" spans="120:125" x14ac:dyDescent="0.15"/>
    <row r="56" spans="120:125" x14ac:dyDescent="0.15"/>
    <row r="57" spans="120:125" x14ac:dyDescent="0.15"/>
    <row r="58" spans="120:125" x14ac:dyDescent="0.15">
      <c r="DU58" s="268"/>
    </row>
    <row r="59" spans="120:125" x14ac:dyDescent="0.15"/>
    <row r="60" spans="120:125" x14ac:dyDescent="0.15"/>
    <row r="61" spans="120:125" x14ac:dyDescent="0.15"/>
    <row r="62" spans="120:125" x14ac:dyDescent="0.15"/>
    <row r="63" spans="120:125" x14ac:dyDescent="0.15">
      <c r="DU63" s="268"/>
    </row>
    <row r="64" spans="120:125" x14ac:dyDescent="0.15">
      <c r="DT64" s="268"/>
      <c r="DU64" s="268"/>
    </row>
    <row r="65" spans="123:125" x14ac:dyDescent="0.15"/>
    <row r="66" spans="123:125" x14ac:dyDescent="0.15"/>
    <row r="67" spans="123:125" x14ac:dyDescent="0.15"/>
    <row r="68" spans="123:125" x14ac:dyDescent="0.15"/>
    <row r="69" spans="123:125" x14ac:dyDescent="0.15">
      <c r="DS69" s="268"/>
      <c r="DT69" s="268"/>
      <c r="DU69" s="26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8"/>
    </row>
    <row r="83" spans="116:125" x14ac:dyDescent="0.15">
      <c r="DM83" s="268"/>
      <c r="DN83" s="268"/>
      <c r="DO83" s="268"/>
      <c r="DP83" s="268"/>
      <c r="DQ83" s="268"/>
      <c r="DR83" s="268"/>
      <c r="DS83" s="268"/>
      <c r="DT83" s="268"/>
      <c r="DU83" s="268"/>
    </row>
    <row r="84" spans="116:125" x14ac:dyDescent="0.15"/>
    <row r="85" spans="116:125" x14ac:dyDescent="0.15"/>
    <row r="86" spans="116:125" x14ac:dyDescent="0.15"/>
    <row r="87" spans="116:125" x14ac:dyDescent="0.15"/>
    <row r="88" spans="116:125" x14ac:dyDescent="0.15">
      <c r="DU88" s="26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8"/>
      <c r="DT94" s="268"/>
      <c r="DU94" s="268"/>
    </row>
    <row r="95" spans="116:125" ht="13.5" customHeight="1" x14ac:dyDescent="0.15">
      <c r="DU95" s="26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8"/>
    </row>
    <row r="102" spans="124:125" ht="13.5" customHeight="1" x14ac:dyDescent="0.15"/>
    <row r="103" spans="124:125" ht="13.5" customHeight="1" x14ac:dyDescent="0.15"/>
    <row r="104" spans="124:125" ht="13.5" customHeight="1" x14ac:dyDescent="0.15">
      <c r="DT104" s="268"/>
      <c r="DU104" s="26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8"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68"/>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cPWd4hpNWLefUROl41Y3Rrwt7oxh7oXRPV4h7qF7//fbbw1+Zy0cOyefYTNcTgKr/SFDAVs2xH+F3VEC1oPTQ==" saltValue="Xhlcn5s4y0nuBC37D50N/w==" spinCount="100000" sheet="1" objects="1" scenarios="1"/>
  <dataConsolidate/>
  <phoneticPr fontId="4"/>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69" customWidth="1"/>
    <col min="126" max="142" width="0" style="268" hidden="1" customWidth="1"/>
    <col min="143" max="16384" width="9" style="268" hidden="1"/>
  </cols>
  <sheetData>
    <row r="1" spans="1:125" ht="13.5" customHeight="1" x14ac:dyDescent="0.15">
      <c r="A1" s="268"/>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c r="AN1" s="268"/>
      <c r="AO1" s="268"/>
      <c r="AP1" s="268"/>
      <c r="AQ1" s="268"/>
      <c r="AR1" s="268"/>
      <c r="AS1" s="268"/>
      <c r="AT1" s="268"/>
      <c r="AU1" s="268"/>
      <c r="AV1" s="268"/>
      <c r="AW1" s="268"/>
      <c r="AX1" s="268"/>
      <c r="AY1" s="268"/>
      <c r="AZ1" s="268"/>
      <c r="BA1" s="268"/>
      <c r="BB1" s="268"/>
      <c r="BC1" s="268"/>
      <c r="BD1" s="268"/>
      <c r="BE1" s="268"/>
      <c r="BF1" s="268"/>
      <c r="BG1" s="268"/>
      <c r="BH1" s="268"/>
      <c r="BI1" s="268"/>
      <c r="BJ1" s="268"/>
      <c r="BK1" s="268"/>
      <c r="BL1" s="268"/>
      <c r="BM1" s="268"/>
      <c r="BN1" s="268"/>
      <c r="BO1" s="268"/>
      <c r="BP1" s="268"/>
      <c r="BQ1" s="268"/>
      <c r="BR1" s="268"/>
      <c r="BS1" s="268"/>
      <c r="BT1" s="268"/>
      <c r="BU1" s="268"/>
      <c r="BV1" s="268"/>
      <c r="BW1" s="268"/>
      <c r="BX1" s="268"/>
      <c r="BY1" s="268"/>
      <c r="BZ1" s="268"/>
      <c r="CA1" s="268"/>
      <c r="CB1" s="268"/>
      <c r="CC1" s="268"/>
      <c r="CD1" s="268"/>
      <c r="CE1" s="268"/>
      <c r="CF1" s="268"/>
      <c r="CG1" s="268"/>
      <c r="CH1" s="268"/>
      <c r="CI1" s="268"/>
      <c r="CJ1" s="268"/>
      <c r="CK1" s="268"/>
      <c r="CL1" s="268"/>
      <c r="CM1" s="268"/>
      <c r="CN1" s="268"/>
      <c r="CO1" s="268"/>
      <c r="CP1" s="268"/>
      <c r="CQ1" s="268"/>
      <c r="CR1" s="268"/>
      <c r="CS1" s="268"/>
      <c r="CT1" s="268"/>
      <c r="CU1" s="268"/>
      <c r="CV1" s="268"/>
      <c r="CW1" s="268"/>
      <c r="CX1" s="268"/>
      <c r="CY1" s="268"/>
      <c r="CZ1" s="268"/>
      <c r="DA1" s="268"/>
      <c r="DB1" s="268"/>
      <c r="DC1" s="268"/>
      <c r="DD1" s="268"/>
      <c r="DE1" s="268"/>
      <c r="DF1" s="268"/>
      <c r="DG1" s="268"/>
      <c r="DH1" s="268"/>
      <c r="DI1" s="268"/>
      <c r="DJ1" s="268"/>
      <c r="DK1" s="268"/>
      <c r="DL1" s="268"/>
      <c r="DM1" s="268"/>
      <c r="DN1" s="268"/>
      <c r="DO1" s="268"/>
      <c r="DP1" s="268"/>
      <c r="DQ1" s="268"/>
      <c r="DR1" s="268"/>
      <c r="DS1" s="268"/>
      <c r="DT1" s="268"/>
      <c r="DU1" s="268"/>
    </row>
    <row r="2" spans="1:125" x14ac:dyDescent="0.15">
      <c r="B2" s="268"/>
      <c r="T2" s="268"/>
    </row>
    <row r="3" spans="1:125" x14ac:dyDescent="0.15">
      <c r="C3" s="268"/>
      <c r="D3" s="268"/>
      <c r="E3" s="268"/>
      <c r="F3" s="268"/>
      <c r="G3" s="268"/>
      <c r="H3" s="268"/>
      <c r="I3" s="268"/>
      <c r="J3" s="268"/>
      <c r="K3" s="268"/>
      <c r="L3" s="268"/>
      <c r="M3" s="268"/>
      <c r="N3" s="268"/>
      <c r="O3" s="268"/>
      <c r="P3" s="268"/>
      <c r="Q3" s="268"/>
      <c r="R3" s="268"/>
      <c r="S3" s="268"/>
      <c r="U3" s="268"/>
      <c r="V3" s="268"/>
      <c r="W3" s="268"/>
      <c r="X3" s="268"/>
      <c r="Y3" s="268"/>
      <c r="Z3" s="268"/>
      <c r="AA3" s="268"/>
      <c r="AB3" s="268"/>
      <c r="AC3" s="268"/>
      <c r="AD3" s="268"/>
      <c r="AE3" s="268"/>
      <c r="AF3" s="268"/>
      <c r="AG3" s="268"/>
      <c r="AH3" s="268"/>
      <c r="AI3" s="268"/>
      <c r="AJ3" s="268"/>
      <c r="AK3" s="268"/>
      <c r="AL3" s="268"/>
      <c r="AM3" s="268"/>
      <c r="AN3" s="268"/>
      <c r="AO3" s="268"/>
      <c r="AP3" s="268"/>
      <c r="AQ3" s="268"/>
      <c r="AR3" s="268"/>
      <c r="AS3" s="268"/>
      <c r="AT3" s="268"/>
      <c r="AU3" s="268"/>
      <c r="AV3" s="268"/>
      <c r="AW3" s="268"/>
      <c r="AX3" s="268"/>
      <c r="AY3" s="268"/>
      <c r="AZ3" s="268"/>
      <c r="BA3" s="268"/>
      <c r="BB3" s="268"/>
      <c r="BC3" s="268"/>
      <c r="BD3" s="268"/>
      <c r="BE3" s="268"/>
      <c r="BF3" s="268"/>
      <c r="BG3" s="268"/>
      <c r="BH3" s="268"/>
      <c r="BI3" s="268"/>
      <c r="BJ3" s="268"/>
      <c r="BK3" s="268"/>
      <c r="BL3" s="268"/>
      <c r="BM3" s="268"/>
      <c r="BN3" s="268"/>
      <c r="BO3" s="268"/>
      <c r="BP3" s="268"/>
      <c r="BQ3" s="268"/>
      <c r="BR3" s="268"/>
      <c r="BS3" s="268"/>
      <c r="BT3" s="268"/>
      <c r="BU3" s="268"/>
      <c r="BV3" s="268"/>
      <c r="BW3" s="268"/>
      <c r="BX3" s="268"/>
      <c r="BY3" s="268"/>
      <c r="BZ3" s="268"/>
      <c r="CA3" s="268"/>
      <c r="CB3" s="268"/>
      <c r="CC3" s="268"/>
      <c r="CD3" s="268"/>
      <c r="CE3" s="268"/>
      <c r="CF3" s="268"/>
      <c r="CG3" s="268"/>
      <c r="CH3" s="268"/>
      <c r="CI3" s="268"/>
      <c r="CJ3" s="268"/>
      <c r="CK3" s="268"/>
      <c r="CL3" s="268"/>
      <c r="CM3" s="268"/>
      <c r="CN3" s="268"/>
      <c r="CO3" s="268"/>
      <c r="CP3" s="268"/>
      <c r="CQ3" s="268"/>
      <c r="CR3" s="268"/>
      <c r="CS3" s="268"/>
      <c r="CT3" s="268"/>
      <c r="CU3" s="268"/>
      <c r="CV3" s="268"/>
      <c r="CW3" s="268"/>
      <c r="CX3" s="268"/>
      <c r="CY3" s="268"/>
      <c r="CZ3" s="268"/>
      <c r="DA3" s="268"/>
      <c r="DB3" s="268"/>
      <c r="DC3" s="268"/>
      <c r="DD3" s="268"/>
      <c r="DE3" s="268"/>
      <c r="DF3" s="268"/>
      <c r="DG3" s="268"/>
      <c r="DH3" s="268"/>
      <c r="DI3" s="268"/>
      <c r="DJ3" s="268"/>
      <c r="DK3" s="268"/>
      <c r="DL3" s="268"/>
      <c r="DM3" s="268"/>
      <c r="DN3" s="268"/>
      <c r="DO3" s="268"/>
      <c r="DP3" s="268"/>
      <c r="DQ3" s="268"/>
      <c r="DR3" s="268"/>
      <c r="DS3" s="268"/>
      <c r="DT3" s="268"/>
      <c r="DU3" s="26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8"/>
      <c r="G33" s="268"/>
      <c r="I33" s="268"/>
    </row>
    <row r="34" spans="2:125" x14ac:dyDescent="0.15">
      <c r="C34" s="268"/>
      <c r="P34" s="268"/>
      <c r="R34" s="268"/>
      <c r="U34" s="268"/>
    </row>
    <row r="35" spans="2:125" x14ac:dyDescent="0.15">
      <c r="D35" s="268"/>
      <c r="E35" s="268"/>
      <c r="T35" s="268"/>
      <c r="W35" s="268"/>
      <c r="X35" s="268"/>
      <c r="Y35" s="268"/>
      <c r="Z35" s="268"/>
      <c r="AA35" s="268"/>
      <c r="AB35" s="268"/>
      <c r="AC35" s="268"/>
      <c r="AD35" s="268"/>
      <c r="AE35" s="268"/>
      <c r="AF35" s="268"/>
      <c r="AG35" s="268"/>
      <c r="AH35" s="268"/>
      <c r="AI35" s="268"/>
      <c r="AJ35" s="268"/>
      <c r="AK35" s="268"/>
      <c r="AL35" s="268"/>
      <c r="AM35" s="268"/>
      <c r="AN35" s="268"/>
      <c r="AO35" s="268"/>
      <c r="AP35" s="268"/>
      <c r="AQ35" s="268"/>
      <c r="AR35" s="268"/>
      <c r="AS35" s="268"/>
      <c r="AT35" s="268"/>
      <c r="AU35" s="268"/>
      <c r="AV35" s="268"/>
      <c r="AW35" s="268"/>
      <c r="AX35" s="268"/>
      <c r="AY35" s="268"/>
      <c r="AZ35" s="268"/>
      <c r="BA35" s="268"/>
      <c r="BB35" s="268"/>
      <c r="BC35" s="268"/>
      <c r="BD35" s="268"/>
      <c r="BE35" s="268"/>
      <c r="BF35" s="268"/>
      <c r="BG35" s="268"/>
      <c r="BH35" s="268"/>
      <c r="BI35" s="268"/>
      <c r="BJ35" s="268"/>
      <c r="BK35" s="268"/>
      <c r="BL35" s="268"/>
      <c r="BM35" s="268"/>
      <c r="BN35" s="268"/>
      <c r="BO35" s="268"/>
      <c r="BP35" s="268"/>
      <c r="BQ35" s="268"/>
      <c r="BR35" s="268"/>
      <c r="BS35" s="268"/>
      <c r="BT35" s="268"/>
      <c r="BU35" s="268"/>
      <c r="BV35" s="268"/>
      <c r="BW35" s="268"/>
      <c r="BX35" s="268"/>
      <c r="BY35" s="268"/>
      <c r="BZ35" s="268"/>
      <c r="CA35" s="268"/>
      <c r="CB35" s="268"/>
      <c r="CC35" s="268"/>
      <c r="CD35" s="268"/>
      <c r="CE35" s="268"/>
      <c r="CF35" s="268"/>
      <c r="CG35" s="268"/>
      <c r="CH35" s="268"/>
      <c r="CI35" s="268"/>
      <c r="CJ35" s="268"/>
      <c r="CK35" s="268"/>
      <c r="CL35" s="268"/>
      <c r="CM35" s="268"/>
      <c r="CN35" s="268"/>
      <c r="CO35" s="268"/>
      <c r="CP35" s="268"/>
      <c r="CQ35" s="268"/>
      <c r="CR35" s="268"/>
      <c r="CS35" s="268"/>
      <c r="CT35" s="268"/>
      <c r="CU35" s="268"/>
      <c r="CV35" s="268"/>
      <c r="CW35" s="268"/>
      <c r="CX35" s="268"/>
      <c r="CY35" s="268"/>
      <c r="CZ35" s="268"/>
      <c r="DA35" s="268"/>
      <c r="DB35" s="268"/>
      <c r="DC35" s="268"/>
      <c r="DD35" s="268"/>
      <c r="DE35" s="268"/>
      <c r="DF35" s="268"/>
      <c r="DG35" s="268"/>
      <c r="DH35" s="268"/>
      <c r="DI35" s="268"/>
      <c r="DJ35" s="268"/>
      <c r="DK35" s="268"/>
      <c r="DL35" s="268"/>
      <c r="DM35" s="268"/>
      <c r="DN35" s="268"/>
      <c r="DO35" s="268"/>
      <c r="DP35" s="268"/>
      <c r="DQ35" s="268"/>
      <c r="DR35" s="268"/>
      <c r="DS35" s="268"/>
      <c r="DT35" s="268"/>
      <c r="DU35" s="268"/>
    </row>
    <row r="36" spans="2:125" x14ac:dyDescent="0.15">
      <c r="F36" s="268"/>
      <c r="H36" s="268"/>
      <c r="J36" s="268"/>
      <c r="K36" s="268"/>
      <c r="L36" s="268"/>
      <c r="M36" s="268"/>
      <c r="N36" s="268"/>
      <c r="O36" s="268"/>
      <c r="Q36" s="268"/>
      <c r="S36" s="268"/>
      <c r="V36" s="268"/>
    </row>
    <row r="37" spans="2:125" x14ac:dyDescent="0.15"/>
    <row r="38" spans="2:125" x14ac:dyDescent="0.15"/>
    <row r="39" spans="2:125" x14ac:dyDescent="0.15"/>
    <row r="40" spans="2:125" x14ac:dyDescent="0.15">
      <c r="U40" s="268"/>
    </row>
    <row r="41" spans="2:125" x14ac:dyDescent="0.15">
      <c r="R41" s="268"/>
    </row>
    <row r="42" spans="2:125" x14ac:dyDescent="0.15">
      <c r="T42" s="268"/>
      <c r="W42" s="268"/>
      <c r="X42" s="268"/>
      <c r="Y42" s="268"/>
      <c r="Z42" s="268"/>
      <c r="AA42" s="268"/>
      <c r="AB42" s="268"/>
      <c r="AC42" s="268"/>
      <c r="AD42" s="268"/>
      <c r="AE42" s="268"/>
      <c r="AF42" s="268"/>
      <c r="AG42" s="268"/>
      <c r="AH42" s="268"/>
      <c r="AI42" s="268"/>
      <c r="AJ42" s="268"/>
      <c r="AK42" s="268"/>
      <c r="AL42" s="268"/>
      <c r="AM42" s="268"/>
      <c r="AN42" s="268"/>
      <c r="AO42" s="268"/>
      <c r="AP42" s="268"/>
      <c r="AQ42" s="268"/>
      <c r="AR42" s="268"/>
      <c r="AS42" s="268"/>
      <c r="AT42" s="268"/>
      <c r="AU42" s="268"/>
      <c r="AV42" s="268"/>
      <c r="AW42" s="268"/>
      <c r="AX42" s="268"/>
      <c r="AY42" s="268"/>
      <c r="AZ42" s="268"/>
      <c r="BA42" s="268"/>
      <c r="BB42" s="268"/>
      <c r="BC42" s="268"/>
      <c r="BD42" s="268"/>
      <c r="BE42" s="268"/>
      <c r="BF42" s="268"/>
      <c r="BG42" s="268"/>
      <c r="BH42" s="268"/>
      <c r="BI42" s="268"/>
      <c r="BJ42" s="268"/>
      <c r="BK42" s="268"/>
      <c r="BL42" s="268"/>
      <c r="BM42" s="268"/>
      <c r="BN42" s="268"/>
      <c r="BO42" s="268"/>
      <c r="BP42" s="268"/>
      <c r="BQ42" s="268"/>
      <c r="BR42" s="268"/>
      <c r="BS42" s="268"/>
      <c r="BT42" s="268"/>
      <c r="BU42" s="268"/>
      <c r="BV42" s="268"/>
      <c r="BW42" s="268"/>
      <c r="BX42" s="268"/>
      <c r="BY42" s="268"/>
      <c r="BZ42" s="268"/>
      <c r="CA42" s="268"/>
      <c r="CB42" s="268"/>
      <c r="CC42" s="268"/>
      <c r="CD42" s="268"/>
      <c r="CE42" s="268"/>
      <c r="CF42" s="268"/>
      <c r="CG42" s="268"/>
      <c r="CH42" s="268"/>
      <c r="CI42" s="268"/>
      <c r="CJ42" s="268"/>
      <c r="CK42" s="268"/>
      <c r="CL42" s="268"/>
      <c r="CM42" s="268"/>
      <c r="CN42" s="268"/>
      <c r="CO42" s="268"/>
      <c r="CP42" s="268"/>
      <c r="CQ42" s="268"/>
      <c r="CR42" s="268"/>
      <c r="CS42" s="268"/>
      <c r="CT42" s="268"/>
      <c r="CU42" s="268"/>
      <c r="CV42" s="268"/>
      <c r="CW42" s="268"/>
      <c r="CX42" s="268"/>
      <c r="CY42" s="268"/>
      <c r="CZ42" s="268"/>
      <c r="DA42" s="268"/>
      <c r="DB42" s="268"/>
      <c r="DC42" s="268"/>
      <c r="DD42" s="268"/>
      <c r="DE42" s="268"/>
      <c r="DF42" s="268"/>
      <c r="DG42" s="268"/>
      <c r="DH42" s="268"/>
      <c r="DI42" s="268"/>
      <c r="DJ42" s="268"/>
      <c r="DK42" s="268"/>
      <c r="DL42" s="268"/>
      <c r="DM42" s="268"/>
      <c r="DN42" s="268"/>
      <c r="DO42" s="268"/>
      <c r="DP42" s="268"/>
      <c r="DQ42" s="268"/>
      <c r="DR42" s="268"/>
      <c r="DS42" s="268"/>
      <c r="DT42" s="268"/>
      <c r="DU42" s="268"/>
    </row>
    <row r="43" spans="2:125" x14ac:dyDescent="0.15">
      <c r="Q43" s="268"/>
      <c r="S43" s="268"/>
      <c r="V43" s="26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9"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fBUg2TOA8sslHkrrXeM4qm5BtnTPR17GnCPE/IcQonIuf9lBtZouUt6+1u/ewDRNrJ27QL3OItshvDHv7B/pw==" saltValue="S186svUArctBLW4k7UAAJA==" spinCount="100000" sheet="1" objects="1" scenarios="1"/>
  <dataConsolidate/>
  <phoneticPr fontId="4"/>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12" t="s">
        <v>3</v>
      </c>
      <c r="D47" s="1212"/>
      <c r="E47" s="1213"/>
      <c r="F47" s="11">
        <v>24.43</v>
      </c>
      <c r="G47" s="12">
        <v>27</v>
      </c>
      <c r="H47" s="12">
        <v>29.41</v>
      </c>
      <c r="I47" s="12">
        <v>32.630000000000003</v>
      </c>
      <c r="J47" s="13">
        <v>35.47</v>
      </c>
    </row>
    <row r="48" spans="2:10" ht="57.75" customHeight="1" x14ac:dyDescent="0.15">
      <c r="B48" s="14"/>
      <c r="C48" s="1214" t="s">
        <v>4</v>
      </c>
      <c r="D48" s="1214"/>
      <c r="E48" s="1215"/>
      <c r="F48" s="15">
        <v>3.97</v>
      </c>
      <c r="G48" s="16">
        <v>5.35</v>
      </c>
      <c r="H48" s="16">
        <v>4.18</v>
      </c>
      <c r="I48" s="16">
        <v>4.04</v>
      </c>
      <c r="J48" s="17">
        <v>4.93</v>
      </c>
    </row>
    <row r="49" spans="2:10" ht="57.75" customHeight="1" thickBot="1" x14ac:dyDescent="0.2">
      <c r="B49" s="18"/>
      <c r="C49" s="1216" t="s">
        <v>5</v>
      </c>
      <c r="D49" s="1216"/>
      <c r="E49" s="1217"/>
      <c r="F49" s="19" t="s">
        <v>562</v>
      </c>
      <c r="G49" s="20">
        <v>1.31</v>
      </c>
      <c r="H49" s="20">
        <v>1.45</v>
      </c>
      <c r="I49" s="20">
        <v>0.23</v>
      </c>
      <c r="J49" s="21">
        <v>0.9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84rDCcbtcjZzVYRwX9Xszeg8t+RbqB0wB5NDFj59h0RMuP4LqZvPT35K4ik3zehdmYwsW6Z5d+Yp1PopaUgG7g==" saltValue="R49KNk7WNaB6qm7cEaQHKA==" spinCount="100000" sheet="1" objects="1" scenarios="1"/>
  <mergeCells count="3">
    <mergeCell ref="C47:E47"/>
    <mergeCell ref="C48:E48"/>
    <mergeCell ref="C49:E49"/>
  </mergeCells>
  <phoneticPr fontId="4"/>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2019-03-11T08:29:50Z</cp:lastPrinted>
  <dcterms:created xsi:type="dcterms:W3CDTF">2019-02-14T04:15:10Z</dcterms:created>
  <dcterms:modified xsi:type="dcterms:W3CDTF">2020-03-16T05:11:18Z</dcterms:modified>
  <cp:category/>
</cp:coreProperties>
</file>