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101.10\統合共有\0130_市町村課\04財政班\200 決算統計・公共施設状況調査関係\203 財政状況資料集\H27決算分\★５月公表分\14_公表後差替\"/>
    </mc:Choice>
  </mc:AlternateContent>
  <bookViews>
    <workbookView xWindow="0" yWindow="0" windowWidth="20490" windowHeight="883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AO38" i="9"/>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E43" i="9" l="1"/>
  <c r="AM43" i="9"/>
  <c r="U43" i="9"/>
  <c r="C43" i="9"/>
  <c r="BE42" i="9"/>
  <c r="AM42" i="9"/>
  <c r="U42" i="9"/>
  <c r="BE41" i="9"/>
  <c r="AM41" i="9"/>
  <c r="U41" i="9"/>
  <c r="BE40" i="9"/>
  <c r="AM40" i="9"/>
  <c r="U40" i="9"/>
  <c r="BE39" i="9"/>
  <c r="AM39" i="9"/>
  <c r="U39" i="9"/>
  <c r="BE38" i="9"/>
  <c r="U38" i="9"/>
  <c r="BE37" i="9"/>
  <c r="U37" i="9"/>
  <c r="BE36" i="9"/>
  <c r="BE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C37" i="9" s="1"/>
  <c r="C38" i="9" s="1"/>
  <c r="C39" i="9" s="1"/>
  <c r="C40" i="9" s="1"/>
  <c r="C41" i="9" s="1"/>
  <c r="C42" i="9" s="1"/>
  <c r="U34" i="9" l="1"/>
  <c r="U35" i="9" s="1"/>
  <c r="U36" i="9" s="1"/>
  <c r="AM34" i="9" l="1"/>
  <c r="AM35" i="9" l="1"/>
  <c r="AM36" i="9" l="1"/>
  <c r="AM37" i="9" s="1"/>
  <c r="AM38" i="9" s="1"/>
  <c r="BE34" i="9"/>
  <c r="BW34" i="9" s="1"/>
  <c r="BW35" i="9" s="1"/>
  <c r="BW36" i="9" s="1"/>
  <c r="BW37" i="9" s="1"/>
  <c r="BW38" i="9" s="1"/>
  <c r="BW39" i="9" s="1"/>
  <c r="BW40" i="9" s="1"/>
  <c r="BW41" i="9" s="1"/>
  <c r="BW42" i="9" s="1"/>
  <c r="BW43"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<sst xmlns="http://schemas.openxmlformats.org/spreadsheetml/2006/main" count="1077" uniqueCount="590">
  <si>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</si>
  <si>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</si>
  <si>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</si>
  <si>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</si>
  <si>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</si>
  <si>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</si>
  <si>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</si>
  <si>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</si>
  <si>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</si>
  <si>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</si>
  <si>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</si>
  <si>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</si>
  <si>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</si>
  <si>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</si>
  <si>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</si>
  <si>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</si>
  <si>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</si>
  <si>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</si>
  <si>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</si>
  <si>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</si>
  <si>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</si>
  <si>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</si>
  <si>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</si>
  <si>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</si>
  <si>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</si>
  <si>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</si>
  <si>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</si>
  <si>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</si>
  <si>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</si>
  <si>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</si>
  <si>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</si>
  <si>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</si>
  <si>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</si>
  <si>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</si>
  <si>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</si>
  <si>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</si>
  <si>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</si>
  <si>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</si>
  <si>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</si>
  <si>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</si>
  <si>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</si>
  <si>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</si>
  <si>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</si>
  <si>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</si>
  <si>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</si>
  <si>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</si>
  <si>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</si>
  <si>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</si>
  <si>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</si>
  <si>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</si>
  <si>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</si>
  <si>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</si>
  <si>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</si>
  <si>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</si>
  <si>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</si>
  <si>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</si>
  <si>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</si>
  <si>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</si>
  <si>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</si>
  <si>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</si>
  <si>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</si>
  <si>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</si>
  <si>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</si>
  <si>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</si>
  <si>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</si>
  <si>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</si>
  <si>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</si>
  <si>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</si>
  <si>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</si>
  <si>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政令指定都市</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</si>
  <si>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</si>
  <si>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</si>
  <si>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</si>
  <si>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</si>
  <si>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</si>
  <si>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</si>
  <si>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</si>
  <si>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</si>
  <si>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</si>
  <si>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</si>
  <si>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</si>
  <si>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</si>
  <si>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岡山市</t>
    <phoneticPr fontId="5"/>
  </si>
  <si>
    <t>地方交付税種地</t>
    <rPh sb="0" eb="2">
      <t>チホウ</t>
    </rPh>
    <rPh sb="2" eb="5">
      <t>コウフゼイ</t>
    </rPh>
    <rPh sb="5" eb="6">
      <t>シュ</t>
    </rPh>
    <rPh sb="6" eb="7">
      <t>チ</t>
    </rPh>
    <phoneticPr fontId="5"/>
  </si>
  <si>
    <t>1-7</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</si>
  <si>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</si>
  <si>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</si>
  <si>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</si>
  <si>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</si>
  <si>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</si>
  <si>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</si>
  <si>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</si>
  <si>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</si>
  <si>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</si>
  <si>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</si>
  <si>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</si>
  <si>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</si>
  <si>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</si>
  <si>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</si>
  <si>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</si>
  <si>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</si>
  <si>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</si>
  <si>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</si>
  <si>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</si>
  <si>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</si>
  <si>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</si>
  <si>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</si>
  <si>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</si>
  <si>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</si>
  <si>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</si>
  <si>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</si>
  <si>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</si>
  <si>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</si>
  <si>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</si>
  <si>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</si>
  <si>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</si>
  <si>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</si>
  <si>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</si>
  <si>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</si>
  <si>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</si>
  <si>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</si>
  <si>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</si>
  <si>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</si>
  <si>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</si>
  <si>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</si>
  <si>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</si>
  <si>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</si>
  <si>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</si>
  <si>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</si>
  <si>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</si>
  <si>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</si>
  <si>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</si>
  <si>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</si>
  <si>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</si>
  <si>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</si>
  <si>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</si>
  <si>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</si>
  <si>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</si>
  <si>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</si>
  <si>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</si>
  <si>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</si>
  <si>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</si>
  <si>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</si>
  <si>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</si>
  <si>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</si>
  <si>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</si>
  <si>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</si>
  <si>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</si>
  <si>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</si>
  <si>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</si>
  <si>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</si>
  <si>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</si>
  <si>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</si>
  <si>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</si>
  <si>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</si>
  <si>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</si>
  <si>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</si>
  <si>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</si>
  <si>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</si>
  <si>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</si>
  <si>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</si>
  <si>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</si>
  <si>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</si>
  <si>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</si>
  <si>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</si>
  <si>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</si>
  <si>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</si>
  <si>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</si>
  <si>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</si>
  <si>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</si>
  <si>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</si>
  <si>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</si>
  <si>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</si>
  <si>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</si>
  <si>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</si>
  <si>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</si>
  <si>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</si>
  <si>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</si>
  <si>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</si>
  <si>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</si>
  <si>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</si>
  <si>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</si>
  <si>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</si>
  <si>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</si>
  <si>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</si>
  <si>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</si>
  <si>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</si>
  <si>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</si>
  <si>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</si>
  <si>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</si>
  <si>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</si>
  <si>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</si>
  <si>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</si>
  <si>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</si>
  <si>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岡山県岡山市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</si>
  <si>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</si>
  <si>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</si>
  <si>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</si>
  <si>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</si>
  <si>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</si>
  <si>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</si>
  <si>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</si>
  <si>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</si>
  <si>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</si>
  <si>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</si>
  <si>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</si>
  <si>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</si>
  <si>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</si>
  <si>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</si>
  <si>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</si>
  <si>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</si>
  <si>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</si>
  <si>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</si>
  <si>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</si>
  <si>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</si>
  <si>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</si>
  <si>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</si>
  <si>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</si>
  <si>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</si>
  <si>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</si>
  <si>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</si>
  <si>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</si>
  <si>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</si>
  <si>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</si>
  <si>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</si>
  <si>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</si>
  <si>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</si>
  <si>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</si>
  <si>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</si>
  <si>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</si>
  <si>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</si>
  <si>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</si>
  <si>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</si>
  <si>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</si>
  <si>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</si>
  <si>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</si>
  <si>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</si>
  <si>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</si>
  <si>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</si>
  <si>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</si>
  <si>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</si>
  <si>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</si>
  <si>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</si>
  <si>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</si>
  <si>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</si>
  <si>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</si>
  <si>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</si>
  <si>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</si>
  <si>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</si>
  <si>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</si>
  <si>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</si>
  <si>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</si>
  <si>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</si>
  <si>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</si>
  <si>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</si>
  <si>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</si>
  <si>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</si>
  <si>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</si>
  <si>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</si>
  <si>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</si>
  <si>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</si>
  <si>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</si>
  <si>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</si>
  <si>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</si>
  <si>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</si>
  <si>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</si>
  <si>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</si>
  <si>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</si>
  <si>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</si>
  <si>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</si>
  <si>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</si>
  <si>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</si>
  <si>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</si>
  <si>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</si>
  <si>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</si>
  <si>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</si>
  <si>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</si>
  <si>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</si>
  <si>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</si>
  <si>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</si>
  <si>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</si>
  <si>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</si>
  <si>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</si>
  <si>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</si>
  <si>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</si>
  <si>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</si>
  <si>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</si>
  <si>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</si>
  <si>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</si>
  <si>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</si>
  <si>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</si>
  <si>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</si>
  <si>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</si>
  <si>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</si>
  <si>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</si>
  <si>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</si>
  <si>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</si>
  <si>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</si>
  <si>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</si>
  <si>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</si>
  <si>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</si>
  <si>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</si>
  <si>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</si>
  <si>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</si>
  <si>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</si>
  <si>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</si>
  <si>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</si>
  <si>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</si>
  <si>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</si>
  <si>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</si>
  <si>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</si>
  <si>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</si>
  <si>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</si>
  <si>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</si>
  <si>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</si>
  <si>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</si>
  <si>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</si>
  <si>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</si>
  <si>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</si>
  <si>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</si>
  <si>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</si>
  <si>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</si>
  <si>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</si>
  <si>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</si>
  <si>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</si>
  <si>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</si>
  <si>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</si>
  <si>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</si>
  <si>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</si>
  <si>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</si>
  <si>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</si>
  <si>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</si>
  <si>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</si>
  <si>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</si>
  <si>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</si>
  <si>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</si>
  <si>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</si>
  <si>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</si>
  <si>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</si>
  <si>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</si>
  <si>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</si>
  <si>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</si>
  <si>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岡山県岡山市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</si>
  <si>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</si>
  <si>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</si>
  <si>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</si>
  <si>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</si>
  <si>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</si>
  <si>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</si>
  <si>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</si>
  <si>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</si>
  <si>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</si>
  <si>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</si>
  <si>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</si>
  <si>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</si>
  <si>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</si>
  <si>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</si>
  <si>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</si>
  <si>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</si>
  <si>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</si>
  <si>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</si>
  <si>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</si>
  <si>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</si>
  <si>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岡山市用品調達費特別会計</t>
    <phoneticPr fontId="5"/>
  </si>
  <si>
    <t>岡山市住宅新築資金等貸付事業費特別会計</t>
    <phoneticPr fontId="5"/>
  </si>
  <si>
    <t>岡山市災害遺児教育年金事業費特別会計</t>
    <phoneticPr fontId="5"/>
  </si>
  <si>
    <t>岡山市公共用地取得事業費特別会計</t>
    <phoneticPr fontId="5"/>
  </si>
  <si>
    <t>岡山市学童校外事故共済事業費特別会計</t>
    <phoneticPr fontId="5"/>
  </si>
  <si>
    <t>岡山市母子父子寡婦福祉資金貸付事業費特別会計</t>
    <phoneticPr fontId="5"/>
  </si>
  <si>
    <t>岡山市公債費特別会計</t>
    <phoneticPr fontId="5"/>
  </si>
  <si>
    <t>岡山市立総合医療センター病院事業債特別会計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</si>
  <si>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</si>
  <si>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</si>
  <si>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</si>
  <si>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</si>
  <si>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</si>
  <si>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</si>
  <si>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</si>
  <si>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</si>
  <si>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</si>
  <si>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</si>
  <si>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</si>
  <si>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</si>
  <si>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</si>
  <si>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岡山市国民健康保険費特別会計</t>
    <phoneticPr fontId="5"/>
  </si>
  <si>
    <t>岡山市介護保険費特別会計</t>
    <phoneticPr fontId="5"/>
  </si>
  <si>
    <t>岡山市後期高齢者医療費特別会計</t>
    <phoneticPr fontId="5"/>
  </si>
  <si>
    <t>岡山市水道事業会計</t>
    <phoneticPr fontId="5"/>
  </si>
  <si>
    <t>法適用企業</t>
    <phoneticPr fontId="5"/>
  </si>
  <si>
    <t>岡山市工業用水道事業会計</t>
    <phoneticPr fontId="5"/>
  </si>
  <si>
    <t>岡山市病院事業会計</t>
    <phoneticPr fontId="5"/>
  </si>
  <si>
    <t>岡山市市場事業会計</t>
    <phoneticPr fontId="5"/>
  </si>
  <si>
    <t>岡山市下水道事業会計</t>
    <phoneticPr fontId="5"/>
  </si>
  <si>
    <t>岡山市駅元町地区市街地再開発事業費特別会計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</si>
  <si>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</si>
  <si>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</si>
  <si>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</si>
  <si>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</si>
  <si>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</si>
  <si>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</si>
  <si>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</si>
  <si>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</si>
  <si>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</si>
  <si>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</si>
  <si>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</si>
  <si>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</si>
  <si>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</si>
  <si>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</si>
  <si>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</si>
  <si>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</si>
  <si>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</si>
  <si>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</si>
  <si>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</si>
  <si>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</si>
  <si>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</si>
  <si>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</si>
  <si>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</si>
  <si>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</si>
  <si>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</si>
  <si>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</si>
  <si>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</si>
  <si>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</si>
  <si>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</si>
  <si>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</si>
  <si>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</si>
  <si>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</si>
  <si>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</si>
  <si>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</si>
  <si>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</si>
  <si>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</si>
  <si>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</si>
  <si>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</si>
  <si>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</si>
  <si>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</si>
  <si>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</si>
  <si>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</si>
  <si>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</si>
  <si>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</si>
  <si>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</si>
  <si>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</si>
  <si>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</si>
  <si>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</si>
  <si>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</si>
  <si>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</si>
  <si>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</si>
  <si>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</si>
  <si>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</si>
  <si>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</si>
  <si>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</si>
  <si>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</si>
  <si>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</si>
  <si>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</si>
  <si>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</si>
  <si>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</si>
  <si>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</si>
  <si>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</si>
  <si>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</si>
  <si>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</si>
  <si>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</si>
  <si>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</si>
  <si>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</si>
  <si>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</si>
  <si>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</si>
  <si>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</si>
  <si>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</si>
  <si>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</si>
  <si>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</si>
  <si>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</si>
  <si>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</si>
  <si>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</si>
  <si>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</si>
  <si>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</si>
  <si>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</si>
  <si>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</si>
  <si>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</si>
  <si>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</si>
  <si>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</si>
  <si>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</si>
  <si>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</si>
  <si>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</si>
  <si>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</si>
  <si>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</si>
  <si>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</si>
  <si>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</si>
  <si>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</si>
  <si>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</si>
  <si>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</si>
  <si>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</si>
  <si>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</si>
  <si>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</si>
  <si>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</si>
  <si>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</si>
  <si>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</si>
  <si>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</si>
  <si>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</si>
  <si>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</si>
  <si>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</si>
  <si>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</si>
  <si>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</si>
  <si>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</si>
  <si>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</si>
  <si>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</si>
  <si>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</si>
  <si>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</si>
  <si>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</si>
  <si>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</si>
  <si>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</si>
  <si>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</si>
  <si>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</si>
  <si>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</si>
  <si>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</si>
  <si>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</si>
  <si>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</si>
  <si>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</si>
  <si>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</si>
  <si>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</si>
  <si>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</si>
  <si>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</si>
  <si>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</si>
  <si>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</si>
  <si>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</si>
  <si>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</si>
  <si>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</si>
  <si>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</si>
  <si>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</si>
  <si>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</si>
  <si>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</si>
  <si>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</si>
  <si>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1.28</t>
  </si>
  <si>
    <t>▲ 1.24</t>
  </si>
  <si>
    <t>▲ 0.61</t>
  </si>
  <si>
    <t>▲ 1.12</t>
  </si>
  <si>
    <t>▲ 3.46</t>
  </si>
  <si>
    <t>岡山市住宅新築資金等貸付事業費特別会計</t>
  </si>
  <si>
    <t>▲ 0.33</t>
  </si>
  <si>
    <t>▲ 0.32</t>
  </si>
  <si>
    <t>岡山市水道事業会計</t>
  </si>
  <si>
    <t>一般会計</t>
  </si>
  <si>
    <t>岡山市市場事業会計</t>
  </si>
  <si>
    <t>岡山市国民健康保険費特別会計</t>
  </si>
  <si>
    <t>岡山市工業用水道事業会計</t>
  </si>
  <si>
    <t>岡山市介護保険費特別会計</t>
  </si>
  <si>
    <t>岡山市下水道事業会計</t>
  </si>
  <si>
    <t>その他会計（赤字）</t>
  </si>
  <si>
    <t>その他会計（黒字）</t>
  </si>
  <si>
    <t>神崎衛生施設組合</t>
  </si>
  <si>
    <t>備南衛生施設組合</t>
  </si>
  <si>
    <t>旭川中部衛生施設組合</t>
  </si>
  <si>
    <t>岡山市久米南町衛生施設組合</t>
  </si>
  <si>
    <t>岡山市久米南町国民健康保険組合</t>
  </si>
  <si>
    <t>岡山県広域水道企業団</t>
  </si>
  <si>
    <t>岡山県南部水道企業団</t>
  </si>
  <si>
    <t>湛井十二箇郷組合</t>
  </si>
  <si>
    <t>岡山市外１市大正池水利組合</t>
  </si>
  <si>
    <t>田原用水組合</t>
  </si>
  <si>
    <t>岡山県後期高齢者医療広域連合</t>
  </si>
  <si>
    <t>岡山県市町村総合事務組合</t>
  </si>
  <si>
    <t>四ヶ郷組合</t>
  </si>
  <si>
    <t>三ヶ村組合</t>
  </si>
  <si>
    <t>六ヶ郷組合</t>
  </si>
  <si>
    <t>西一郷半組合</t>
  </si>
  <si>
    <t>旭東用排水組合</t>
  </si>
  <si>
    <t>○</t>
  </si>
  <si>
    <t>（一財）岡山市勤労者福祉サポートプラザ</t>
    <rPh sb="1" eb="2">
      <t>１</t>
    </rPh>
    <phoneticPr fontId="30"/>
  </si>
  <si>
    <t>（公財）岡山市公園協会</t>
    <rPh sb="1" eb="2">
      <t>コウ</t>
    </rPh>
    <phoneticPr fontId="30"/>
  </si>
  <si>
    <t>（公財）岡山市シルバー人材センター</t>
  </si>
  <si>
    <t>(公財）岡山シンフォニーホール</t>
  </si>
  <si>
    <t>（一財）岡山市水産協会</t>
  </si>
  <si>
    <t>（公財）岡山市スポーツ・文化振興財団</t>
  </si>
  <si>
    <t>（公財）岡山市ふれあい公社</t>
  </si>
  <si>
    <t>（株）岡山コンベンションセンター</t>
  </si>
  <si>
    <t>岡山市場冷蔵（株）</t>
  </si>
  <si>
    <t>岡山都市整備(株)</t>
  </si>
  <si>
    <t>岡山港埠頭開発(株）</t>
  </si>
  <si>
    <t>岡山市土地開発公社</t>
  </si>
  <si>
    <t>岡山都市開発（株）</t>
  </si>
  <si>
    <t>（一財）岡山市建部町観光公社</t>
  </si>
  <si>
    <t>（地独）岡山市立総合医療センター</t>
    <rPh sb="1" eb="2">
      <t>チ</t>
    </rPh>
    <rPh sb="2" eb="3">
      <t>ドク</t>
    </rPh>
    <rPh sb="4" eb="6">
      <t>オカヤマ</t>
    </rPh>
    <rPh sb="6" eb="8">
      <t>シリツ</t>
    </rPh>
    <rPh sb="8" eb="10">
      <t>ソウゴウ</t>
    </rPh>
    <rPh sb="10" eb="12">
      <t>イリョウ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</si>
  <si>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</si>
  <si>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</si>
  <si>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</si>
  <si>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</si>
  <si>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</si>
  <si>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</si>
  <si>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</si>
  <si>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</si>
  <si>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</si>
  <si>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将来負担比率および実質公債費比率について、近年、債務負担行為支出予定額の減少や市債の借入抑制などにより共に改善しております。</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</si>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</sst>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48794</c:v>
                </c:pt>
                <c:pt idx="1">
                  <c:v>47129</c:v>
                </c:pt>
                <c:pt idx="2">
                  <c:v>50848</c:v>
                </c:pt>
                <c:pt idx="3">
                  <c:v>53572</c:v>
                </c:pt>
                <c:pt idx="4">
                  <c:v>51898</c:v>
                </c:pt>
              </c:numCache>
            </c:numRef>
          </c:val>
          <c:smooth val="0"/>
          <c:extLst>
            <c:ext xmlns:c16="http://schemas.microsoft.com/office/drawing/2014/chart" uri="{C3380CC4-5D6E-409C-BE32-E72D297353CC}">
              <c16:uniqueId val="{00000000-4414-4415-9987-8CB886E588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44504</c:v>
                </c:pt>
                <c:pt idx="1">
                  <c:v>43717</c:v>
                </c:pt>
                <c:pt idx="2">
                  <c:v>46420</c:v>
                </c:pt>
                <c:pt idx="3">
                  <c:v>54631</c:v>
                </c:pt>
                <c:pt idx="4">
                  <c:v>56618</c:v>
                </c:pt>
              </c:numCache>
            </c:numRef>
          </c:val>
          <c:smooth val="0"/>
          <c:extLst>
            <c:ext xmlns:c16="http://schemas.microsoft.com/office/drawing/2014/chart" uri="{C3380CC4-5D6E-409C-BE32-E72D297353CC}">
              <c16:uniqueId val="{00000001-4414-4415-9987-8CB886E58821}"/>
            </c:ext>
          </c:extLst>
        </c:ser>
        <c:dLbls>
          <c:showLegendKey val="0"/>
          <c:showVal val="0"/>
          <c:showCatName val="0"/>
          <c:showSerName val="0"/>
          <c:showPercent val="0"/>
          <c:showBubbleSize val="0"/>
        </c:dLbls>
        <c:marker val="1"/>
        <c:smooth val="0"/>
        <c:axId val="106262528"/>
        <c:axId val="106264448"/>
      </c:lineChart>
      <c:catAx>
        <c:axId val="106262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64448"/>
        <c:crosses val="autoZero"/>
        <c:auto val="1"/>
        <c:lblAlgn val="ctr"/>
        <c:lblOffset val="100"/>
        <c:tickLblSkip val="1"/>
        <c:tickMarkSkip val="1"/>
        <c:noMultiLvlLbl val="0"/>
      </c:catAx>
      <c:valAx>
        <c:axId val="10626444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6262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4.25</c:v>
                </c:pt>
                <c:pt idx="1">
                  <c:v>2.98</c:v>
                </c:pt>
                <c:pt idx="2">
                  <c:v>4.3600000000000003</c:v>
                </c:pt>
                <c:pt idx="3">
                  <c:v>5.43</c:v>
                </c:pt>
                <c:pt idx="4">
                  <c:v>4.32</c:v>
                </c:pt>
              </c:numCache>
            </c:numRef>
          </c:val>
          <c:extLst>
            <c:ext xmlns:c16="http://schemas.microsoft.com/office/drawing/2014/chart" uri="{C3380CC4-5D6E-409C-BE32-E72D297353CC}">
              <c16:uniqueId val="{00000000-CA97-43AC-9C06-A99E1D2ED96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8.92</c:v>
                </c:pt>
                <c:pt idx="1">
                  <c:v>11.47</c:v>
                </c:pt>
                <c:pt idx="2">
                  <c:v>11.1</c:v>
                </c:pt>
                <c:pt idx="3">
                  <c:v>11.47</c:v>
                </c:pt>
                <c:pt idx="4">
                  <c:v>12.34</c:v>
                </c:pt>
              </c:numCache>
            </c:numRef>
          </c:val>
          <c:extLst>
            <c:ext xmlns:c16="http://schemas.microsoft.com/office/drawing/2014/chart" uri="{C3380CC4-5D6E-409C-BE32-E72D297353CC}">
              <c16:uniqueId val="{00000001-CA97-43AC-9C06-A99E1D2ED96A}"/>
            </c:ext>
          </c:extLst>
        </c:ser>
        <c:dLbls>
          <c:showLegendKey val="0"/>
          <c:showVal val="0"/>
          <c:showCatName val="0"/>
          <c:showSerName val="0"/>
          <c:showPercent val="0"/>
          <c:showBubbleSize val="0"/>
        </c:dLbls>
        <c:gapWidth val="250"/>
        <c:overlap val="100"/>
        <c:axId val="134371584"/>
        <c:axId val="1343737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-1.28</c:v>
                </c:pt>
                <c:pt idx="1">
                  <c:v>-1.24</c:v>
                </c:pt>
                <c:pt idx="2">
                  <c:v>-0.61</c:v>
                </c:pt>
                <c:pt idx="3">
                  <c:v>-1.1200000000000001</c:v>
                </c:pt>
                <c:pt idx="4">
                  <c:v>-3.46</c:v>
                </c:pt>
              </c:numCache>
            </c:numRef>
          </c:val>
          <c:smooth val="0"/>
          <c:extLst>
            <c:ext xmlns:c16="http://schemas.microsoft.com/office/drawing/2014/chart" uri="{C3380CC4-5D6E-409C-BE32-E72D297353CC}">
              <c16:uniqueId val="{00000002-CA97-43AC-9C06-A99E1D2ED96A}"/>
            </c:ext>
          </c:extLst>
        </c:ser>
        <c:dLbls>
          <c:showLegendKey val="0"/>
          <c:showVal val="0"/>
          <c:showCatName val="0"/>
          <c:showSerName val="0"/>
          <c:showPercent val="0"/>
          <c:showBubbleSize val="0"/>
        </c:dLbls>
        <c:marker val="1"/>
        <c:smooth val="0"/>
        <c:axId val="134371584"/>
        <c:axId val="134373760"/>
      </c:lineChart>
      <c:catAx>
        <c:axId val="13437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373760"/>
        <c:crosses val="autoZero"/>
        <c:auto val="1"/>
        <c:lblAlgn val="ctr"/>
        <c:lblOffset val="100"/>
        <c:tickLblSkip val="1"/>
        <c:tickMarkSkip val="1"/>
        <c:noMultiLvlLbl val="0"/>
      </c:catAx>
      <c:valAx>
        <c:axId val="134373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37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2.35</c:v>
                </c:pt>
                <c:pt idx="2">
                  <c:v>#N/A</c:v>
                </c:pt>
                <c:pt idx="3">
                  <c:v>2.5299999999999998</c:v>
                </c:pt>
                <c:pt idx="4">
                  <c:v>#N/A</c:v>
                </c:pt>
                <c:pt idx="5">
                  <c:v>4.45</c:v>
                </c:pt>
                <c:pt idx="6">
                  <c:v>#N/A</c:v>
                </c:pt>
                <c:pt idx="7">
                  <c:v>0.2</c:v>
                </c:pt>
                <c:pt idx="8">
                  <c:v>#N/A</c:v>
                </c:pt>
                <c:pt idx="9">
                  <c:v>0.17</c:v>
                </c:pt>
              </c:numCache>
            </c:numRef>
          </c:val>
          <c:extLst>
            <c:ext xmlns:c16="http://schemas.microsoft.com/office/drawing/2014/chart" uri="{C3380CC4-5D6E-409C-BE32-E72D297353CC}">
              <c16:uniqueId val="{00000000-270B-417E-AECD-DBED45F4E6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70B-417E-AECD-DBED45F4E656}"/>
            </c:ext>
          </c:extLst>
        </c:ser>
        <c:ser>
          <c:idx val="2"/>
          <c:order val="2"/>
          <c:tx>
            <c:strRef>
              <c:f>データシート!$A$29</c:f>
              <c:strCache>
                <c:ptCount val="1"/>
                <c:pt idx="0">
                  <c:v>岡山市下水道事業会計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0.14000000000000001</c:v>
                </c:pt>
                <c:pt idx="2">
                  <c:v>#N/A</c:v>
                </c:pt>
                <c:pt idx="3">
                  <c:v>0.14000000000000001</c:v>
                </c:pt>
                <c:pt idx="4">
                  <c:v>#N/A</c:v>
                </c:pt>
                <c:pt idx="5">
                  <c:v>0.14000000000000001</c:v>
                </c:pt>
                <c:pt idx="6">
                  <c:v>#N/A</c:v>
                </c:pt>
                <c:pt idx="7">
                  <c:v>0.23</c:v>
                </c:pt>
                <c:pt idx="8">
                  <c:v>#N/A</c:v>
                </c:pt>
                <c:pt idx="9">
                  <c:v>0.22</c:v>
                </c:pt>
              </c:numCache>
            </c:numRef>
          </c:val>
          <c:extLst>
            <c:ext xmlns:c16="http://schemas.microsoft.com/office/drawing/2014/chart" uri="{C3380CC4-5D6E-409C-BE32-E72D297353CC}">
              <c16:uniqueId val="{00000002-270B-417E-AECD-DBED45F4E656}"/>
            </c:ext>
          </c:extLst>
        </c:ser>
        <c:ser>
          <c:idx val="3"/>
          <c:order val="3"/>
          <c:tx>
            <c:strRef>
              <c:f>データシート!$A$30</c:f>
              <c:strCache>
                <c:ptCount val="1"/>
                <c:pt idx="0">
                  <c:v>岡山市介護保険費特別会計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0.39</c:v>
                </c:pt>
                <c:pt idx="2">
                  <c:v>#N/A</c:v>
                </c:pt>
                <c:pt idx="3">
                  <c:v>0.44</c:v>
                </c:pt>
                <c:pt idx="4">
                  <c:v>#N/A</c:v>
                </c:pt>
                <c:pt idx="5">
                  <c:v>0.45</c:v>
                </c:pt>
                <c:pt idx="6">
                  <c:v>#N/A</c:v>
                </c:pt>
                <c:pt idx="7">
                  <c:v>0.53</c:v>
                </c:pt>
                <c:pt idx="8">
                  <c:v>#N/A</c:v>
                </c:pt>
                <c:pt idx="9">
                  <c:v>0.33</c:v>
                </c:pt>
              </c:numCache>
            </c:numRef>
          </c:val>
          <c:extLst>
            <c:ext xmlns:c16="http://schemas.microsoft.com/office/drawing/2014/chart" uri="{C3380CC4-5D6E-409C-BE32-E72D297353CC}">
              <c16:uniqueId val="{00000003-270B-417E-AECD-DBED45F4E656}"/>
            </c:ext>
          </c:extLst>
        </c:ser>
        <c:ser>
          <c:idx val="4"/>
          <c:order val="4"/>
          <c:tx>
            <c:strRef>
              <c:f>データシート!$A$31</c:f>
              <c:strCache>
                <c:ptCount val="1"/>
                <c:pt idx="0">
                  <c:v>岡山市工業用水道事業会計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0.49</c:v>
                </c:pt>
                <c:pt idx="2">
                  <c:v>#N/A</c:v>
                </c:pt>
                <c:pt idx="3">
                  <c:v>0.43</c:v>
                </c:pt>
                <c:pt idx="4">
                  <c:v>#N/A</c:v>
                </c:pt>
                <c:pt idx="5">
                  <c:v>0.46</c:v>
                </c:pt>
                <c:pt idx="6">
                  <c:v>#N/A</c:v>
                </c:pt>
                <c:pt idx="7">
                  <c:v>0.5</c:v>
                </c:pt>
                <c:pt idx="8">
                  <c:v>#N/A</c:v>
                </c:pt>
                <c:pt idx="9">
                  <c:v>0.53</c:v>
                </c:pt>
              </c:numCache>
            </c:numRef>
          </c:val>
          <c:extLst>
            <c:ext xmlns:c16="http://schemas.microsoft.com/office/drawing/2014/chart" uri="{C3380CC4-5D6E-409C-BE32-E72D297353CC}">
              <c16:uniqueId val="{00000004-270B-417E-AECD-DBED45F4E656}"/>
            </c:ext>
          </c:extLst>
        </c:ser>
        <c:ser>
          <c:idx val="5"/>
          <c:order val="5"/>
          <c:tx>
            <c:strRef>
              <c:f>データシート!$A$32</c:f>
              <c:strCache>
                <c:ptCount val="1"/>
                <c:pt idx="0">
                  <c:v>岡山市国民健康保険費特別会計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0.66</c:v>
                </c:pt>
                <c:pt idx="2">
                  <c:v>#N/A</c:v>
                </c:pt>
                <c:pt idx="3">
                  <c:v>1.0900000000000001</c:v>
                </c:pt>
                <c:pt idx="4">
                  <c:v>#N/A</c:v>
                </c:pt>
                <c:pt idx="5">
                  <c:v>1.43</c:v>
                </c:pt>
                <c:pt idx="6">
                  <c:v>#N/A</c:v>
                </c:pt>
                <c:pt idx="7">
                  <c:v>0.73</c:v>
                </c:pt>
                <c:pt idx="8">
                  <c:v>#N/A</c:v>
                </c:pt>
                <c:pt idx="9">
                  <c:v>0.59</c:v>
                </c:pt>
              </c:numCache>
            </c:numRef>
          </c:val>
          <c:extLst>
            <c:ext xmlns:c16="http://schemas.microsoft.com/office/drawing/2014/chart" uri="{C3380CC4-5D6E-409C-BE32-E72D297353CC}">
              <c16:uniqueId val="{00000005-270B-417E-AECD-DBED45F4E656}"/>
            </c:ext>
          </c:extLst>
        </c:ser>
        <c:ser>
          <c:idx val="6"/>
          <c:order val="6"/>
          <c:tx>
            <c:strRef>
              <c:f>データシート!$A$33</c:f>
              <c:strCache>
                <c:ptCount val="1"/>
                <c:pt idx="0">
                  <c:v>岡山市市場事業会計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1.0900000000000001</c:v>
                </c:pt>
                <c:pt idx="2">
                  <c:v>#N/A</c:v>
                </c:pt>
                <c:pt idx="3">
                  <c:v>1.19</c:v>
                </c:pt>
                <c:pt idx="4">
                  <c:v>#N/A</c:v>
                </c:pt>
                <c:pt idx="5">
                  <c:v>1.29</c:v>
                </c:pt>
                <c:pt idx="6">
                  <c:v>#N/A</c:v>
                </c:pt>
                <c:pt idx="7">
                  <c:v>1.43</c:v>
                </c:pt>
                <c:pt idx="8">
                  <c:v>#N/A</c:v>
                </c:pt>
                <c:pt idx="9">
                  <c:v>1.52</c:v>
                </c:pt>
              </c:numCache>
            </c:numRef>
          </c:val>
          <c:extLst>
            <c:ext xmlns:c16="http://schemas.microsoft.com/office/drawing/2014/chart" uri="{C3380CC4-5D6E-409C-BE32-E72D297353CC}">
              <c16:uniqueId val="{00000006-270B-417E-AECD-DBED45F4E65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4.8899999999999997</c:v>
                </c:pt>
                <c:pt idx="2">
                  <c:v>#N/A</c:v>
                </c:pt>
                <c:pt idx="3">
                  <c:v>3.67</c:v>
                </c:pt>
                <c:pt idx="4">
                  <c:v>#N/A</c:v>
                </c:pt>
                <c:pt idx="5">
                  <c:v>5.03</c:v>
                </c:pt>
                <c:pt idx="6">
                  <c:v>#N/A</c:v>
                </c:pt>
                <c:pt idx="7">
                  <c:v>6.15</c:v>
                </c:pt>
                <c:pt idx="8">
                  <c:v>#N/A</c:v>
                </c:pt>
                <c:pt idx="9">
                  <c:v>5.05</c:v>
                </c:pt>
              </c:numCache>
            </c:numRef>
          </c:val>
          <c:extLst>
            <c:ext xmlns:c16="http://schemas.microsoft.com/office/drawing/2014/chart" uri="{C3380CC4-5D6E-409C-BE32-E72D297353CC}">
              <c16:uniqueId val="{00000007-270B-417E-AECD-DBED45F4E656}"/>
            </c:ext>
          </c:extLst>
        </c:ser>
        <c:ser>
          <c:idx val="8"/>
          <c:order val="8"/>
          <c:tx>
            <c:strRef>
              <c:f>データシート!$A$35</c:f>
              <c:strCache>
                <c:ptCount val="1"/>
                <c:pt idx="0">
                  <c:v>岡山市水道事業会計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6.74</c:v>
                </c:pt>
                <c:pt idx="2">
                  <c:v>#N/A</c:v>
                </c:pt>
                <c:pt idx="3">
                  <c:v>7.05</c:v>
                </c:pt>
                <c:pt idx="4">
                  <c:v>#N/A</c:v>
                </c:pt>
                <c:pt idx="5">
                  <c:v>7.06</c:v>
                </c:pt>
                <c:pt idx="6">
                  <c:v>#N/A</c:v>
                </c:pt>
                <c:pt idx="7">
                  <c:v>7.31</c:v>
                </c:pt>
                <c:pt idx="8">
                  <c:v>#N/A</c:v>
                </c:pt>
                <c:pt idx="9">
                  <c:v>7.39</c:v>
                </c:pt>
              </c:numCache>
            </c:numRef>
          </c:val>
          <c:extLst>
            <c:ext xmlns:c16="http://schemas.microsoft.com/office/drawing/2014/chart" uri="{C3380CC4-5D6E-409C-BE32-E72D297353CC}">
              <c16:uniqueId val="{00000008-270B-417E-AECD-DBED45F4E656}"/>
            </c:ext>
          </c:extLst>
        </c:ser>
        <c:ser>
          <c:idx val="9"/>
          <c:order val="9"/>
          <c:tx>
            <c:strRef>
              <c:f>データシート!$A$36</c:f>
              <c:strCache>
                <c:ptCount val="1"/>
                <c:pt idx="0">
                  <c:v>岡山市住宅新築資金等貸付事業費特別会計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0.33</c:v>
                </c:pt>
                <c:pt idx="1">
                  <c:v>#N/A</c:v>
                </c:pt>
                <c:pt idx="2">
                  <c:v>0.33</c:v>
                </c:pt>
                <c:pt idx="3">
                  <c:v>#N/A</c:v>
                </c:pt>
                <c:pt idx="4">
                  <c:v>0.32</c:v>
                </c:pt>
                <c:pt idx="5">
                  <c:v>#N/A</c:v>
                </c:pt>
                <c:pt idx="6">
                  <c:v>0.32</c:v>
                </c:pt>
                <c:pt idx="7">
                  <c:v>#N/A</c:v>
                </c:pt>
                <c:pt idx="8">
                  <c:v>0.32</c:v>
                </c:pt>
                <c:pt idx="9">
                  <c:v>#N/A</c:v>
                </c:pt>
              </c:numCache>
            </c:numRef>
          </c:val>
          <c:extLst>
            <c:ext xmlns:c16="http://schemas.microsoft.com/office/drawing/2014/chart" uri="{C3380CC4-5D6E-409C-BE32-E72D297353CC}">
              <c16:uniqueId val="{00000009-270B-417E-AECD-DBED45F4E656}"/>
            </c:ext>
          </c:extLst>
        </c:ser>
        <c:dLbls>
          <c:showLegendKey val="0"/>
          <c:showVal val="0"/>
          <c:showCatName val="0"/>
          <c:showSerName val="0"/>
          <c:showPercent val="0"/>
          <c:showBubbleSize val="0"/>
        </c:dLbls>
        <c:gapWidth val="150"/>
        <c:overlap val="100"/>
        <c:axId val="134558080"/>
        <c:axId val="134559616"/>
      </c:barChart>
      <c:catAx>
        <c:axId val="13455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559616"/>
        <c:crosses val="autoZero"/>
        <c:auto val="1"/>
        <c:lblAlgn val="ctr"/>
        <c:lblOffset val="100"/>
        <c:tickLblSkip val="1"/>
        <c:tickMarkSkip val="1"/>
        <c:noMultiLvlLbl val="0"/>
      </c:catAx>
      <c:valAx>
        <c:axId val="1345596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580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31998</c:v>
                </c:pt>
                <c:pt idx="5">
                  <c:v>32081</c:v>
                </c:pt>
                <c:pt idx="8">
                  <c:v>32674</c:v>
                </c:pt>
                <c:pt idx="11">
                  <c:v>32288</c:v>
                </c:pt>
                <c:pt idx="14">
                  <c:v>31182</c:v>
                </c:pt>
              </c:numCache>
            </c:numRef>
          </c:val>
          <c:extLst>
            <c:ext xmlns:c16="http://schemas.microsoft.com/office/drawing/2014/chart" uri="{C3380CC4-5D6E-409C-BE32-E72D297353CC}">
              <c16:uniqueId val="{00000000-33BD-424A-B113-9539AA1431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3BD-424A-B113-9539AA1431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4390</c:v>
                </c:pt>
                <c:pt idx="3">
                  <c:v>4195</c:v>
                </c:pt>
                <c:pt idx="6">
                  <c:v>4049</c:v>
                </c:pt>
                <c:pt idx="9">
                  <c:v>3696</c:v>
                </c:pt>
                <c:pt idx="12">
                  <c:v>3671</c:v>
                </c:pt>
              </c:numCache>
            </c:numRef>
          </c:val>
          <c:extLst>
            <c:ext xmlns:c16="http://schemas.microsoft.com/office/drawing/2014/chart" uri="{C3380CC4-5D6E-409C-BE32-E72D297353CC}">
              <c16:uniqueId val="{00000002-33BD-424A-B113-9539AA1431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311</c:v>
                </c:pt>
                <c:pt idx="3">
                  <c:v>161</c:v>
                </c:pt>
                <c:pt idx="6">
                  <c:v>153</c:v>
                </c:pt>
                <c:pt idx="9">
                  <c:v>126</c:v>
                </c:pt>
                <c:pt idx="12">
                  <c:v>152</c:v>
                </c:pt>
              </c:numCache>
            </c:numRef>
          </c:val>
          <c:extLst>
            <c:ext xmlns:c16="http://schemas.microsoft.com/office/drawing/2014/chart" uri="{C3380CC4-5D6E-409C-BE32-E72D297353CC}">
              <c16:uniqueId val="{00000003-33BD-424A-B113-9539AA1431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9019</c:v>
                </c:pt>
                <c:pt idx="3">
                  <c:v>8944</c:v>
                </c:pt>
                <c:pt idx="6">
                  <c:v>8637</c:v>
                </c:pt>
                <c:pt idx="9">
                  <c:v>7317</c:v>
                </c:pt>
                <c:pt idx="12">
                  <c:v>7192</c:v>
                </c:pt>
              </c:numCache>
            </c:numRef>
          </c:val>
          <c:extLst>
            <c:ext xmlns:c16="http://schemas.microsoft.com/office/drawing/2014/chart" uri="{C3380CC4-5D6E-409C-BE32-E72D297353CC}">
              <c16:uniqueId val="{00000004-33BD-424A-B113-9539AA1431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397</c:v>
                </c:pt>
                <c:pt idx="3">
                  <c:v>730</c:v>
                </c:pt>
                <c:pt idx="6">
                  <c:v>1063</c:v>
                </c:pt>
                <c:pt idx="9">
                  <c:v>1363</c:v>
                </c:pt>
                <c:pt idx="12">
                  <c:v>1697</c:v>
                </c:pt>
              </c:numCache>
            </c:numRef>
          </c:val>
          <c:extLst>
            <c:ext xmlns:c16="http://schemas.microsoft.com/office/drawing/2014/chart" uri="{C3380CC4-5D6E-409C-BE32-E72D297353CC}">
              <c16:uniqueId val="{00000005-33BD-424A-B113-9539AA1431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3BD-424A-B113-9539AA1431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36285</c:v>
                </c:pt>
                <c:pt idx="3">
                  <c:v>35609</c:v>
                </c:pt>
                <c:pt idx="6">
                  <c:v>34560</c:v>
                </c:pt>
                <c:pt idx="9">
                  <c:v>32360</c:v>
                </c:pt>
                <c:pt idx="12">
                  <c:v>30356</c:v>
                </c:pt>
              </c:numCache>
            </c:numRef>
          </c:val>
          <c:extLst>
            <c:ext xmlns:c16="http://schemas.microsoft.com/office/drawing/2014/chart" uri="{C3380CC4-5D6E-409C-BE32-E72D297353CC}">
              <c16:uniqueId val="{00000007-33BD-424A-B113-9539AA1431DC}"/>
            </c:ext>
          </c:extLst>
        </c:ser>
        <c:dLbls>
          <c:showLegendKey val="0"/>
          <c:showVal val="0"/>
          <c:showCatName val="0"/>
          <c:showSerName val="0"/>
          <c:showPercent val="0"/>
          <c:showBubbleSize val="0"/>
        </c:dLbls>
        <c:gapWidth val="100"/>
        <c:overlap val="100"/>
        <c:axId val="134823936"/>
        <c:axId val="134825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18404</c:v>
                </c:pt>
                <c:pt idx="2">
                  <c:v>#N/A</c:v>
                </c:pt>
                <c:pt idx="3">
                  <c:v>#N/A</c:v>
                </c:pt>
                <c:pt idx="4">
                  <c:v>17558</c:v>
                </c:pt>
                <c:pt idx="5">
                  <c:v>#N/A</c:v>
                </c:pt>
                <c:pt idx="6">
                  <c:v>#N/A</c:v>
                </c:pt>
                <c:pt idx="7">
                  <c:v>15788</c:v>
                </c:pt>
                <c:pt idx="8">
                  <c:v>#N/A</c:v>
                </c:pt>
                <c:pt idx="9">
                  <c:v>#N/A</c:v>
                </c:pt>
                <c:pt idx="10">
                  <c:v>12574</c:v>
                </c:pt>
                <c:pt idx="11">
                  <c:v>#N/A</c:v>
                </c:pt>
                <c:pt idx="12">
                  <c:v>#N/A</c:v>
                </c:pt>
                <c:pt idx="13">
                  <c:v>11886</c:v>
                </c:pt>
                <c:pt idx="14">
                  <c:v>#N/A</c:v>
                </c:pt>
              </c:numCache>
            </c:numRef>
          </c:val>
          <c:smooth val="0"/>
          <c:extLst>
            <c:ext xmlns:c16="http://schemas.microsoft.com/office/drawing/2014/chart" uri="{C3380CC4-5D6E-409C-BE32-E72D297353CC}">
              <c16:uniqueId val="{00000008-33BD-424A-B113-9539AA1431DC}"/>
            </c:ext>
          </c:extLst>
        </c:ser>
        <c:dLbls>
          <c:showLegendKey val="0"/>
          <c:showVal val="0"/>
          <c:showCatName val="0"/>
          <c:showSerName val="0"/>
          <c:showPercent val="0"/>
          <c:showBubbleSize val="0"/>
        </c:dLbls>
        <c:marker val="1"/>
        <c:smooth val="0"/>
        <c:axId val="134823936"/>
        <c:axId val="134825856"/>
      </c:lineChart>
      <c:catAx>
        <c:axId val="13482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4825856"/>
        <c:crosses val="autoZero"/>
        <c:auto val="1"/>
        <c:lblAlgn val="ctr"/>
        <c:lblOffset val="100"/>
        <c:tickLblSkip val="1"/>
        <c:tickMarkSkip val="1"/>
        <c:noMultiLvlLbl val="0"/>
      </c:catAx>
      <c:valAx>
        <c:axId val="134825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82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299070</c:v>
                </c:pt>
                <c:pt idx="5">
                  <c:v>312316</c:v>
                </c:pt>
                <c:pt idx="8">
                  <c:v>322270</c:v>
                </c:pt>
                <c:pt idx="11">
                  <c:v>334661</c:v>
                </c:pt>
                <c:pt idx="14">
                  <c:v>342826</c:v>
                </c:pt>
              </c:numCache>
            </c:numRef>
          </c:val>
          <c:extLst>
            <c:ext xmlns:c16="http://schemas.microsoft.com/office/drawing/2014/chart" uri="{C3380CC4-5D6E-409C-BE32-E72D297353CC}">
              <c16:uniqueId val="{00000000-1798-4A4A-8A83-0F36C743ABD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66643</c:v>
                </c:pt>
                <c:pt idx="5">
                  <c:v>64606</c:v>
                </c:pt>
                <c:pt idx="8">
                  <c:v>64013</c:v>
                </c:pt>
                <c:pt idx="11">
                  <c:v>72392</c:v>
                </c:pt>
                <c:pt idx="14">
                  <c:v>71341</c:v>
                </c:pt>
              </c:numCache>
            </c:numRef>
          </c:val>
          <c:extLst>
            <c:ext xmlns:c16="http://schemas.microsoft.com/office/drawing/2014/chart" uri="{C3380CC4-5D6E-409C-BE32-E72D297353CC}">
              <c16:uniqueId val="{00000001-1798-4A4A-8A83-0F36C743ABD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27770</c:v>
                </c:pt>
                <c:pt idx="5">
                  <c:v>38126</c:v>
                </c:pt>
                <c:pt idx="8">
                  <c:v>43220</c:v>
                </c:pt>
                <c:pt idx="11">
                  <c:v>47111</c:v>
                </c:pt>
                <c:pt idx="14">
                  <c:v>52496</c:v>
                </c:pt>
              </c:numCache>
            </c:numRef>
          </c:val>
          <c:extLst>
            <c:ext xmlns:c16="http://schemas.microsoft.com/office/drawing/2014/chart" uri="{C3380CC4-5D6E-409C-BE32-E72D297353CC}">
              <c16:uniqueId val="{00000002-1798-4A4A-8A83-0F36C743ABD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798-4A4A-8A83-0F36C743ABD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798-4A4A-8A83-0F36C743ABD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203</c:v>
                </c:pt>
                <c:pt idx="3">
                  <c:v>141</c:v>
                </c:pt>
                <c:pt idx="6">
                  <c:v>139</c:v>
                </c:pt>
                <c:pt idx="9">
                  <c:v>91</c:v>
                </c:pt>
                <c:pt idx="12">
                  <c:v>764</c:v>
                </c:pt>
              </c:numCache>
            </c:numRef>
          </c:val>
          <c:extLst>
            <c:ext xmlns:c16="http://schemas.microsoft.com/office/drawing/2014/chart" uri="{C3380CC4-5D6E-409C-BE32-E72D297353CC}">
              <c16:uniqueId val="{00000005-1798-4A4A-8A83-0F36C743ABD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42094</c:v>
                </c:pt>
                <c:pt idx="3">
                  <c:v>42251</c:v>
                </c:pt>
                <c:pt idx="6">
                  <c:v>41390</c:v>
                </c:pt>
                <c:pt idx="9">
                  <c:v>39242</c:v>
                </c:pt>
                <c:pt idx="12">
                  <c:v>37759</c:v>
                </c:pt>
              </c:numCache>
            </c:numRef>
          </c:val>
          <c:extLst>
            <c:ext xmlns:c16="http://schemas.microsoft.com/office/drawing/2014/chart" uri="{C3380CC4-5D6E-409C-BE32-E72D297353CC}">
              <c16:uniqueId val="{00000006-1798-4A4A-8A83-0F36C743ABD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1005</c:v>
                </c:pt>
                <c:pt idx="3">
                  <c:v>892</c:v>
                </c:pt>
                <c:pt idx="6">
                  <c:v>784</c:v>
                </c:pt>
                <c:pt idx="9">
                  <c:v>677</c:v>
                </c:pt>
                <c:pt idx="12">
                  <c:v>571</c:v>
                </c:pt>
              </c:numCache>
            </c:numRef>
          </c:val>
          <c:extLst>
            <c:ext xmlns:c16="http://schemas.microsoft.com/office/drawing/2014/chart" uri="{C3380CC4-5D6E-409C-BE32-E72D297353CC}">
              <c16:uniqueId val="{00000007-1798-4A4A-8A83-0F36C743ABD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143190</c:v>
                </c:pt>
                <c:pt idx="3">
                  <c:v>136704</c:v>
                </c:pt>
                <c:pt idx="6">
                  <c:v>135192</c:v>
                </c:pt>
                <c:pt idx="9">
                  <c:v>125586</c:v>
                </c:pt>
                <c:pt idx="12">
                  <c:v>118432</c:v>
                </c:pt>
              </c:numCache>
            </c:numRef>
          </c:val>
          <c:extLst>
            <c:ext xmlns:c16="http://schemas.microsoft.com/office/drawing/2014/chart" uri="{C3380CC4-5D6E-409C-BE32-E72D297353CC}">
              <c16:uniqueId val="{00000008-1798-4A4A-8A83-0F36C743ABD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51066</c:v>
                </c:pt>
                <c:pt idx="3">
                  <c:v>45709</c:v>
                </c:pt>
                <c:pt idx="6">
                  <c:v>42203</c:v>
                </c:pt>
                <c:pt idx="9">
                  <c:v>38347</c:v>
                </c:pt>
                <c:pt idx="12">
                  <c:v>28765</c:v>
                </c:pt>
              </c:numCache>
            </c:numRef>
          </c:val>
          <c:extLst>
            <c:ext xmlns:c16="http://schemas.microsoft.com/office/drawing/2014/chart" uri="{C3380CC4-5D6E-409C-BE32-E72D297353CC}">
              <c16:uniqueId val="{00000009-1798-4A4A-8A83-0F36C743ABD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277835</c:v>
                </c:pt>
                <c:pt idx="3">
                  <c:v>277699</c:v>
                </c:pt>
                <c:pt idx="6">
                  <c:v>285103</c:v>
                </c:pt>
                <c:pt idx="9">
                  <c:v>310912</c:v>
                </c:pt>
                <c:pt idx="12">
                  <c:v>319474</c:v>
                </c:pt>
              </c:numCache>
            </c:numRef>
          </c:val>
          <c:extLst>
            <c:ext xmlns:c16="http://schemas.microsoft.com/office/drawing/2014/chart" uri="{C3380CC4-5D6E-409C-BE32-E72D297353CC}">
              <c16:uniqueId val="{0000000A-1798-4A4A-8A83-0F36C743ABD7}"/>
            </c:ext>
          </c:extLst>
        </c:ser>
        <c:dLbls>
          <c:showLegendKey val="0"/>
          <c:showVal val="0"/>
          <c:showCatName val="0"/>
          <c:showSerName val="0"/>
          <c:showPercent val="0"/>
          <c:showBubbleSize val="0"/>
        </c:dLbls>
        <c:gapWidth val="100"/>
        <c:overlap val="100"/>
        <c:axId val="134506368"/>
        <c:axId val="1345126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121909</c:v>
                </c:pt>
                <c:pt idx="2">
                  <c:v>#N/A</c:v>
                </c:pt>
                <c:pt idx="3">
                  <c:v>#N/A</c:v>
                </c:pt>
                <c:pt idx="4">
                  <c:v>88349</c:v>
                </c:pt>
                <c:pt idx="5">
                  <c:v>#N/A</c:v>
                </c:pt>
                <c:pt idx="6">
                  <c:v>#N/A</c:v>
                </c:pt>
                <c:pt idx="7">
                  <c:v>75307</c:v>
                </c:pt>
                <c:pt idx="8">
                  <c:v>#N/A</c:v>
                </c:pt>
                <c:pt idx="9">
                  <c:v>#N/A</c:v>
                </c:pt>
                <c:pt idx="10">
                  <c:v>60692</c:v>
                </c:pt>
                <c:pt idx="11">
                  <c:v>#N/A</c:v>
                </c:pt>
                <c:pt idx="12">
                  <c:v>#N/A</c:v>
                </c:pt>
                <c:pt idx="13">
                  <c:v>39101</c:v>
                </c:pt>
                <c:pt idx="14">
                  <c:v>#N/A</c:v>
                </c:pt>
              </c:numCache>
            </c:numRef>
          </c:val>
          <c:smooth val="0"/>
          <c:extLst>
            <c:ext xmlns:c16="http://schemas.microsoft.com/office/drawing/2014/chart" uri="{C3380CC4-5D6E-409C-BE32-E72D297353CC}">
              <c16:uniqueId val="{0000000B-1798-4A4A-8A83-0F36C743ABD7}"/>
            </c:ext>
          </c:extLst>
        </c:ser>
        <c:dLbls>
          <c:showLegendKey val="0"/>
          <c:showVal val="0"/>
          <c:showCatName val="0"/>
          <c:showSerName val="0"/>
          <c:showPercent val="0"/>
          <c:showBubbleSize val="0"/>
        </c:dLbls>
        <c:marker val="1"/>
        <c:smooth val="0"/>
        <c:axId val="134506368"/>
        <c:axId val="134512640"/>
      </c:lineChart>
      <c:catAx>
        <c:axId val="134506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512640"/>
        <c:crosses val="autoZero"/>
        <c:auto val="1"/>
        <c:lblAlgn val="ctr"/>
        <c:lblOffset val="100"/>
        <c:tickLblSkip val="1"/>
        <c:tickMarkSkip val="1"/>
        <c:noMultiLvlLbl val="0"/>
      </c:catAx>
      <c:valAx>
        <c:axId val="1345126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06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{8BD2B7A4-E192-4B79-BA29-75A4B1F8A391}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E53-4623-A148-4005004C899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{7089BD0B-D768-4A40-8B74-54867183BB61}</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E53-4623-A148-4005004C899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{2320F553-AE25-4807-B34B-0D39320875FA}</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E53-4623-A148-4005004C899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{24482712-D4CA-457C-8544-B619E4C5EBDE}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E53-4623-A148-4005004C899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{41E8020D-4998-4F61-BC08-37961465D206}</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E53-4623-A148-4005004C8999}"/>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BE53-4623-A148-4005004C8999}"/>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{188FAC69-5AE7-47C3-9FB1-4FE94B0CDEE1}</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E53-4623-A148-4005004C8999}"/>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{8454F0E9-D07C-43B9-B9E1-066DB11BA1F5}</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E53-4623-A148-4005004C8999}"/>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{CD5E545B-1582-4B1D-AEF2-D3254DEE8C13}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E53-4623-A148-4005004C8999}"/>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{FB647040-2856-4871-A15C-7D1091E82918}</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E53-4623-A148-4005004C8999}"/>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{591B85C7-A9B3-4F1B-8A98-3D0F720A3280}</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E53-4623-A148-4005004C8999}"/>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BE53-4623-A148-4005004C8999}"/>
            </c:ext>
          </c:extLst>
        </c:ser>
        <c:dLbls>
          <c:showLegendKey val="0"/>
          <c:showVal val="0"/>
          <c:showCatName val="0"/>
          <c:showSerName val="0"/>
          <c:showPercent val="0"/>
          <c:showBubbleSize val="0"/>
        </c:dLbls>
        <c:axId val="186901016"/>
        <c:axId val="187713472"/>
      </c:scatterChart>
      <c:valAx>
        <c:axId val="18690101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713472"/>
        <c:crosses val="autoZero"/>
        <c:crossBetween val="midCat"/>
      </c:valAx>
      <c:valAx>
        <c:axId val="18771347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9010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{2DE08C48-BA4A-4208-80B8-3E18039275B4}</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823-443E-9DE6-CF7F6FD4F15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{493BC14B-73B6-4950-8CFD-4945F21AC668}</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823-443E-9DE6-CF7F6FD4F15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{31696168-6D18-47E5-89A6-55F9C49D08F9}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823-443E-9DE6-CF7F6FD4F15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{E26FCEBB-3392-4731-931D-86B48DABCDC0}</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823-443E-9DE6-CF7F6FD4F15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{74333D8A-D64F-41AC-9668-5D645CB7FE26}</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823-443E-9DE6-CF7F6FD4F15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14.8</c:v>
                </c:pt>
                <c:pt idx="1">
                  <c:v>13.5</c:v>
                </c:pt>
                <c:pt idx="2">
                  <c:v>12.4</c:v>
                </c:pt>
                <c:pt idx="3">
                  <c:v>11</c:v>
                </c:pt>
                <c:pt idx="4">
                  <c:v>9.5</c:v>
                </c:pt>
              </c:numCache>
            </c:numRef>
          </c:xVal>
          <c:yVal>
            <c:numRef>
              <c:f>公会計指標分析・財政指標組合せ分析表!$K$73:$O$73</c:f>
              <c:numCache>
                <c:formatCode>#,##0.0;"▲ "#,##0.0</c:formatCode>
                <c:ptCount val="5"/>
                <c:pt idx="0">
                  <c:v>87.8</c:v>
                </c:pt>
                <c:pt idx="1">
                  <c:v>64</c:v>
                </c:pt>
                <c:pt idx="2">
                  <c:v>54</c:v>
                </c:pt>
                <c:pt idx="3">
                  <c:v>43.4</c:v>
                </c:pt>
                <c:pt idx="4">
                  <c:v>27.7</c:v>
                </c:pt>
              </c:numCache>
            </c:numRef>
          </c:yVal>
          <c:smooth val="0"/>
          <c:extLst>
            <c:ext xmlns:c16="http://schemas.microsoft.com/office/drawing/2014/chart" uri="{C3380CC4-5D6E-409C-BE32-E72D297353CC}">
              <c16:uniqueId val="{00000005-D823-443E-9DE6-CF7F6FD4F15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{5BFE2527-5F3D-40EF-978C-C54533584381}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823-443E-9DE6-CF7F6FD4F15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{22A09D8B-E22C-45AD-A198-1BC410CB876D}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823-443E-9DE6-CF7F6FD4F150}"/>
                </c:ext>
              </c:extLst>
            </c:dLbl>
            <c:dLbl>
              <c:idx val="2"/>
              <c:layout>
                <c:manualLayout>
                  <c:x val="-4.5171070442460083E-2"/>
                  <c:y val="-6.2527233115468414E-2"/>
                </c:manualLayout>
              </c:layout>
              <c:tx>
                <c:strRef>
                  <c:f>公会計指標分析・財政指標組合せ分析表!$M$72</c:f>
                  <c:strCache>
                    <c:ptCount val="1"/>
                    <c:pt idx="0">
                      <c:v>H25</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{4D1A78BD-2F6B-4424-9495-94B0DCA22B87}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823-443E-9DE6-CF7F6FD4F150}"/>
                </c:ext>
              </c:extLst>
            </c:dLbl>
            <c:dLbl>
              <c:idx val="3"/>
              <c:layout>
                <c:manualLayout>
                  <c:x val="-1.823985408116735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{A44B83A7-9445-43D7-B136-D7BAF197FE8E}</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823-443E-9DE6-CF7F6FD4F15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{857B750D-CB0E-41DC-A0B5-57A69F2D06B9}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823-443E-9DE6-CF7F6FD4F15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12.1</c:v>
                </c:pt>
                <c:pt idx="1">
                  <c:v>11.5</c:v>
                </c:pt>
                <c:pt idx="2">
                  <c:v>11.2</c:v>
                </c:pt>
                <c:pt idx="3">
                  <c:v>11.2</c:v>
                </c:pt>
                <c:pt idx="4">
                  <c:v>10.9</c:v>
                </c:pt>
              </c:numCache>
            </c:numRef>
          </c:xVal>
          <c:yVal>
            <c:numRef>
              <c:f>公会計指標分析・財政指標組合せ分析表!$K$77:$O$77</c:f>
              <c:numCache>
                <c:formatCode>#,##0.0;"▲ "#,##0.0</c:formatCode>
                <c:ptCount val="5"/>
                <c:pt idx="0">
                  <c:v>163.1</c:v>
                </c:pt>
                <c:pt idx="1">
                  <c:v>150.5</c:v>
                </c:pt>
                <c:pt idx="2">
                  <c:v>139</c:v>
                </c:pt>
                <c:pt idx="3">
                  <c:v>132.4</c:v>
                </c:pt>
                <c:pt idx="4">
                  <c:v>124.2</c:v>
                </c:pt>
              </c:numCache>
            </c:numRef>
          </c:yVal>
          <c:smooth val="0"/>
          <c:extLst>
            <c:ext xmlns:c16="http://schemas.microsoft.com/office/drawing/2014/chart" uri="{C3380CC4-5D6E-409C-BE32-E72D297353CC}">
              <c16:uniqueId val="{0000000B-D823-443E-9DE6-CF7F6FD4F150}"/>
            </c:ext>
          </c:extLst>
        </c:ser>
        <c:dLbls>
          <c:showLegendKey val="0"/>
          <c:showVal val="0"/>
          <c:showCatName val="0"/>
          <c:showSerName val="0"/>
          <c:showPercent val="0"/>
          <c:showBubbleSize val="0"/>
        </c:dLbls>
        <c:axId val="187721600"/>
        <c:axId val="187871912"/>
      </c:scatterChart>
      <c:valAx>
        <c:axId val="187721600"/>
        <c:scaling>
          <c:orientation val="minMax"/>
          <c:max val="15.299999999999999"/>
          <c:min val="9.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7871912"/>
        <c:crosses val="autoZero"/>
        <c:crossBetween val="midCat"/>
      </c:valAx>
      <c:valAx>
        <c:axId val="187871912"/>
        <c:scaling>
          <c:orientation val="minMax"/>
          <c:max val="19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772160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ea"/>
              <a:ea typeface="+mn-ea"/>
              <a:cs typeface="+mn-cs"/>
            </a:rPr>
            <a:t>　地方債の新規発行を抑制したことによる元利償還金等の減少により、実質公債費比率（分子）は前年度を下回っています。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　実質公債費比率は、「行財政改革大綱（長期計画編）」の定める目標値（平成</a:t>
          </a:r>
          <a:r>
            <a:rPr kumimoji="1" lang="en-US" altLang="ja-JP" sz="1300">
              <a:solidFill>
                <a:schemeClr val="dk1"/>
              </a:solidFill>
              <a:effectLst/>
              <a:latin typeface="+mn-ea"/>
              <a:ea typeface="+mn-ea"/>
              <a:cs typeface="+mn-cs"/>
            </a:rPr>
            <a:t>27</a:t>
          </a:r>
          <a:r>
            <a:rPr kumimoji="1" lang="ja-JP" altLang="ja-JP"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12%</a:t>
          </a:r>
          <a:r>
            <a:rPr kumimoji="1" lang="ja-JP" altLang="ja-JP" sz="1300">
              <a:solidFill>
                <a:schemeClr val="dk1"/>
              </a:solidFill>
              <a:effectLst/>
              <a:latin typeface="+mn-ea"/>
              <a:ea typeface="+mn-ea"/>
              <a:cs typeface="+mn-cs"/>
            </a:rPr>
            <a:t>程度）を、平成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年度決算において</a:t>
          </a:r>
          <a:r>
            <a:rPr kumimoji="1" lang="en-US" altLang="ja-JP" sz="1300">
              <a:solidFill>
                <a:schemeClr val="dk1"/>
              </a:solidFill>
              <a:effectLst/>
              <a:latin typeface="+mn-ea"/>
              <a:ea typeface="+mn-ea"/>
              <a:cs typeface="+mn-cs"/>
            </a:rPr>
            <a:t>12.4%</a:t>
          </a:r>
          <a:r>
            <a:rPr kumimoji="1" lang="ja-JP" altLang="ja-JP" sz="1300">
              <a:solidFill>
                <a:schemeClr val="dk1"/>
              </a:solidFill>
              <a:effectLst/>
              <a:latin typeface="+mn-ea"/>
              <a:ea typeface="+mn-ea"/>
              <a:cs typeface="+mn-cs"/>
            </a:rPr>
            <a:t>とし目標値達成。</a:t>
          </a:r>
          <a:endParaRPr lang="ja-JP" altLang="ja-JP" sz="1300">
            <a:effectLst/>
            <a:latin typeface="+mn-ea"/>
            <a:ea typeface="+mn-ea"/>
          </a:endParaRPr>
        </a:p>
        <a:p>
          <a:r>
            <a:rPr kumimoji="1" lang="ja-JP" altLang="ja-JP" sz="1300">
              <a:solidFill>
                <a:schemeClr val="dk1"/>
              </a:solidFill>
              <a:effectLst/>
              <a:latin typeface="+mn-ea"/>
              <a:ea typeface="+mn-ea"/>
              <a:cs typeface="+mn-cs"/>
            </a:rPr>
            <a:t>　平成</a:t>
          </a:r>
          <a:r>
            <a:rPr kumimoji="1" lang="en-US" altLang="ja-JP" sz="1300">
              <a:solidFill>
                <a:schemeClr val="dk1"/>
              </a:solidFill>
              <a:effectLst/>
              <a:latin typeface="+mn-ea"/>
              <a:ea typeface="+mn-ea"/>
              <a:cs typeface="+mn-cs"/>
            </a:rPr>
            <a:t>28</a:t>
          </a:r>
          <a:r>
            <a:rPr kumimoji="1" lang="ja-JP" altLang="ja-JP" sz="1300">
              <a:solidFill>
                <a:schemeClr val="dk1"/>
              </a:solidFill>
              <a:effectLst/>
              <a:latin typeface="+mn-ea"/>
              <a:ea typeface="+mn-ea"/>
              <a:cs typeface="+mn-cs"/>
            </a:rPr>
            <a:t>年度当初予算では、</a:t>
          </a:r>
          <a:r>
            <a:rPr kumimoji="1" lang="ja-JP" altLang="en-US" sz="1300">
              <a:solidFill>
                <a:schemeClr val="dk1"/>
              </a:solidFill>
              <a:effectLst/>
              <a:latin typeface="+mn-ea"/>
              <a:ea typeface="+mn-ea"/>
              <a:cs typeface="+mn-cs"/>
            </a:rPr>
            <a:t>操車場跡地整備推進事業（用地再取得）の減及び学校耐震改修整備事業の平成</a:t>
          </a:r>
          <a:r>
            <a:rPr kumimoji="1" lang="en-US" altLang="ja-JP" sz="1300">
              <a:solidFill>
                <a:schemeClr val="dk1"/>
              </a:solidFill>
              <a:effectLst/>
              <a:latin typeface="+mn-ea"/>
              <a:ea typeface="+mn-ea"/>
              <a:cs typeface="+mn-cs"/>
            </a:rPr>
            <a:t>27</a:t>
          </a:r>
          <a:r>
            <a:rPr kumimoji="1" lang="ja-JP" altLang="en-US" sz="1300">
              <a:solidFill>
                <a:schemeClr val="dk1"/>
              </a:solidFill>
              <a:effectLst/>
              <a:latin typeface="+mn-ea"/>
              <a:ea typeface="+mn-ea"/>
              <a:cs typeface="+mn-cs"/>
            </a:rPr>
            <a:t>年度</a:t>
          </a:r>
          <a:r>
            <a:rPr kumimoji="1" lang="en-US" altLang="ja-JP" sz="1300">
              <a:solidFill>
                <a:schemeClr val="dk1"/>
              </a:solidFill>
              <a:effectLst/>
              <a:latin typeface="+mn-ea"/>
              <a:ea typeface="+mn-ea"/>
              <a:cs typeface="+mn-cs"/>
            </a:rPr>
            <a:t>2</a:t>
          </a:r>
          <a:r>
            <a:rPr kumimoji="1" lang="ja-JP" altLang="en-US" sz="1300">
              <a:solidFill>
                <a:schemeClr val="dk1"/>
              </a:solidFill>
              <a:effectLst/>
              <a:latin typeface="+mn-ea"/>
              <a:ea typeface="+mn-ea"/>
              <a:cs typeface="+mn-cs"/>
            </a:rPr>
            <a:t>月補正予算への前倒し実施等により、</a:t>
          </a:r>
          <a:r>
            <a:rPr kumimoji="1" lang="ja-JP" altLang="ja-JP" sz="1300">
              <a:solidFill>
                <a:schemeClr val="dk1"/>
              </a:solidFill>
              <a:effectLst/>
              <a:latin typeface="+mn-ea"/>
              <a:ea typeface="+mn-ea"/>
              <a:cs typeface="+mn-cs"/>
            </a:rPr>
            <a:t>政令市移行後に借入の目安としてきた通常債の借入額</a:t>
          </a:r>
          <a:r>
            <a:rPr kumimoji="1" lang="en-US" altLang="ja-JP" sz="1300">
              <a:solidFill>
                <a:schemeClr val="dk1"/>
              </a:solidFill>
              <a:effectLst/>
              <a:latin typeface="+mn-ea"/>
              <a:ea typeface="+mn-ea"/>
              <a:cs typeface="+mn-cs"/>
            </a:rPr>
            <a:t>200</a:t>
          </a:r>
          <a:r>
            <a:rPr kumimoji="1" lang="ja-JP" altLang="ja-JP" sz="1300">
              <a:solidFill>
                <a:schemeClr val="dk1"/>
              </a:solidFill>
              <a:effectLst/>
              <a:latin typeface="+mn-ea"/>
              <a:ea typeface="+mn-ea"/>
              <a:cs typeface="+mn-cs"/>
            </a:rPr>
            <a:t>億円を</a:t>
          </a:r>
          <a:r>
            <a:rPr kumimoji="1" lang="ja-JP" altLang="en-US" sz="1300">
              <a:solidFill>
                <a:schemeClr val="dk1"/>
              </a:solidFill>
              <a:effectLst/>
              <a:latin typeface="+mn-ea"/>
              <a:ea typeface="+mn-ea"/>
              <a:cs typeface="+mn-cs"/>
            </a:rPr>
            <a:t>下回っていますが</a:t>
          </a:r>
          <a:r>
            <a:rPr kumimoji="1" lang="ja-JP" altLang="ja-JP" sz="1300">
              <a:solidFill>
                <a:schemeClr val="dk1"/>
              </a:solidFill>
              <a:effectLst/>
              <a:latin typeface="+mn-ea"/>
              <a:ea typeface="+mn-ea"/>
              <a:cs typeface="+mn-cs"/>
            </a:rPr>
            <a:t>、今後も留意が必要であり、引き続き適切な市債管理に努めます。</a:t>
          </a:r>
          <a:endParaRPr lang="ja-JP" altLang="ja-JP" sz="1300">
            <a:effectLst/>
            <a:latin typeface="+mn-ea"/>
            <a:ea typeface="+mn-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借入抑制による普通債残高の減や、公共施設整備基金などの充当可能財源の増等により、将来負担比率は着実に改善しています。引き続き、将来世代の負担を軽減するよう、健全な財政運営に努めていきます。</a:t>
          </a:r>
          <a:endParaRPr lang="ja-JP" altLang="ja-JP" sz="14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707,615
697,148
789.96
287,505,152
277,860,652
7,158,563
165,516,086
307,410,803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noFill/>
        <a:ln w="9525" cmpd="sng">
          <a:noFill/>
        </a:ln>
        <a:effectLs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707,615
697,148
789.96
287,505,152
277,860,652
7,158,563
165,516,086
307,410,803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707,615
697,148
789.96
287,505,152
277,860,652
7,158,563
165,516,086
307,410,803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707,615
697,148
789.96
287,505,152
277,860,652
7,158,563
165,516,086
307,410,803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類似団体平均を若干下回っています。</a:t>
          </a:r>
          <a:endParaRPr lang="ja-JP" altLang="ja-JP" sz="1100">
            <a:effectLst/>
            <a:latin typeface="+mn-ea"/>
            <a:ea typeface="+mn-ea"/>
          </a:endParaRPr>
        </a:p>
        <a:p>
          <a:r>
            <a:rPr kumimoji="1" lang="ja-JP" altLang="ja-JP" sz="1100">
              <a:solidFill>
                <a:schemeClr val="dk1"/>
              </a:solidFill>
              <a:effectLst/>
              <a:latin typeface="+mn-ea"/>
              <a:ea typeface="+mn-ea"/>
              <a:cs typeface="+mn-cs"/>
            </a:rPr>
            <a:t>　リーマンショックを契機とした平成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年度の法人税収減の影響により、平成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年度の財政力指数は低い状況でしたが、その後の法人・市民税収の回復による基準財政収入額の増により、財政力指数は一定程度回復傾向にあります。</a:t>
          </a:r>
          <a:endParaRPr lang="ja-JP" altLang="ja-JP" sz="1100">
            <a:effectLst/>
            <a:latin typeface="+mn-ea"/>
            <a:ea typeface="+mn-ea"/>
          </a:endParaRPr>
        </a:p>
        <a:p>
          <a:r>
            <a:rPr kumimoji="1" lang="ja-JP" altLang="ja-JP" sz="1100">
              <a:solidFill>
                <a:schemeClr val="dk1"/>
              </a:solidFill>
              <a:effectLst/>
              <a:latin typeface="+mn-ea"/>
              <a:ea typeface="+mn-ea"/>
              <a:cs typeface="+mn-cs"/>
            </a:rPr>
            <a:t>　企業誘致、産業振興、都市基盤整備による人口、産業、交通の集積を図る等により、引き続き市税収入等の増収に努め、財政力を強化します。</a:t>
          </a:r>
          <a:endParaRPr lang="ja-JP" altLang="ja-JP" sz="1100">
            <a:effectLst/>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116840</xdr:rowOff>
    </xdr:to>
    <xdr:cxnSp macro="">
      <xdr:nvCxnSpPr>
        <xdr:cNvPr id="61" name="直線コネクタ 60"/>
        <xdr:cNvCxnSpPr/>
      </xdr:nvCxnSpPr>
      <xdr:spPr>
        <a:xfrm flipV="1">
          <a:off x="4953000" y="626110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88917</xdr:rowOff>
    </xdr:from>
    <xdr:ext cx="762000" cy="259045"/>
    <xdr:sp macro="" textlink="">
      <xdr:nvSpPr>
        <xdr:cNvPr id="62" name="財政力最小値テキスト"/>
        <xdr:cNvSpPr txBox="1"/>
      </xdr:nvSpPr>
      <xdr:spPr>
        <a:xfrm>
          <a:off x="5041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0.71</a:t>
          </a:r>
          <a:endParaRPr kumimoji="1" lang="ja-JP" altLang="en-US" sz="1000" b="1">
            <a:latin typeface="ＭＳ Ｐゴシック"/>
          </a:endParaRPr>
        </a:p>
      </xdr:txBody>
    </xdr:sp>
    <xdr:clientData/>
  </xdr:oneCellAnchor>
  <xdr:twoCellAnchor>
    <xdr:from>
      <xdr:col>7</xdr:col>
      <xdr:colOff>63500</xdr:colOff>
      <xdr:row>44</xdr:row>
      <xdr:rowOff>116840</xdr:rowOff>
    </xdr:from>
    <xdr:to>
      <xdr:col>7</xdr:col>
      <xdr:colOff>241300</xdr:colOff>
      <xdr:row>44</xdr:row>
      <xdr:rowOff>116840</xdr:rowOff>
    </xdr:to>
    <xdr:cxnSp macro="">
      <xdr:nvCxnSpPr>
        <xdr:cNvPr id="63" name="直線コネクタ 62"/>
        <xdr:cNvCxnSpPr/>
      </xdr:nvCxnSpPr>
      <xdr:spPr>
        <a:xfrm>
          <a:off x="4864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4"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5" name="直線コネクタ 64"/>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73660</xdr:rowOff>
    </xdr:from>
    <xdr:to>
      <xdr:col>7</xdr:col>
      <xdr:colOff>152400</xdr:colOff>
      <xdr:row>42</xdr:row>
      <xdr:rowOff>121920</xdr:rowOff>
    </xdr:to>
    <xdr:cxnSp macro="">
      <xdr:nvCxnSpPr>
        <xdr:cNvPr id="66" name="直線コネクタ 65"/>
        <xdr:cNvCxnSpPr/>
      </xdr:nvCxnSpPr>
      <xdr:spPr>
        <a:xfrm flipV="1">
          <a:off x="4114800" y="727456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44467</xdr:rowOff>
    </xdr:from>
    <xdr:ext cx="762000" cy="259045"/>
    <xdr:sp macro="" textlink="">
      <xdr:nvSpPr>
        <xdr:cNvPr id="67" name="財政力平均値テキスト"/>
        <xdr:cNvSpPr txBox="1"/>
      </xdr:nvSpPr>
      <xdr:spPr>
        <a:xfrm>
          <a:off x="5041900" y="6731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27940</xdr:rowOff>
    </xdr:from>
    <xdr:to>
      <xdr:col>7</xdr:col>
      <xdr:colOff>203200</xdr:colOff>
      <xdr:row>40</xdr:row>
      <xdr:rowOff>129540</xdr:rowOff>
    </xdr:to>
    <xdr:sp macro="" textlink="">
      <xdr:nvSpPr>
        <xdr:cNvPr id="68" name="フローチャート : 判断 67"/>
        <xdr:cNvSpPr/>
      </xdr:nvSpPr>
      <xdr:spPr>
        <a:xfrm>
          <a:off x="49022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121920</xdr:rowOff>
    </xdr:from>
    <xdr:to>
      <xdr:col>6</xdr:col>
      <xdr:colOff>0</xdr:colOff>
      <xdr:row>43</xdr:row>
      <xdr:rowOff>46990</xdr:rowOff>
    </xdr:to>
    <xdr:cxnSp macro="">
      <xdr:nvCxnSpPr>
        <xdr:cNvPr id="69" name="直線コネクタ 68"/>
        <xdr:cNvCxnSpPr/>
      </xdr:nvCxnSpPr>
      <xdr:spPr>
        <a:xfrm flipV="1">
          <a:off x="3225800" y="732282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70" name="フローチャート : 判断 69"/>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1" name="テキスト ボックス 70"/>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46990</xdr:rowOff>
    </xdr:from>
    <xdr:to>
      <xdr:col>4</xdr:col>
      <xdr:colOff>482600</xdr:colOff>
      <xdr:row>43</xdr:row>
      <xdr:rowOff>95250</xdr:rowOff>
    </xdr:to>
    <xdr:cxnSp macro="">
      <xdr:nvCxnSpPr>
        <xdr:cNvPr id="72" name="直線コネクタ 71"/>
        <xdr:cNvCxnSpPr/>
      </xdr:nvCxnSpPr>
      <xdr:spPr>
        <a:xfrm flipV="1">
          <a:off x="2336800" y="74193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76200</xdr:rowOff>
    </xdr:from>
    <xdr:to>
      <xdr:col>4</xdr:col>
      <xdr:colOff>533400</xdr:colOff>
      <xdr:row>41</xdr:row>
      <xdr:rowOff>6350</xdr:rowOff>
    </xdr:to>
    <xdr:sp macro="" textlink="">
      <xdr:nvSpPr>
        <xdr:cNvPr id="73" name="フローチャート : 判断 72"/>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16527</xdr:rowOff>
    </xdr:from>
    <xdr:ext cx="762000" cy="259045"/>
    <xdr:sp macro="" textlink="">
      <xdr:nvSpPr>
        <xdr:cNvPr id="74" name="テキスト ボックス 73"/>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95250</xdr:rowOff>
    </xdr:from>
    <xdr:to>
      <xdr:col>3</xdr:col>
      <xdr:colOff>279400</xdr:colOff>
      <xdr:row>43</xdr:row>
      <xdr:rowOff>143510</xdr:rowOff>
    </xdr:to>
    <xdr:cxnSp macro="">
      <xdr:nvCxnSpPr>
        <xdr:cNvPr id="75" name="直線コネクタ 74"/>
        <xdr:cNvCxnSpPr/>
      </xdr:nvCxnSpPr>
      <xdr:spPr>
        <a:xfrm flipV="1">
          <a:off x="1447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124460</xdr:rowOff>
    </xdr:from>
    <xdr:to>
      <xdr:col>3</xdr:col>
      <xdr:colOff>330200</xdr:colOff>
      <xdr:row>41</xdr:row>
      <xdr:rowOff>54610</xdr:rowOff>
    </xdr:to>
    <xdr:sp macro="" textlink="">
      <xdr:nvSpPr>
        <xdr:cNvPr id="76" name="フローチャート : 判断 75"/>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64787</xdr:rowOff>
    </xdr:from>
    <xdr:ext cx="762000" cy="259045"/>
    <xdr:sp macro="" textlink="">
      <xdr:nvSpPr>
        <xdr:cNvPr id="77" name="テキスト ボックス 76"/>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78" name="フローチャート : 判断 77"/>
        <xdr:cNvSpPr/>
      </xdr:nvSpPr>
      <xdr:spPr>
        <a:xfrm>
          <a:off x="1397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139717</xdr:rowOff>
    </xdr:from>
    <xdr:ext cx="762000" cy="259045"/>
    <xdr:sp macro="" textlink="">
      <xdr:nvSpPr>
        <xdr:cNvPr id="79" name="テキスト ボックス 78"/>
        <xdr:cNvSpPr txBox="1"/>
      </xdr:nvSpPr>
      <xdr:spPr>
        <a:xfrm>
          <a:off x="1066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22860</xdr:rowOff>
    </xdr:from>
    <xdr:to>
      <xdr:col>7</xdr:col>
      <xdr:colOff>203200</xdr:colOff>
      <xdr:row>42</xdr:row>
      <xdr:rowOff>124460</xdr:rowOff>
    </xdr:to>
    <xdr:sp macro="" textlink="">
      <xdr:nvSpPr>
        <xdr:cNvPr id="85" name="円/楕円 84"/>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166387</xdr:rowOff>
    </xdr:from>
    <xdr:ext cx="762000" cy="259045"/>
    <xdr:sp macro="" textlink="">
      <xdr:nvSpPr>
        <xdr:cNvPr id="86" name="財政力該当値テキスト"/>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71120</xdr:rowOff>
    </xdr:from>
    <xdr:to>
      <xdr:col>6</xdr:col>
      <xdr:colOff>50800</xdr:colOff>
      <xdr:row>43</xdr:row>
      <xdr:rowOff>1270</xdr:rowOff>
    </xdr:to>
    <xdr:sp macro="" textlink="">
      <xdr:nvSpPr>
        <xdr:cNvPr id="87" name="円/楕円 86"/>
        <xdr:cNvSpPr/>
      </xdr:nvSpPr>
      <xdr:spPr>
        <a:xfrm>
          <a:off x="4064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157497</xdr:rowOff>
    </xdr:from>
    <xdr:ext cx="736600" cy="259045"/>
    <xdr:sp macro="" textlink="">
      <xdr:nvSpPr>
        <xdr:cNvPr id="88" name="テキスト ボックス 87"/>
        <xdr:cNvSpPr txBox="1"/>
      </xdr:nvSpPr>
      <xdr:spPr>
        <a:xfrm>
          <a:off x="3733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167640</xdr:rowOff>
    </xdr:from>
    <xdr:to>
      <xdr:col>4</xdr:col>
      <xdr:colOff>533400</xdr:colOff>
      <xdr:row>43</xdr:row>
      <xdr:rowOff>97790</xdr:rowOff>
    </xdr:to>
    <xdr:sp macro="" textlink="">
      <xdr:nvSpPr>
        <xdr:cNvPr id="89" name="円/楕円 88"/>
        <xdr:cNvSpPr/>
      </xdr:nvSpPr>
      <xdr:spPr>
        <a:xfrm>
          <a:off x="3175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82567</xdr:rowOff>
    </xdr:from>
    <xdr:ext cx="762000" cy="259045"/>
    <xdr:sp macro="" textlink="">
      <xdr:nvSpPr>
        <xdr:cNvPr id="90" name="テキスト ボックス 89"/>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44450</xdr:rowOff>
    </xdr:from>
    <xdr:to>
      <xdr:col>3</xdr:col>
      <xdr:colOff>330200</xdr:colOff>
      <xdr:row>43</xdr:row>
      <xdr:rowOff>146050</xdr:rowOff>
    </xdr:to>
    <xdr:sp macro="" textlink="">
      <xdr:nvSpPr>
        <xdr:cNvPr id="91" name="円/楕円 90"/>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92" name="テキスト ボックス 91"/>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92710</xdr:rowOff>
    </xdr:from>
    <xdr:to>
      <xdr:col>2</xdr:col>
      <xdr:colOff>127000</xdr:colOff>
      <xdr:row>44</xdr:row>
      <xdr:rowOff>22860</xdr:rowOff>
    </xdr:to>
    <xdr:sp macro="" textlink="">
      <xdr:nvSpPr>
        <xdr:cNvPr id="93" name="円/楕円 92"/>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7637</xdr:rowOff>
    </xdr:from>
    <xdr:ext cx="762000" cy="259045"/>
    <xdr:sp macro="" textlink="">
      <xdr:nvSpPr>
        <xdr:cNvPr id="94" name="テキスト ボックス 93"/>
        <xdr:cNvSpPr txBox="1"/>
      </xdr:nvSpPr>
      <xdr:spPr>
        <a:xfrm>
          <a:off x="1066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類似団体と比較すると、</a:t>
          </a:r>
          <a:r>
            <a:rPr kumimoji="1" lang="en-US" altLang="ja-JP" sz="1100">
              <a:solidFill>
                <a:schemeClr val="dk1"/>
              </a:solidFill>
              <a:effectLst/>
              <a:latin typeface="+mn-ea"/>
              <a:ea typeface="+mn-ea"/>
              <a:cs typeface="+mn-cs"/>
            </a:rPr>
            <a:t>7.9</a:t>
          </a:r>
          <a:r>
            <a:rPr kumimoji="1" lang="ja-JP" altLang="ja-JP" sz="1100">
              <a:solidFill>
                <a:schemeClr val="dk1"/>
              </a:solidFill>
              <a:effectLst/>
              <a:latin typeface="+mn-ea"/>
              <a:ea typeface="+mn-ea"/>
              <a:cs typeface="+mn-cs"/>
            </a:rPr>
            <a:t>％ポイント下回っています。</a:t>
          </a:r>
          <a:endParaRPr lang="ja-JP" altLang="ja-JP" sz="1100">
            <a:effectLst/>
            <a:latin typeface="+mn-ea"/>
            <a:ea typeface="+mn-ea"/>
          </a:endParaRPr>
        </a:p>
        <a:p>
          <a:r>
            <a:rPr kumimoji="1" lang="ja-JP" altLang="ja-JP" sz="1100">
              <a:solidFill>
                <a:schemeClr val="dk1"/>
              </a:solidFill>
              <a:effectLst/>
              <a:latin typeface="+mn-ea"/>
              <a:ea typeface="+mn-ea"/>
              <a:cs typeface="+mn-cs"/>
            </a:rPr>
            <a:t>　採用凍結による人件費の減や臨財債の発行などにより経常収支比率は平成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年度まで改善してきましたが、生活保護費やこども手当などの扶助費の増加などにより、平成</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年度まで比率が一旦増加しました。平成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年度から給与所得上昇による税収増により経常収支比率は改善に転じ、平成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年度まで同率となっております。</a:t>
          </a:r>
          <a:endParaRPr lang="ja-JP" altLang="ja-JP" sz="1100">
            <a:effectLst/>
            <a:latin typeface="+mn-ea"/>
            <a:ea typeface="+mn-ea"/>
          </a:endParaRPr>
        </a:p>
        <a:p>
          <a:r>
            <a:rPr kumimoji="1" lang="ja-JP" altLang="ja-JP" sz="1100">
              <a:solidFill>
                <a:schemeClr val="dk1"/>
              </a:solidFill>
              <a:effectLst/>
              <a:latin typeface="+mn-ea"/>
              <a:ea typeface="+mn-ea"/>
              <a:cs typeface="+mn-cs"/>
            </a:rPr>
            <a:t>　建設事業の重点化、地方債借入額の抑制、公的資金の補償金免除繰上償還等により公債費の軽減を図るとともに、指定管理者制度の導入や民間委託をはじめ、行政サービス棚卸し（事業仕分け）による積極的な行財政改革に取り組み、歳出の徹底的な見直しを行います。</a:t>
          </a:r>
          <a:endParaRPr lang="ja-JP" altLang="ja-JP" sz="1100">
            <a:effectLst/>
            <a:latin typeface="+mn-ea"/>
            <a:ea typeface="+mn-ea"/>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1" name="直線コネクタ 110"/>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3" name="直線コネクタ 112"/>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5" name="直線コネクタ 114"/>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7" name="直線コネクタ 116"/>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9" name="直線コネクタ 118"/>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113595</xdr:rowOff>
    </xdr:from>
    <xdr:to>
      <xdr:col>7</xdr:col>
      <xdr:colOff>152400</xdr:colOff>
      <xdr:row>67</xdr:row>
      <xdr:rowOff>112183</xdr:rowOff>
    </xdr:to>
    <xdr:cxnSp macro="">
      <xdr:nvCxnSpPr>
        <xdr:cNvPr id="124" name="直線コネクタ 123"/>
        <xdr:cNvCxnSpPr/>
      </xdr:nvCxnSpPr>
      <xdr:spPr>
        <a:xfrm flipV="1">
          <a:off x="4953000" y="10057695"/>
          <a:ext cx="0" cy="15416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84260</xdr:rowOff>
    </xdr:from>
    <xdr:ext cx="762000" cy="259045"/>
    <xdr:sp macro="" textlink="">
      <xdr:nvSpPr>
        <xdr:cNvPr id="125" name="財政構造の弾力性最小値テキスト"/>
        <xdr:cNvSpPr txBox="1"/>
      </xdr:nvSpPr>
      <xdr:spPr>
        <a:xfrm>
          <a:off x="5041900" y="1157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67</xdr:row>
      <xdr:rowOff>112183</xdr:rowOff>
    </xdr:from>
    <xdr:to>
      <xdr:col>7</xdr:col>
      <xdr:colOff>241300</xdr:colOff>
      <xdr:row>67</xdr:row>
      <xdr:rowOff>112183</xdr:rowOff>
    </xdr:to>
    <xdr:cxnSp macro="">
      <xdr:nvCxnSpPr>
        <xdr:cNvPr id="126" name="直線コネクタ 125"/>
        <xdr:cNvCxnSpPr/>
      </xdr:nvCxnSpPr>
      <xdr:spPr>
        <a:xfrm>
          <a:off x="4864100" y="1159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28522</xdr:rowOff>
    </xdr:from>
    <xdr:ext cx="762000" cy="259045"/>
    <xdr:sp macro="" textlink="">
      <xdr:nvSpPr>
        <xdr:cNvPr id="127" name="財政構造の弾力性最大値テキスト"/>
        <xdr:cNvSpPr txBox="1"/>
      </xdr:nvSpPr>
      <xdr:spPr>
        <a:xfrm>
          <a:off x="5041900" y="980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7</xdr:col>
      <xdr:colOff>63500</xdr:colOff>
      <xdr:row>58</xdr:row>
      <xdr:rowOff>113595</xdr:rowOff>
    </xdr:from>
    <xdr:to>
      <xdr:col>7</xdr:col>
      <xdr:colOff>241300</xdr:colOff>
      <xdr:row>58</xdr:row>
      <xdr:rowOff>113595</xdr:rowOff>
    </xdr:to>
    <xdr:cxnSp macro="">
      <xdr:nvCxnSpPr>
        <xdr:cNvPr id="128" name="直線コネクタ 127"/>
        <xdr:cNvCxnSpPr/>
      </xdr:nvCxnSpPr>
      <xdr:spPr>
        <a:xfrm>
          <a:off x="4864100" y="100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113595</xdr:rowOff>
    </xdr:from>
    <xdr:to>
      <xdr:col>7</xdr:col>
      <xdr:colOff>152400</xdr:colOff>
      <xdr:row>58</xdr:row>
      <xdr:rowOff>113595</xdr:rowOff>
    </xdr:to>
    <xdr:cxnSp macro="">
      <xdr:nvCxnSpPr>
        <xdr:cNvPr id="129" name="直線コネクタ 128"/>
        <xdr:cNvCxnSpPr/>
      </xdr:nvCxnSpPr>
      <xdr:spPr>
        <a:xfrm>
          <a:off x="4114800" y="100576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65210</xdr:rowOff>
    </xdr:from>
    <xdr:ext cx="762000" cy="259045"/>
    <xdr:sp macro="" textlink="">
      <xdr:nvSpPr>
        <xdr:cNvPr id="130" name="財政構造の弾力性平均値テキスト"/>
        <xdr:cNvSpPr txBox="1"/>
      </xdr:nvSpPr>
      <xdr:spPr>
        <a:xfrm>
          <a:off x="5041900" y="1103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93133</xdr:rowOff>
    </xdr:from>
    <xdr:to>
      <xdr:col>7</xdr:col>
      <xdr:colOff>203200</xdr:colOff>
      <xdr:row>65</xdr:row>
      <xdr:rowOff>23283</xdr:rowOff>
    </xdr:to>
    <xdr:sp macro="" textlink="">
      <xdr:nvSpPr>
        <xdr:cNvPr id="131" name="フローチャート : 判断 130"/>
        <xdr:cNvSpPr/>
      </xdr:nvSpPr>
      <xdr:spPr>
        <a:xfrm>
          <a:off x="49022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113595</xdr:rowOff>
    </xdr:from>
    <xdr:to>
      <xdr:col>6</xdr:col>
      <xdr:colOff>0</xdr:colOff>
      <xdr:row>58</xdr:row>
      <xdr:rowOff>113595</xdr:rowOff>
    </xdr:to>
    <xdr:cxnSp macro="">
      <xdr:nvCxnSpPr>
        <xdr:cNvPr id="132" name="直線コネクタ 131"/>
        <xdr:cNvCxnSpPr/>
      </xdr:nvCxnSpPr>
      <xdr:spPr>
        <a:xfrm>
          <a:off x="3225800" y="100576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82550</xdr:rowOff>
    </xdr:from>
    <xdr:to>
      <xdr:col>6</xdr:col>
      <xdr:colOff>50800</xdr:colOff>
      <xdr:row>66</xdr:row>
      <xdr:rowOff>12700</xdr:rowOff>
    </xdr:to>
    <xdr:sp macro="" textlink="">
      <xdr:nvSpPr>
        <xdr:cNvPr id="133" name="フローチャート : 判断 132"/>
        <xdr:cNvSpPr/>
      </xdr:nvSpPr>
      <xdr:spPr>
        <a:xfrm>
          <a:off x="4064000" y="1122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168927</xdr:rowOff>
    </xdr:from>
    <xdr:ext cx="736600" cy="259045"/>
    <xdr:sp macro="" textlink="">
      <xdr:nvSpPr>
        <xdr:cNvPr id="134" name="テキスト ボックス 133"/>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113595</xdr:rowOff>
    </xdr:from>
    <xdr:to>
      <xdr:col>4</xdr:col>
      <xdr:colOff>482600</xdr:colOff>
      <xdr:row>59</xdr:row>
      <xdr:rowOff>35983</xdr:rowOff>
    </xdr:to>
    <xdr:cxnSp macro="">
      <xdr:nvCxnSpPr>
        <xdr:cNvPr id="135" name="直線コネクタ 134"/>
        <xdr:cNvCxnSpPr/>
      </xdr:nvCxnSpPr>
      <xdr:spPr>
        <a:xfrm flipV="1">
          <a:off x="2336800" y="10057695"/>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93133</xdr:rowOff>
    </xdr:from>
    <xdr:to>
      <xdr:col>4</xdr:col>
      <xdr:colOff>533400</xdr:colOff>
      <xdr:row>65</xdr:row>
      <xdr:rowOff>23283</xdr:rowOff>
    </xdr:to>
    <xdr:sp macro="" textlink="">
      <xdr:nvSpPr>
        <xdr:cNvPr id="136" name="フローチャート : 判断 135"/>
        <xdr:cNvSpPr/>
      </xdr:nvSpPr>
      <xdr:spPr>
        <a:xfrm>
          <a:off x="3175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8060</xdr:rowOff>
    </xdr:from>
    <xdr:ext cx="762000" cy="259045"/>
    <xdr:sp macro="" textlink="">
      <xdr:nvSpPr>
        <xdr:cNvPr id="137" name="テキスト ボックス 136"/>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xdr:col>
      <xdr:colOff>76200</xdr:colOff>
      <xdr:row>58</xdr:row>
      <xdr:rowOff>100189</xdr:rowOff>
    </xdr:from>
    <xdr:to>
      <xdr:col>3</xdr:col>
      <xdr:colOff>279400</xdr:colOff>
      <xdr:row>59</xdr:row>
      <xdr:rowOff>35983</xdr:rowOff>
    </xdr:to>
    <xdr:cxnSp macro="">
      <xdr:nvCxnSpPr>
        <xdr:cNvPr id="138" name="直線コネクタ 137"/>
        <xdr:cNvCxnSpPr/>
      </xdr:nvCxnSpPr>
      <xdr:spPr>
        <a:xfrm>
          <a:off x="1447800" y="10044289"/>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65</xdr:row>
      <xdr:rowOff>2117</xdr:rowOff>
    </xdr:from>
    <xdr:to>
      <xdr:col>3</xdr:col>
      <xdr:colOff>330200</xdr:colOff>
      <xdr:row>65</xdr:row>
      <xdr:rowOff>103717</xdr:rowOff>
    </xdr:to>
    <xdr:sp macro="" textlink="">
      <xdr:nvSpPr>
        <xdr:cNvPr id="139" name="フローチャート : 判断 138"/>
        <xdr:cNvSpPr/>
      </xdr:nvSpPr>
      <xdr:spPr>
        <a:xfrm>
          <a:off x="2286000" y="1114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88494</xdr:rowOff>
    </xdr:from>
    <xdr:ext cx="762000" cy="259045"/>
    <xdr:sp macro="" textlink="">
      <xdr:nvSpPr>
        <xdr:cNvPr id="140" name="テキスト ボックス 139"/>
        <xdr:cNvSpPr txBox="1"/>
      </xdr:nvSpPr>
      <xdr:spPr>
        <a:xfrm>
          <a:off x="1955800" y="1123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106539</xdr:rowOff>
    </xdr:from>
    <xdr:to>
      <xdr:col>2</xdr:col>
      <xdr:colOff>127000</xdr:colOff>
      <xdr:row>65</xdr:row>
      <xdr:rowOff>36689</xdr:rowOff>
    </xdr:to>
    <xdr:sp macro="" textlink="">
      <xdr:nvSpPr>
        <xdr:cNvPr id="141" name="フローチャート : 判断 140"/>
        <xdr:cNvSpPr/>
      </xdr:nvSpPr>
      <xdr:spPr>
        <a:xfrm>
          <a:off x="1397000" y="1107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21466</xdr:rowOff>
    </xdr:from>
    <xdr:ext cx="762000" cy="259045"/>
    <xdr:sp macro="" textlink="">
      <xdr:nvSpPr>
        <xdr:cNvPr id="142" name="テキスト ボックス 141"/>
        <xdr:cNvSpPr txBox="1"/>
      </xdr:nvSpPr>
      <xdr:spPr>
        <a:xfrm>
          <a:off x="1066800" y="1116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62795</xdr:rowOff>
    </xdr:from>
    <xdr:to>
      <xdr:col>7</xdr:col>
      <xdr:colOff>203200</xdr:colOff>
      <xdr:row>58</xdr:row>
      <xdr:rowOff>164395</xdr:rowOff>
    </xdr:to>
    <xdr:sp macro="" textlink="">
      <xdr:nvSpPr>
        <xdr:cNvPr id="148" name="円/楕円 147"/>
        <xdr:cNvSpPr/>
      </xdr:nvSpPr>
      <xdr:spPr>
        <a:xfrm>
          <a:off x="4902200" y="100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155522</xdr:rowOff>
    </xdr:from>
    <xdr:ext cx="762000" cy="259045"/>
    <xdr:sp macro="" textlink="">
      <xdr:nvSpPr>
        <xdr:cNvPr id="149" name="財政構造の弾力性該当値テキスト"/>
        <xdr:cNvSpPr txBox="1"/>
      </xdr:nvSpPr>
      <xdr:spPr>
        <a:xfrm>
          <a:off x="5041900" y="992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62795</xdr:rowOff>
    </xdr:from>
    <xdr:to>
      <xdr:col>6</xdr:col>
      <xdr:colOff>50800</xdr:colOff>
      <xdr:row>58</xdr:row>
      <xdr:rowOff>164395</xdr:rowOff>
    </xdr:to>
    <xdr:sp macro="" textlink="">
      <xdr:nvSpPr>
        <xdr:cNvPr id="150" name="円/楕円 149"/>
        <xdr:cNvSpPr/>
      </xdr:nvSpPr>
      <xdr:spPr>
        <a:xfrm>
          <a:off x="4064000" y="100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3122</xdr:rowOff>
    </xdr:from>
    <xdr:ext cx="736600" cy="259045"/>
    <xdr:sp macro="" textlink="">
      <xdr:nvSpPr>
        <xdr:cNvPr id="151" name="テキスト ボックス 150"/>
        <xdr:cNvSpPr txBox="1"/>
      </xdr:nvSpPr>
      <xdr:spPr>
        <a:xfrm>
          <a:off x="3733800" y="9775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62795</xdr:rowOff>
    </xdr:from>
    <xdr:to>
      <xdr:col>4</xdr:col>
      <xdr:colOff>533400</xdr:colOff>
      <xdr:row>58</xdr:row>
      <xdr:rowOff>164395</xdr:rowOff>
    </xdr:to>
    <xdr:sp macro="" textlink="">
      <xdr:nvSpPr>
        <xdr:cNvPr id="152" name="円/楕円 151"/>
        <xdr:cNvSpPr/>
      </xdr:nvSpPr>
      <xdr:spPr>
        <a:xfrm>
          <a:off x="3175000" y="100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3122</xdr:rowOff>
    </xdr:from>
    <xdr:ext cx="762000" cy="259045"/>
    <xdr:sp macro="" textlink="">
      <xdr:nvSpPr>
        <xdr:cNvPr id="153" name="テキスト ボックス 152"/>
        <xdr:cNvSpPr txBox="1"/>
      </xdr:nvSpPr>
      <xdr:spPr>
        <a:xfrm>
          <a:off x="2844800" y="977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156633</xdr:rowOff>
    </xdr:from>
    <xdr:to>
      <xdr:col>3</xdr:col>
      <xdr:colOff>330200</xdr:colOff>
      <xdr:row>59</xdr:row>
      <xdr:rowOff>86783</xdr:rowOff>
    </xdr:to>
    <xdr:sp macro="" textlink="">
      <xdr:nvSpPr>
        <xdr:cNvPr id="154" name="円/楕円 153"/>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96960</xdr:rowOff>
    </xdr:from>
    <xdr:ext cx="762000" cy="259045"/>
    <xdr:sp macro="" textlink="">
      <xdr:nvSpPr>
        <xdr:cNvPr id="155" name="テキスト ボックス 154"/>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49389</xdr:rowOff>
    </xdr:from>
    <xdr:to>
      <xdr:col>2</xdr:col>
      <xdr:colOff>127000</xdr:colOff>
      <xdr:row>58</xdr:row>
      <xdr:rowOff>150989</xdr:rowOff>
    </xdr:to>
    <xdr:sp macro="" textlink="">
      <xdr:nvSpPr>
        <xdr:cNvPr id="156" name="円/楕円 155"/>
        <xdr:cNvSpPr/>
      </xdr:nvSpPr>
      <xdr:spPr>
        <a:xfrm>
          <a:off x="1397000" y="999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56</xdr:row>
      <xdr:rowOff>161166</xdr:rowOff>
    </xdr:from>
    <xdr:ext cx="762000" cy="259045"/>
    <xdr:sp macro="" textlink="">
      <xdr:nvSpPr>
        <xdr:cNvPr id="157" name="テキスト ボックス 156"/>
        <xdr:cNvSpPr txBox="1"/>
      </xdr:nvSpPr>
      <xdr:spPr>
        <a:xfrm>
          <a:off x="1066800" y="97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[109,257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124,757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物件費や維持補修費などの経常的経費について、毎年見直しを図り、経費の削減に努めてきた結果、類似団体平均より良好な水準です。　</a:t>
          </a:r>
          <a:endParaRPr lang="ja-JP" altLang="ja-JP" sz="1100">
            <a:effectLst/>
            <a:latin typeface="+mn-ea"/>
            <a:ea typeface="+mn-ea"/>
          </a:endParaRPr>
        </a:p>
        <a:p>
          <a:r>
            <a:rPr kumimoji="1" lang="ja-JP" altLang="ja-JP" sz="1100">
              <a:solidFill>
                <a:schemeClr val="dk1"/>
              </a:solidFill>
              <a:effectLst/>
              <a:latin typeface="+mn-ea"/>
              <a:ea typeface="+mn-ea"/>
              <a:cs typeface="+mn-cs"/>
            </a:rPr>
            <a:t>　動向としては、平成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年度については福祉総合システム関係電算業務委託料や小学校における教科書・指導書等整備費が増加したことなど、物件費が増加したことにより、１人当たり</a:t>
          </a:r>
          <a:r>
            <a:rPr kumimoji="1" lang="en-US" altLang="ja-JP" sz="1100">
              <a:solidFill>
                <a:schemeClr val="dk1"/>
              </a:solidFill>
              <a:effectLst/>
              <a:latin typeface="+mn-ea"/>
              <a:ea typeface="+mn-ea"/>
              <a:cs typeface="+mn-cs"/>
            </a:rPr>
            <a:t>3,158</a:t>
          </a:r>
          <a:r>
            <a:rPr kumimoji="1" lang="ja-JP" altLang="ja-JP" sz="1100">
              <a:solidFill>
                <a:schemeClr val="dk1"/>
              </a:solidFill>
              <a:effectLst/>
              <a:latin typeface="+mn-ea"/>
              <a:ea typeface="+mn-ea"/>
              <a:cs typeface="+mn-cs"/>
            </a:rPr>
            <a:t>円の増となっています。</a:t>
          </a:r>
          <a:endParaRPr lang="ja-JP" altLang="ja-JP" sz="1100">
            <a:effectLst/>
            <a:latin typeface="+mn-ea"/>
            <a:ea typeface="+mn-ea"/>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157331</xdr:rowOff>
    </xdr:from>
    <xdr:to>
      <xdr:col>7</xdr:col>
      <xdr:colOff>152400</xdr:colOff>
      <xdr:row>89</xdr:row>
      <xdr:rowOff>59032</xdr:rowOff>
    </xdr:to>
    <xdr:cxnSp macro="">
      <xdr:nvCxnSpPr>
        <xdr:cNvPr id="187" name="直線コネクタ 186"/>
        <xdr:cNvCxnSpPr/>
      </xdr:nvCxnSpPr>
      <xdr:spPr>
        <a:xfrm flipV="1">
          <a:off x="4953000" y="14044781"/>
          <a:ext cx="0" cy="1273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31109</xdr:rowOff>
    </xdr:from>
    <xdr:ext cx="762000" cy="259045"/>
    <xdr:sp macro="" textlink="">
      <xdr:nvSpPr>
        <xdr:cNvPr id="188" name="人件費・物件費等の状況最小値テキスト"/>
        <xdr:cNvSpPr txBox="1"/>
      </xdr:nvSpPr>
      <xdr:spPr>
        <a:xfrm>
          <a:off x="5041900" y="1529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127,731</a:t>
          </a:r>
          <a:endParaRPr kumimoji="1" lang="ja-JP" altLang="en-US" sz="1000" b="1">
            <a:latin typeface="ＭＳ Ｐゴシック"/>
          </a:endParaRPr>
        </a:p>
      </xdr:txBody>
    </xdr:sp>
    <xdr:clientData/>
  </xdr:oneCellAnchor>
  <xdr:twoCellAnchor>
    <xdr:from>
      <xdr:col>7</xdr:col>
      <xdr:colOff>63500</xdr:colOff>
      <xdr:row>89</xdr:row>
      <xdr:rowOff>59032</xdr:rowOff>
    </xdr:from>
    <xdr:to>
      <xdr:col>7</xdr:col>
      <xdr:colOff>241300</xdr:colOff>
      <xdr:row>89</xdr:row>
      <xdr:rowOff>59032</xdr:rowOff>
    </xdr:to>
    <xdr:cxnSp macro="">
      <xdr:nvCxnSpPr>
        <xdr:cNvPr id="189" name="直線コネクタ 188"/>
        <xdr:cNvCxnSpPr/>
      </xdr:nvCxnSpPr>
      <xdr:spPr>
        <a:xfrm>
          <a:off x="4864100" y="153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72258</xdr:rowOff>
    </xdr:from>
    <xdr:ext cx="762000" cy="259045"/>
    <xdr:sp macro="" textlink="">
      <xdr:nvSpPr>
        <xdr:cNvPr id="190" name="人件費・物件費等の状況最大値テキスト"/>
        <xdr:cNvSpPr txBox="1"/>
      </xdr:nvSpPr>
      <xdr:spPr>
        <a:xfrm>
          <a:off x="5041900" y="13788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96,070</a:t>
          </a:r>
          <a:endParaRPr kumimoji="1" lang="ja-JP" altLang="en-US" sz="1000" b="1">
            <a:latin typeface="ＭＳ Ｐゴシック"/>
          </a:endParaRPr>
        </a:p>
      </xdr:txBody>
    </xdr:sp>
    <xdr:clientData/>
  </xdr:oneCellAnchor>
  <xdr:twoCellAnchor>
    <xdr:from>
      <xdr:col>7</xdr:col>
      <xdr:colOff>63500</xdr:colOff>
      <xdr:row>81</xdr:row>
      <xdr:rowOff>157331</xdr:rowOff>
    </xdr:from>
    <xdr:to>
      <xdr:col>7</xdr:col>
      <xdr:colOff>241300</xdr:colOff>
      <xdr:row>81</xdr:row>
      <xdr:rowOff>157331</xdr:rowOff>
    </xdr:to>
    <xdr:cxnSp macro="">
      <xdr:nvCxnSpPr>
        <xdr:cNvPr id="191" name="直線コネクタ 190"/>
        <xdr:cNvCxnSpPr/>
      </xdr:nvCxnSpPr>
      <xdr:spPr>
        <a:xfrm>
          <a:off x="4864100" y="14044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46315</xdr:rowOff>
    </xdr:from>
    <xdr:to>
      <xdr:col>7</xdr:col>
      <xdr:colOff>152400</xdr:colOff>
      <xdr:row>85</xdr:row>
      <xdr:rowOff>1870</xdr:rowOff>
    </xdr:to>
    <xdr:cxnSp macro="">
      <xdr:nvCxnSpPr>
        <xdr:cNvPr id="192" name="直線コネクタ 191"/>
        <xdr:cNvCxnSpPr/>
      </xdr:nvCxnSpPr>
      <xdr:spPr>
        <a:xfrm>
          <a:off x="4114800" y="14448115"/>
          <a:ext cx="838200" cy="12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170727</xdr:rowOff>
    </xdr:from>
    <xdr:ext cx="762000" cy="259045"/>
    <xdr:sp macro="" textlink="">
      <xdr:nvSpPr>
        <xdr:cNvPr id="193" name="人件費・物件費等の状況平均値テキスト"/>
        <xdr:cNvSpPr txBox="1"/>
      </xdr:nvSpPr>
      <xdr:spPr>
        <a:xfrm>
          <a:off x="5041900" y="1457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111,150</a:t>
          </a:r>
          <a:endParaRPr kumimoji="1" lang="ja-JP" altLang="en-US" sz="1000" b="1">
            <a:solidFill>
              <a:srgbClr val="000080"/>
            </a:solidFill>
            <a:latin typeface="ＭＳ Ｐゴシック"/>
          </a:endParaRPr>
        </a:p>
      </xdr:txBody>
    </xdr:sp>
    <xdr:clientData/>
  </xdr:oneCellAnchor>
  <xdr:twoCellAnchor>
    <xdr:from>
      <xdr:col>7</xdr:col>
      <xdr:colOff>101600</xdr:colOff>
      <xdr:row>85</xdr:row>
      <xdr:rowOff>27200</xdr:rowOff>
    </xdr:from>
    <xdr:to>
      <xdr:col>7</xdr:col>
      <xdr:colOff>203200</xdr:colOff>
      <xdr:row>85</xdr:row>
      <xdr:rowOff>128800</xdr:rowOff>
    </xdr:to>
    <xdr:sp macro="" textlink="">
      <xdr:nvSpPr>
        <xdr:cNvPr id="194" name="フローチャート : 判断 193"/>
        <xdr:cNvSpPr/>
      </xdr:nvSpPr>
      <xdr:spPr>
        <a:xfrm>
          <a:off x="4902200" y="146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24081</xdr:rowOff>
    </xdr:from>
    <xdr:to>
      <xdr:col>6</xdr:col>
      <xdr:colOff>0</xdr:colOff>
      <xdr:row>84</xdr:row>
      <xdr:rowOff>46315</xdr:rowOff>
    </xdr:to>
    <xdr:cxnSp macro="">
      <xdr:nvCxnSpPr>
        <xdr:cNvPr id="195" name="直線コネクタ 194"/>
        <xdr:cNvCxnSpPr/>
      </xdr:nvCxnSpPr>
      <xdr:spPr>
        <a:xfrm>
          <a:off x="3225800" y="14254431"/>
          <a:ext cx="889000" cy="19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9866</xdr:rowOff>
    </xdr:from>
    <xdr:to>
      <xdr:col>6</xdr:col>
      <xdr:colOff>50800</xdr:colOff>
      <xdr:row>85</xdr:row>
      <xdr:rowOff>111466</xdr:rowOff>
    </xdr:to>
    <xdr:sp macro="" textlink="">
      <xdr:nvSpPr>
        <xdr:cNvPr id="196" name="フローチャート : 判断 195"/>
        <xdr:cNvSpPr/>
      </xdr:nvSpPr>
      <xdr:spPr>
        <a:xfrm>
          <a:off x="4064000" y="1458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96243</xdr:rowOff>
    </xdr:from>
    <xdr:ext cx="736600" cy="259045"/>
    <xdr:sp macro="" textlink="">
      <xdr:nvSpPr>
        <xdr:cNvPr id="197" name="テキスト ボックス 196"/>
        <xdr:cNvSpPr txBox="1"/>
      </xdr:nvSpPr>
      <xdr:spPr>
        <a:xfrm>
          <a:off x="3733800" y="1466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110,719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162714</xdr:rowOff>
    </xdr:from>
    <xdr:to>
      <xdr:col>4</xdr:col>
      <xdr:colOff>482600</xdr:colOff>
      <xdr:row>83</xdr:row>
      <xdr:rowOff>24081</xdr:rowOff>
    </xdr:to>
    <xdr:cxnSp macro="">
      <xdr:nvCxnSpPr>
        <xdr:cNvPr id="198" name="直線コネクタ 197"/>
        <xdr:cNvCxnSpPr/>
      </xdr:nvCxnSpPr>
      <xdr:spPr>
        <a:xfrm>
          <a:off x="2336800" y="14221614"/>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30544</xdr:rowOff>
    </xdr:from>
    <xdr:to>
      <xdr:col>4</xdr:col>
      <xdr:colOff>533400</xdr:colOff>
      <xdr:row>84</xdr:row>
      <xdr:rowOff>132144</xdr:rowOff>
    </xdr:to>
    <xdr:sp macro="" textlink="">
      <xdr:nvSpPr>
        <xdr:cNvPr id="199" name="フローチャート : 判断 198"/>
        <xdr:cNvSpPr/>
      </xdr:nvSpPr>
      <xdr:spPr>
        <a:xfrm>
          <a:off x="3175000" y="1443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116921</xdr:rowOff>
    </xdr:from>
    <xdr:ext cx="762000" cy="259045"/>
    <xdr:sp macro="" textlink="">
      <xdr:nvSpPr>
        <xdr:cNvPr id="200" name="テキスト ボックス 199"/>
        <xdr:cNvSpPr txBox="1"/>
      </xdr:nvSpPr>
      <xdr:spPr>
        <a:xfrm>
          <a:off x="2844800" y="1451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106,970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162714</xdr:rowOff>
    </xdr:from>
    <xdr:to>
      <xdr:col>3</xdr:col>
      <xdr:colOff>279400</xdr:colOff>
      <xdr:row>83</xdr:row>
      <xdr:rowOff>85089</xdr:rowOff>
    </xdr:to>
    <xdr:cxnSp macro="">
      <xdr:nvCxnSpPr>
        <xdr:cNvPr id="201" name="直線コネクタ 200"/>
        <xdr:cNvCxnSpPr/>
      </xdr:nvCxnSpPr>
      <xdr:spPr>
        <a:xfrm flipV="1">
          <a:off x="1447800" y="14221614"/>
          <a:ext cx="889000" cy="9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112545</xdr:rowOff>
    </xdr:from>
    <xdr:to>
      <xdr:col>3</xdr:col>
      <xdr:colOff>330200</xdr:colOff>
      <xdr:row>85</xdr:row>
      <xdr:rowOff>42695</xdr:rowOff>
    </xdr:to>
    <xdr:sp macro="" textlink="">
      <xdr:nvSpPr>
        <xdr:cNvPr id="202" name="フローチャート : 判断 201"/>
        <xdr:cNvSpPr/>
      </xdr:nvSpPr>
      <xdr:spPr>
        <a:xfrm>
          <a:off x="2286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27472</xdr:rowOff>
    </xdr:from>
    <xdr:ext cx="762000" cy="259045"/>
    <xdr:sp macro="" textlink="">
      <xdr:nvSpPr>
        <xdr:cNvPr id="203" name="テキスト ボックス 202"/>
        <xdr:cNvSpPr txBox="1"/>
      </xdr:nvSpPr>
      <xdr:spPr>
        <a:xfrm>
          <a:off x="1955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109,009</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93396</xdr:rowOff>
    </xdr:from>
    <xdr:to>
      <xdr:col>2</xdr:col>
      <xdr:colOff>127000</xdr:colOff>
      <xdr:row>86</xdr:row>
      <xdr:rowOff>23546</xdr:rowOff>
    </xdr:to>
    <xdr:sp macro="" textlink="">
      <xdr:nvSpPr>
        <xdr:cNvPr id="204" name="フローチャート : 判断 203"/>
        <xdr:cNvSpPr/>
      </xdr:nvSpPr>
      <xdr:spPr>
        <a:xfrm>
          <a:off x="1397000" y="1466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86</xdr:row>
      <xdr:rowOff>8323</xdr:rowOff>
    </xdr:from>
    <xdr:ext cx="762000" cy="259045"/>
    <xdr:sp macro="" textlink="">
      <xdr:nvSpPr>
        <xdr:cNvPr id="205" name="テキスト ボックス 204"/>
        <xdr:cNvSpPr txBox="1"/>
      </xdr:nvSpPr>
      <xdr:spPr>
        <a:xfrm>
          <a:off x="1066800" y="1475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112,796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122520</xdr:rowOff>
    </xdr:from>
    <xdr:to>
      <xdr:col>7</xdr:col>
      <xdr:colOff>203200</xdr:colOff>
      <xdr:row>85</xdr:row>
      <xdr:rowOff>52670</xdr:rowOff>
    </xdr:to>
    <xdr:sp macro="" textlink="">
      <xdr:nvSpPr>
        <xdr:cNvPr id="211" name="円/楕円 210"/>
        <xdr:cNvSpPr/>
      </xdr:nvSpPr>
      <xdr:spPr>
        <a:xfrm>
          <a:off x="4902200" y="145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139047</xdr:rowOff>
    </xdr:from>
    <xdr:ext cx="762000" cy="259045"/>
    <xdr:sp macro="" textlink="">
      <xdr:nvSpPr>
        <xdr:cNvPr id="212" name="人件費・物件費等の状況該当値テキスト"/>
        <xdr:cNvSpPr txBox="1"/>
      </xdr:nvSpPr>
      <xdr:spPr>
        <a:xfrm>
          <a:off x="5041900" y="1436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109,257</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166965</xdr:rowOff>
    </xdr:from>
    <xdr:to>
      <xdr:col>6</xdr:col>
      <xdr:colOff>50800</xdr:colOff>
      <xdr:row>84</xdr:row>
      <xdr:rowOff>97115</xdr:rowOff>
    </xdr:to>
    <xdr:sp macro="" textlink="">
      <xdr:nvSpPr>
        <xdr:cNvPr id="213" name="円/楕円 212"/>
        <xdr:cNvSpPr/>
      </xdr:nvSpPr>
      <xdr:spPr>
        <a:xfrm>
          <a:off x="4064000" y="1439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107292</xdr:rowOff>
    </xdr:from>
    <xdr:ext cx="736600" cy="259045"/>
    <xdr:sp macro="" textlink="">
      <xdr:nvSpPr>
        <xdr:cNvPr id="214" name="テキスト ボックス 213"/>
        <xdr:cNvSpPr txBox="1"/>
      </xdr:nvSpPr>
      <xdr:spPr>
        <a:xfrm>
          <a:off x="3733800" y="1416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106,099</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144731</xdr:rowOff>
    </xdr:from>
    <xdr:to>
      <xdr:col>4</xdr:col>
      <xdr:colOff>533400</xdr:colOff>
      <xdr:row>83</xdr:row>
      <xdr:rowOff>74881</xdr:rowOff>
    </xdr:to>
    <xdr:sp macro="" textlink="">
      <xdr:nvSpPr>
        <xdr:cNvPr id="215" name="円/楕円 214"/>
        <xdr:cNvSpPr/>
      </xdr:nvSpPr>
      <xdr:spPr>
        <a:xfrm>
          <a:off x="3175000" y="1420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85058</xdr:rowOff>
    </xdr:from>
    <xdr:ext cx="762000" cy="259045"/>
    <xdr:sp macro="" textlink="">
      <xdr:nvSpPr>
        <xdr:cNvPr id="216" name="テキスト ボックス 215"/>
        <xdr:cNvSpPr txBox="1"/>
      </xdr:nvSpPr>
      <xdr:spPr>
        <a:xfrm>
          <a:off x="2844800" y="13972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101,283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111914</xdr:rowOff>
    </xdr:from>
    <xdr:to>
      <xdr:col>3</xdr:col>
      <xdr:colOff>330200</xdr:colOff>
      <xdr:row>83</xdr:row>
      <xdr:rowOff>42064</xdr:rowOff>
    </xdr:to>
    <xdr:sp macro="" textlink="">
      <xdr:nvSpPr>
        <xdr:cNvPr id="217" name="円/楕円 216"/>
        <xdr:cNvSpPr/>
      </xdr:nvSpPr>
      <xdr:spPr>
        <a:xfrm>
          <a:off x="2286000" y="141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52241</xdr:rowOff>
    </xdr:from>
    <xdr:ext cx="762000" cy="259045"/>
    <xdr:sp macro="" textlink="">
      <xdr:nvSpPr>
        <xdr:cNvPr id="218" name="テキスト ボックス 217"/>
        <xdr:cNvSpPr txBox="1"/>
      </xdr:nvSpPr>
      <xdr:spPr>
        <a:xfrm>
          <a:off x="1955800" y="139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100,467</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34289</xdr:rowOff>
    </xdr:from>
    <xdr:to>
      <xdr:col>2</xdr:col>
      <xdr:colOff>127000</xdr:colOff>
      <xdr:row>83</xdr:row>
      <xdr:rowOff>135889</xdr:rowOff>
    </xdr:to>
    <xdr:sp macro="" textlink="">
      <xdr:nvSpPr>
        <xdr:cNvPr id="219" name="円/楕円 218"/>
        <xdr:cNvSpPr/>
      </xdr:nvSpPr>
      <xdr:spPr>
        <a:xfrm>
          <a:off x="13970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146066</xdr:rowOff>
    </xdr:from>
    <xdr:ext cx="762000" cy="259045"/>
    <xdr:sp macro="" textlink="">
      <xdr:nvSpPr>
        <xdr:cNvPr id="220" name="テキスト ボックス 219"/>
        <xdr:cNvSpPr txBox="1"/>
      </xdr:nvSpPr>
      <xdr:spPr>
        <a:xfrm>
          <a:off x="1066800" y="140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ea"/>
              <a:ea typeface="+mn-ea"/>
              <a:cs typeface="+mn-cs"/>
            </a:rPr>
            <a:t>　</a:t>
          </a:r>
          <a:r>
            <a:rPr lang="ja-JP" altLang="ja-JP" sz="1100">
              <a:solidFill>
                <a:schemeClr val="dk1"/>
              </a:solidFill>
              <a:effectLst/>
              <a:latin typeface="+mn-ea"/>
              <a:ea typeface="+mn-ea"/>
              <a:cs typeface="+mn-cs"/>
            </a:rPr>
            <a:t>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年度（平成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月</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日時点）の指数は、前年の値を上回</a:t>
          </a:r>
          <a:r>
            <a:rPr lang="ja-JP" altLang="en-US" sz="1100">
              <a:solidFill>
                <a:schemeClr val="dk1"/>
              </a:solidFill>
              <a:effectLst/>
              <a:latin typeface="+mn-ea"/>
              <a:ea typeface="+mn-ea"/>
              <a:cs typeface="+mn-cs"/>
            </a:rPr>
            <a:t>りまし</a:t>
          </a:r>
          <a:r>
            <a:rPr lang="ja-JP" altLang="ja-JP" sz="1100">
              <a:solidFill>
                <a:schemeClr val="dk1"/>
              </a:solidFill>
              <a:effectLst/>
              <a:latin typeface="+mn-ea"/>
              <a:ea typeface="+mn-ea"/>
              <a:cs typeface="+mn-cs"/>
            </a:rPr>
            <a:t>た。要因としては、国における給与制度の総合的見直しの実施（平成</a:t>
          </a:r>
          <a:r>
            <a:rPr lang="en-US" altLang="ja-JP" sz="1100">
              <a:solidFill>
                <a:schemeClr val="dk1"/>
              </a:solidFill>
              <a:effectLst/>
              <a:latin typeface="+mn-ea"/>
              <a:ea typeface="+mn-ea"/>
              <a:cs typeface="+mn-cs"/>
            </a:rPr>
            <a:t>27</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月</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日）があげられ</a:t>
          </a:r>
          <a:r>
            <a:rPr lang="ja-JP" altLang="en-US" sz="1100">
              <a:solidFill>
                <a:schemeClr val="dk1"/>
              </a:solidFill>
              <a:effectLst/>
              <a:latin typeface="+mn-ea"/>
              <a:ea typeface="+mn-ea"/>
              <a:cs typeface="+mn-cs"/>
            </a:rPr>
            <a:t>ます</a:t>
          </a:r>
          <a:r>
            <a:rPr lang="ja-JP" altLang="ja-JP" sz="1100">
              <a:solidFill>
                <a:schemeClr val="dk1"/>
              </a:solidFill>
              <a:effectLst/>
              <a:latin typeface="+mn-ea"/>
              <a:ea typeface="+mn-ea"/>
              <a:cs typeface="+mn-cs"/>
            </a:rPr>
            <a:t>。岡山市は平成</a:t>
          </a:r>
          <a:r>
            <a:rPr lang="en-US" altLang="ja-JP" sz="1100">
              <a:solidFill>
                <a:schemeClr val="dk1"/>
              </a:solidFill>
              <a:effectLst/>
              <a:latin typeface="+mn-ea"/>
              <a:ea typeface="+mn-ea"/>
              <a:cs typeface="+mn-cs"/>
            </a:rPr>
            <a:t>28</a:t>
          </a:r>
          <a:r>
            <a:rPr lang="ja-JP" altLang="ja-JP" sz="1100">
              <a:solidFill>
                <a:schemeClr val="dk1"/>
              </a:solidFill>
              <a:effectLst/>
              <a:latin typeface="+mn-ea"/>
              <a:ea typeface="+mn-ea"/>
              <a:cs typeface="+mn-cs"/>
            </a:rPr>
            <a:t>年</a:t>
          </a:r>
          <a:r>
            <a:rPr lang="en-US" altLang="ja-JP" sz="1100">
              <a:solidFill>
                <a:schemeClr val="dk1"/>
              </a:solidFill>
              <a:effectLst/>
              <a:latin typeface="+mn-ea"/>
              <a:ea typeface="+mn-ea"/>
              <a:cs typeface="+mn-cs"/>
            </a:rPr>
            <a:t>4</a:t>
          </a:r>
          <a:r>
            <a:rPr lang="ja-JP" altLang="ja-JP" sz="1100">
              <a:solidFill>
                <a:schemeClr val="dk1"/>
              </a:solidFill>
              <a:effectLst/>
              <a:latin typeface="+mn-ea"/>
              <a:ea typeface="+mn-ea"/>
              <a:cs typeface="+mn-cs"/>
            </a:rPr>
            <a:t>月</a:t>
          </a:r>
          <a:r>
            <a:rPr lang="en-US" altLang="ja-JP" sz="1100">
              <a:solidFill>
                <a:schemeClr val="dk1"/>
              </a:solidFill>
              <a:effectLst/>
              <a:latin typeface="+mn-ea"/>
              <a:ea typeface="+mn-ea"/>
              <a:cs typeface="+mn-cs"/>
            </a:rPr>
            <a:t>1</a:t>
          </a:r>
          <a:r>
            <a:rPr lang="ja-JP" altLang="ja-JP" sz="1100">
              <a:solidFill>
                <a:schemeClr val="dk1"/>
              </a:solidFill>
              <a:effectLst/>
              <a:latin typeface="+mn-ea"/>
              <a:ea typeface="+mn-ea"/>
              <a:cs typeface="+mn-cs"/>
            </a:rPr>
            <a:t>日実施。今後も本市の人事委員会からの勧告及び報告を踏まえ、国家公務員の給与制度との均衡を図ってい</a:t>
          </a:r>
          <a:r>
            <a:rPr lang="ja-JP" altLang="en-US" sz="1100">
              <a:solidFill>
                <a:schemeClr val="dk1"/>
              </a:solidFill>
              <a:effectLst/>
              <a:latin typeface="+mn-ea"/>
              <a:ea typeface="+mn-ea"/>
              <a:cs typeface="+mn-cs"/>
            </a:rPr>
            <a:t>きます</a:t>
          </a:r>
          <a:r>
            <a:rPr lang="ja-JP" altLang="ja-JP" sz="1100">
              <a:solidFill>
                <a:schemeClr val="dk1"/>
              </a:solidFill>
              <a:effectLst/>
              <a:latin typeface="+mn-ea"/>
              <a:ea typeface="+mn-ea"/>
              <a:cs typeface="+mn-cs"/>
            </a:rPr>
            <a:t>。</a:t>
          </a:r>
        </a:p>
        <a:p>
          <a:endParaRPr lang="ja-JP" altLang="ja-JP" sz="1100">
            <a:solidFill>
              <a:srgbClr val="FF0000"/>
            </a:solidFill>
            <a:effectLst/>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6" name="直線コネクタ 235"/>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7" name="テキスト ボックス 236"/>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8" name="直線コネクタ 237"/>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9" name="テキスト ボックス 238"/>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0" name="直線コネクタ 239"/>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1" name="テキスト ボックス 240"/>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2" name="直線コネクタ 241"/>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3" name="テキスト ボックス 242"/>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87885</xdr:rowOff>
    </xdr:from>
    <xdr:to>
      <xdr:col>24</xdr:col>
      <xdr:colOff>558800</xdr:colOff>
      <xdr:row>85</xdr:row>
      <xdr:rowOff>157226</xdr:rowOff>
    </xdr:to>
    <xdr:cxnSp macro="">
      <xdr:nvCxnSpPr>
        <xdr:cNvPr id="247" name="直線コネクタ 246"/>
        <xdr:cNvCxnSpPr/>
      </xdr:nvCxnSpPr>
      <xdr:spPr>
        <a:xfrm flipV="1">
          <a:off x="17018000" y="13803885"/>
          <a:ext cx="0" cy="9265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129303</xdr:rowOff>
    </xdr:from>
    <xdr:ext cx="762000" cy="259045"/>
    <xdr:sp macro="" textlink="">
      <xdr:nvSpPr>
        <xdr:cNvPr id="248" name="給与水準   （国との比較）最小値テキスト"/>
        <xdr:cNvSpPr txBox="1"/>
      </xdr:nvSpPr>
      <xdr:spPr>
        <a:xfrm>
          <a:off x="17106900" y="1470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85</xdr:row>
      <xdr:rowOff>157226</xdr:rowOff>
    </xdr:from>
    <xdr:to>
      <xdr:col>24</xdr:col>
      <xdr:colOff>647700</xdr:colOff>
      <xdr:row>85</xdr:row>
      <xdr:rowOff>157226</xdr:rowOff>
    </xdr:to>
    <xdr:cxnSp macro="">
      <xdr:nvCxnSpPr>
        <xdr:cNvPr id="249" name="直線コネクタ 248"/>
        <xdr:cNvCxnSpPr/>
      </xdr:nvCxnSpPr>
      <xdr:spPr>
        <a:xfrm>
          <a:off x="16929100" y="14730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2812</xdr:rowOff>
    </xdr:from>
    <xdr:ext cx="762000" cy="259045"/>
    <xdr:sp macro="" textlink="">
      <xdr:nvSpPr>
        <xdr:cNvPr id="250" name="給与水準   （国との比較）最大値テキスト"/>
        <xdr:cNvSpPr txBox="1"/>
      </xdr:nvSpPr>
      <xdr:spPr>
        <a:xfrm>
          <a:off x="17106900" y="13547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94.2</a:t>
          </a:r>
          <a:endParaRPr kumimoji="1" lang="ja-JP" altLang="en-US" sz="1000" b="1">
            <a:latin typeface="ＭＳ Ｐゴシック"/>
          </a:endParaRPr>
        </a:p>
      </xdr:txBody>
    </xdr:sp>
    <xdr:clientData/>
  </xdr:oneCellAnchor>
  <xdr:twoCellAnchor>
    <xdr:from>
      <xdr:col>24</xdr:col>
      <xdr:colOff>469900</xdr:colOff>
      <xdr:row>80</xdr:row>
      <xdr:rowOff>87885</xdr:rowOff>
    </xdr:from>
    <xdr:to>
      <xdr:col>24</xdr:col>
      <xdr:colOff>647700</xdr:colOff>
      <xdr:row>80</xdr:row>
      <xdr:rowOff>87885</xdr:rowOff>
    </xdr:to>
    <xdr:cxnSp macro="">
      <xdr:nvCxnSpPr>
        <xdr:cNvPr id="251" name="直線コネクタ 250"/>
        <xdr:cNvCxnSpPr/>
      </xdr:nvCxnSpPr>
      <xdr:spPr>
        <a:xfrm>
          <a:off x="16929100" y="1380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77724</xdr:rowOff>
    </xdr:from>
    <xdr:to>
      <xdr:col>24</xdr:col>
      <xdr:colOff>558800</xdr:colOff>
      <xdr:row>84</xdr:row>
      <xdr:rowOff>154939</xdr:rowOff>
    </xdr:to>
    <xdr:cxnSp macro="">
      <xdr:nvCxnSpPr>
        <xdr:cNvPr id="252" name="直線コネクタ 251"/>
        <xdr:cNvCxnSpPr/>
      </xdr:nvCxnSpPr>
      <xdr:spPr>
        <a:xfrm>
          <a:off x="16179800" y="14479524"/>
          <a:ext cx="838200" cy="7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14495</xdr:rowOff>
    </xdr:from>
    <xdr:ext cx="762000" cy="259045"/>
    <xdr:sp macro="" textlink="">
      <xdr:nvSpPr>
        <xdr:cNvPr id="253" name="給与水準   （国との比較）平均値テキスト"/>
        <xdr:cNvSpPr txBox="1"/>
      </xdr:nvSpPr>
      <xdr:spPr>
        <a:xfrm>
          <a:off x="17106900" y="1424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169418</xdr:rowOff>
    </xdr:from>
    <xdr:to>
      <xdr:col>24</xdr:col>
      <xdr:colOff>609600</xdr:colOff>
      <xdr:row>84</xdr:row>
      <xdr:rowOff>99568</xdr:rowOff>
    </xdr:to>
    <xdr:sp macro="" textlink="">
      <xdr:nvSpPr>
        <xdr:cNvPr id="254" name="フローチャート : 判断 253"/>
        <xdr:cNvSpPr/>
      </xdr:nvSpPr>
      <xdr:spPr>
        <a:xfrm>
          <a:off x="16967200" y="1439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58420</xdr:rowOff>
    </xdr:from>
    <xdr:to>
      <xdr:col>23</xdr:col>
      <xdr:colOff>406400</xdr:colOff>
      <xdr:row>84</xdr:row>
      <xdr:rowOff>77724</xdr:rowOff>
    </xdr:to>
    <xdr:cxnSp macro="">
      <xdr:nvCxnSpPr>
        <xdr:cNvPr id="255" name="直線コネクタ 254"/>
        <xdr:cNvCxnSpPr/>
      </xdr:nvCxnSpPr>
      <xdr:spPr>
        <a:xfrm>
          <a:off x="15290800" y="1446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36576</xdr:rowOff>
    </xdr:from>
    <xdr:to>
      <xdr:col>23</xdr:col>
      <xdr:colOff>457200</xdr:colOff>
      <xdr:row>84</xdr:row>
      <xdr:rowOff>138176</xdr:rowOff>
    </xdr:to>
    <xdr:sp macro="" textlink="">
      <xdr:nvSpPr>
        <xdr:cNvPr id="256" name="フローチャート : 判断 255"/>
        <xdr:cNvSpPr/>
      </xdr:nvSpPr>
      <xdr:spPr>
        <a:xfrm>
          <a:off x="16129000" y="1443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122953</xdr:rowOff>
    </xdr:from>
    <xdr:ext cx="736600" cy="259045"/>
    <xdr:sp macro="" textlink="">
      <xdr:nvSpPr>
        <xdr:cNvPr id="257" name="テキスト ボックス 256"/>
        <xdr:cNvSpPr txBox="1"/>
      </xdr:nvSpPr>
      <xdr:spPr>
        <a:xfrm>
          <a:off x="15798800" y="145247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58420</xdr:rowOff>
    </xdr:from>
    <xdr:to>
      <xdr:col>22</xdr:col>
      <xdr:colOff>203200</xdr:colOff>
      <xdr:row>88</xdr:row>
      <xdr:rowOff>154432</xdr:rowOff>
    </xdr:to>
    <xdr:cxnSp macro="">
      <xdr:nvCxnSpPr>
        <xdr:cNvPr id="258" name="直線コネクタ 257"/>
        <xdr:cNvCxnSpPr/>
      </xdr:nvCxnSpPr>
      <xdr:spPr>
        <a:xfrm flipV="1">
          <a:off x="14401800" y="14460220"/>
          <a:ext cx="889000" cy="78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140463</xdr:rowOff>
    </xdr:from>
    <xdr:to>
      <xdr:col>22</xdr:col>
      <xdr:colOff>254000</xdr:colOff>
      <xdr:row>84</xdr:row>
      <xdr:rowOff>70613</xdr:rowOff>
    </xdr:to>
    <xdr:sp macro="" textlink="">
      <xdr:nvSpPr>
        <xdr:cNvPr id="259" name="フローチャート : 判断 258"/>
        <xdr:cNvSpPr/>
      </xdr:nvSpPr>
      <xdr:spPr>
        <a:xfrm>
          <a:off x="15240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80790</xdr:rowOff>
    </xdr:from>
    <xdr:ext cx="762000" cy="259045"/>
    <xdr:sp macro="" textlink="">
      <xdr:nvSpPr>
        <xdr:cNvPr id="260" name="テキスト ボックス 259"/>
        <xdr:cNvSpPr txBox="1"/>
      </xdr:nvSpPr>
      <xdr:spPr>
        <a:xfrm>
          <a:off x="14909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154432</xdr:rowOff>
    </xdr:from>
    <xdr:to>
      <xdr:col>21</xdr:col>
      <xdr:colOff>0</xdr:colOff>
      <xdr:row>89</xdr:row>
      <xdr:rowOff>21589</xdr:rowOff>
    </xdr:to>
    <xdr:cxnSp macro="">
      <xdr:nvCxnSpPr>
        <xdr:cNvPr id="261" name="直線コネクタ 260"/>
        <xdr:cNvCxnSpPr/>
      </xdr:nvCxnSpPr>
      <xdr:spPr>
        <a:xfrm flipV="1">
          <a:off x="13512800" y="15242032"/>
          <a:ext cx="889000" cy="3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103632</xdr:rowOff>
    </xdr:from>
    <xdr:to>
      <xdr:col>21</xdr:col>
      <xdr:colOff>50800</xdr:colOff>
      <xdr:row>89</xdr:row>
      <xdr:rowOff>33782</xdr:rowOff>
    </xdr:to>
    <xdr:sp macro="" textlink="">
      <xdr:nvSpPr>
        <xdr:cNvPr id="262" name="フローチャート : 判断 261"/>
        <xdr:cNvSpPr/>
      </xdr:nvSpPr>
      <xdr:spPr>
        <a:xfrm>
          <a:off x="14351000" y="1519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43959</xdr:rowOff>
    </xdr:from>
    <xdr:ext cx="762000" cy="259045"/>
    <xdr:sp macro="" textlink="">
      <xdr:nvSpPr>
        <xdr:cNvPr id="263" name="テキスト ボックス 262"/>
        <xdr:cNvSpPr txBox="1"/>
      </xdr:nvSpPr>
      <xdr:spPr>
        <a:xfrm>
          <a:off x="14020800" y="14960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4" name="フローチャート : 判断 263"/>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82566</xdr:rowOff>
    </xdr:from>
    <xdr:ext cx="762000" cy="259045"/>
    <xdr:sp macro="" textlink="">
      <xdr:nvSpPr>
        <xdr:cNvPr id="265" name="テキスト ボックス 264"/>
        <xdr:cNvSpPr txBox="1"/>
      </xdr:nvSpPr>
      <xdr:spPr>
        <a:xfrm>
          <a:off x="13131800" y="14998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1" name="円/楕円 270"/>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2"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102.0</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26924</xdr:rowOff>
    </xdr:from>
    <xdr:to>
      <xdr:col>23</xdr:col>
      <xdr:colOff>457200</xdr:colOff>
      <xdr:row>84</xdr:row>
      <xdr:rowOff>128524</xdr:rowOff>
    </xdr:to>
    <xdr:sp macro="" textlink="">
      <xdr:nvSpPr>
        <xdr:cNvPr id="273" name="円/楕円 272"/>
        <xdr:cNvSpPr/>
      </xdr:nvSpPr>
      <xdr:spPr>
        <a:xfrm>
          <a:off x="16129000" y="144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138701</xdr:rowOff>
    </xdr:from>
    <xdr:ext cx="736600" cy="259045"/>
    <xdr:sp macro="" textlink="">
      <xdr:nvSpPr>
        <xdr:cNvPr id="274" name="テキスト ボックス 273"/>
        <xdr:cNvSpPr txBox="1"/>
      </xdr:nvSpPr>
      <xdr:spPr>
        <a:xfrm>
          <a:off x="15798800" y="1419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7620</xdr:rowOff>
    </xdr:from>
    <xdr:to>
      <xdr:col>22</xdr:col>
      <xdr:colOff>254000</xdr:colOff>
      <xdr:row>84</xdr:row>
      <xdr:rowOff>109220</xdr:rowOff>
    </xdr:to>
    <xdr:sp macro="" textlink="">
      <xdr:nvSpPr>
        <xdr:cNvPr id="275" name="円/楕円 274"/>
        <xdr:cNvSpPr/>
      </xdr:nvSpPr>
      <xdr:spPr>
        <a:xfrm>
          <a:off x="15240000" y="1440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93997</xdr:rowOff>
    </xdr:from>
    <xdr:ext cx="762000" cy="259045"/>
    <xdr:sp macro="" textlink="">
      <xdr:nvSpPr>
        <xdr:cNvPr id="276" name="テキスト ボックス 275"/>
        <xdr:cNvSpPr txBox="1"/>
      </xdr:nvSpPr>
      <xdr:spPr>
        <a:xfrm>
          <a:off x="14909800" y="1449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103632</xdr:rowOff>
    </xdr:from>
    <xdr:to>
      <xdr:col>21</xdr:col>
      <xdr:colOff>50800</xdr:colOff>
      <xdr:row>89</xdr:row>
      <xdr:rowOff>33782</xdr:rowOff>
    </xdr:to>
    <xdr:sp macro="" textlink="">
      <xdr:nvSpPr>
        <xdr:cNvPr id="277" name="円/楕円 276"/>
        <xdr:cNvSpPr/>
      </xdr:nvSpPr>
      <xdr:spPr>
        <a:xfrm>
          <a:off x="14351000" y="1519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18559</xdr:rowOff>
    </xdr:from>
    <xdr:ext cx="762000" cy="259045"/>
    <xdr:sp macro="" textlink="">
      <xdr:nvSpPr>
        <xdr:cNvPr id="278" name="テキスト ボックス 277"/>
        <xdr:cNvSpPr txBox="1"/>
      </xdr:nvSpPr>
      <xdr:spPr>
        <a:xfrm>
          <a:off x="14020800" y="152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79" name="円/楕円 278"/>
        <xdr:cNvSpPr/>
      </xdr:nvSpPr>
      <xdr:spPr>
        <a:xfrm>
          <a:off x="13462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80" name="テキスト ボックス 279"/>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[6.66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b="0" i="0" baseline="0">
              <a:solidFill>
                <a:schemeClr val="dk1"/>
              </a:solidFill>
              <a:effectLst/>
              <a:latin typeface="+mn-ea"/>
              <a:ea typeface="+mn-ea"/>
              <a:cs typeface="+mn-cs"/>
            </a:rPr>
            <a:t>　</a:t>
          </a:r>
          <a:r>
            <a:rPr lang="ja-JP" altLang="ja-JP" sz="1100" b="0" i="0" baseline="0">
              <a:solidFill>
                <a:schemeClr val="dk1"/>
              </a:solidFill>
              <a:effectLst/>
              <a:latin typeface="+mn-ea"/>
              <a:ea typeface="+mn-ea"/>
              <a:cs typeface="+mn-cs"/>
            </a:rPr>
            <a:t>平成</a:t>
          </a:r>
          <a:r>
            <a:rPr lang="en-US" altLang="ja-JP" sz="1100" b="0" i="0" baseline="0">
              <a:solidFill>
                <a:schemeClr val="dk1"/>
              </a:solidFill>
              <a:effectLst/>
              <a:latin typeface="+mn-ea"/>
              <a:ea typeface="+mn-ea"/>
              <a:cs typeface="+mn-cs"/>
            </a:rPr>
            <a:t>19</a:t>
          </a:r>
          <a:r>
            <a:rPr lang="ja-JP" altLang="ja-JP" sz="1100" b="0" i="0" baseline="0">
              <a:solidFill>
                <a:schemeClr val="dk1"/>
              </a:solidFill>
              <a:effectLst/>
              <a:latin typeface="+mn-ea"/>
              <a:ea typeface="+mn-ea"/>
              <a:cs typeface="+mn-cs"/>
            </a:rPr>
            <a:t>年度から</a:t>
          </a:r>
          <a:r>
            <a:rPr lang="en-US" altLang="ja-JP" sz="1100" b="0" i="0" baseline="0">
              <a:solidFill>
                <a:schemeClr val="dk1"/>
              </a:solidFill>
              <a:effectLst/>
              <a:latin typeface="+mn-ea"/>
              <a:ea typeface="+mn-ea"/>
              <a:cs typeface="+mn-cs"/>
            </a:rPr>
            <a:t>3</a:t>
          </a:r>
          <a:r>
            <a:rPr lang="ja-JP" altLang="ja-JP" sz="1100" b="0" i="0" baseline="0">
              <a:solidFill>
                <a:schemeClr val="dk1"/>
              </a:solidFill>
              <a:effectLst/>
              <a:latin typeface="+mn-ea"/>
              <a:ea typeface="+mn-ea"/>
              <a:cs typeface="+mn-cs"/>
            </a:rPr>
            <a:t>年間の職員採用凍結等、「新岡山市行財政改革大綱」に基づき、職員数の適正化を着実に推進してきました。平成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年度決算において、人件費比率</a:t>
          </a:r>
          <a:r>
            <a:rPr lang="en-US" altLang="ja-JP" sz="1100" b="0" i="0" baseline="0">
              <a:solidFill>
                <a:schemeClr val="dk1"/>
              </a:solidFill>
              <a:effectLst/>
              <a:latin typeface="+mn-ea"/>
              <a:ea typeface="+mn-ea"/>
              <a:cs typeface="+mn-cs"/>
            </a:rPr>
            <a:t>17</a:t>
          </a:r>
          <a:r>
            <a:rPr lang="ja-JP" altLang="ja-JP" sz="1100" b="0" i="0" baseline="0">
              <a:solidFill>
                <a:schemeClr val="dk1"/>
              </a:solidFill>
              <a:effectLst/>
              <a:latin typeface="+mn-ea"/>
              <a:ea typeface="+mn-ea"/>
              <a:cs typeface="+mn-cs"/>
            </a:rPr>
            <a:t>％台を目標とし、決算における比率は</a:t>
          </a:r>
          <a:r>
            <a:rPr lang="en-US" altLang="ja-JP" sz="1100" b="0" i="0" baseline="0">
              <a:solidFill>
                <a:schemeClr val="dk1"/>
              </a:solidFill>
              <a:effectLst/>
              <a:latin typeface="+mn-ea"/>
              <a:ea typeface="+mn-ea"/>
              <a:cs typeface="+mn-cs"/>
            </a:rPr>
            <a:t>16.2</a:t>
          </a:r>
          <a:r>
            <a:rPr lang="ja-JP" altLang="ja-JP" sz="1100" b="0" i="0" baseline="0">
              <a:solidFill>
                <a:schemeClr val="dk1"/>
              </a:solidFill>
              <a:effectLst/>
              <a:latin typeface="+mn-ea"/>
              <a:ea typeface="+mn-ea"/>
              <a:cs typeface="+mn-cs"/>
            </a:rPr>
            <a:t>％となりました。</a:t>
          </a:r>
          <a:endParaRPr lang="ja-JP" altLang="ja-JP" sz="1100">
            <a:effectLst/>
            <a:latin typeface="+mn-ea"/>
            <a:ea typeface="+mn-ea"/>
          </a:endParaRPr>
        </a:p>
        <a:p>
          <a:pPr rtl="0" eaLnBrk="1" fontAlgn="auto" latinLnBrk="0" hangingPunct="1"/>
          <a:r>
            <a:rPr lang="en-US" altLang="ja-JP" sz="1100" b="0" i="0" baseline="0">
              <a:solidFill>
                <a:schemeClr val="dk1"/>
              </a:solidFill>
              <a:effectLst/>
              <a:latin typeface="+mn-ea"/>
              <a:ea typeface="+mn-ea"/>
              <a:cs typeface="+mn-cs"/>
            </a:rPr>
            <a:t>※</a:t>
          </a:r>
          <a:r>
            <a:rPr lang="ja-JP" altLang="ja-JP" sz="1100" b="0" i="0" baseline="0">
              <a:solidFill>
                <a:schemeClr val="dk1"/>
              </a:solidFill>
              <a:effectLst/>
              <a:latin typeface="+mn-ea"/>
              <a:ea typeface="+mn-ea"/>
              <a:cs typeface="+mn-cs"/>
            </a:rPr>
            <a:t>人口は、平成</a:t>
          </a:r>
          <a:r>
            <a:rPr lang="en-US" altLang="ja-JP" sz="1100" b="0" i="0" baseline="0">
              <a:solidFill>
                <a:schemeClr val="dk1"/>
              </a:solidFill>
              <a:effectLst/>
              <a:latin typeface="+mn-ea"/>
              <a:ea typeface="+mn-ea"/>
              <a:cs typeface="+mn-cs"/>
            </a:rPr>
            <a:t>28</a:t>
          </a:r>
          <a:r>
            <a:rPr lang="ja-JP" altLang="ja-JP" sz="1100" b="0" i="0" baseline="0">
              <a:solidFill>
                <a:schemeClr val="dk1"/>
              </a:solidFill>
              <a:effectLst/>
              <a:latin typeface="+mn-ea"/>
              <a:ea typeface="+mn-ea"/>
              <a:cs typeface="+mn-cs"/>
            </a:rPr>
            <a:t>年</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月</a:t>
          </a:r>
          <a:r>
            <a:rPr lang="en-US" altLang="ja-JP" sz="1100" b="0" i="0" baseline="0">
              <a:solidFill>
                <a:schemeClr val="dk1"/>
              </a:solidFill>
              <a:effectLst/>
              <a:latin typeface="+mn-ea"/>
              <a:ea typeface="+mn-ea"/>
              <a:cs typeface="+mn-cs"/>
            </a:rPr>
            <a:t>1</a:t>
          </a:r>
          <a:r>
            <a:rPr lang="ja-JP" altLang="ja-JP" sz="1100" b="0" i="0" baseline="0">
              <a:solidFill>
                <a:schemeClr val="dk1"/>
              </a:solidFill>
              <a:effectLst/>
              <a:latin typeface="+mn-ea"/>
              <a:ea typeface="+mn-ea"/>
              <a:cs typeface="+mn-cs"/>
            </a:rPr>
            <a:t>日現在の住民基本台帳人口です。</a:t>
          </a:r>
          <a:endParaRPr lang="ja-JP" altLang="ja-JP" sz="1100">
            <a:effectLst/>
            <a:latin typeface="+mn-ea"/>
            <a:ea typeface="+mn-ea"/>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7" name="直線コネクタ 296"/>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8" name="テキスト ボックス 297"/>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9" name="直線コネクタ 298"/>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0" name="テキスト ボックス 299"/>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1" name="直線コネクタ 300"/>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2" name="テキスト ボックス 301"/>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3" name="直線コネクタ 302"/>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4" name="テキスト ボックス 303"/>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5" name="直線コネクタ 304"/>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6" name="テキスト ボックス 305"/>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139065</xdr:rowOff>
    </xdr:from>
    <xdr:to>
      <xdr:col>24</xdr:col>
      <xdr:colOff>558800</xdr:colOff>
      <xdr:row>65</xdr:row>
      <xdr:rowOff>165523</xdr:rowOff>
    </xdr:to>
    <xdr:cxnSp macro="">
      <xdr:nvCxnSpPr>
        <xdr:cNvPr id="310" name="直線コネクタ 309"/>
        <xdr:cNvCxnSpPr/>
      </xdr:nvCxnSpPr>
      <xdr:spPr>
        <a:xfrm flipV="1">
          <a:off x="17018000" y="10083165"/>
          <a:ext cx="0" cy="1226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137600</xdr:rowOff>
    </xdr:from>
    <xdr:ext cx="762000" cy="259045"/>
    <xdr:sp macro="" textlink="">
      <xdr:nvSpPr>
        <xdr:cNvPr id="311" name="定員管理の状況最小値テキスト"/>
        <xdr:cNvSpPr txBox="1"/>
      </xdr:nvSpPr>
      <xdr:spPr>
        <a:xfrm>
          <a:off x="17106900" y="1128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65</xdr:row>
      <xdr:rowOff>165523</xdr:rowOff>
    </xdr:from>
    <xdr:to>
      <xdr:col>24</xdr:col>
      <xdr:colOff>647700</xdr:colOff>
      <xdr:row>65</xdr:row>
      <xdr:rowOff>165523</xdr:rowOff>
    </xdr:to>
    <xdr:cxnSp macro="">
      <xdr:nvCxnSpPr>
        <xdr:cNvPr id="312" name="直線コネクタ 311"/>
        <xdr:cNvCxnSpPr/>
      </xdr:nvCxnSpPr>
      <xdr:spPr>
        <a:xfrm>
          <a:off x="16929100" y="1130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53992</xdr:rowOff>
    </xdr:from>
    <xdr:ext cx="762000" cy="259045"/>
    <xdr:sp macro="" textlink="">
      <xdr:nvSpPr>
        <xdr:cNvPr id="313" name="定員管理の状況最大値テキスト"/>
        <xdr:cNvSpPr txBox="1"/>
      </xdr:nvSpPr>
      <xdr:spPr>
        <a:xfrm>
          <a:off x="17106900" y="9826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5.23</a:t>
          </a:r>
          <a:endParaRPr kumimoji="1" lang="ja-JP" altLang="en-US" sz="1000" b="1">
            <a:latin typeface="ＭＳ Ｐゴシック"/>
          </a:endParaRPr>
        </a:p>
      </xdr:txBody>
    </xdr:sp>
    <xdr:clientData/>
  </xdr:oneCellAnchor>
  <xdr:twoCellAnchor>
    <xdr:from>
      <xdr:col>24</xdr:col>
      <xdr:colOff>469900</xdr:colOff>
      <xdr:row>58</xdr:row>
      <xdr:rowOff>139065</xdr:rowOff>
    </xdr:from>
    <xdr:to>
      <xdr:col>24</xdr:col>
      <xdr:colOff>647700</xdr:colOff>
      <xdr:row>58</xdr:row>
      <xdr:rowOff>139065</xdr:rowOff>
    </xdr:to>
    <xdr:cxnSp macro="">
      <xdr:nvCxnSpPr>
        <xdr:cNvPr id="314" name="直線コネクタ 313"/>
        <xdr:cNvCxnSpPr/>
      </xdr:nvCxnSpPr>
      <xdr:spPr>
        <a:xfrm>
          <a:off x="16929100" y="1008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28363</xdr:rowOff>
    </xdr:from>
    <xdr:to>
      <xdr:col>24</xdr:col>
      <xdr:colOff>558800</xdr:colOff>
      <xdr:row>62</xdr:row>
      <xdr:rowOff>36406</xdr:rowOff>
    </xdr:to>
    <xdr:cxnSp macro="">
      <xdr:nvCxnSpPr>
        <xdr:cNvPr id="315" name="直線コネクタ 314"/>
        <xdr:cNvCxnSpPr/>
      </xdr:nvCxnSpPr>
      <xdr:spPr>
        <a:xfrm flipV="1">
          <a:off x="16179800" y="1065826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117281</xdr:rowOff>
    </xdr:from>
    <xdr:ext cx="762000" cy="259045"/>
    <xdr:sp macro="" textlink="">
      <xdr:nvSpPr>
        <xdr:cNvPr id="316" name="定員管理の状況平均値テキスト"/>
        <xdr:cNvSpPr txBox="1"/>
      </xdr:nvSpPr>
      <xdr:spPr>
        <a:xfrm>
          <a:off x="17106900" y="1040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100754</xdr:rowOff>
    </xdr:from>
    <xdr:to>
      <xdr:col>24</xdr:col>
      <xdr:colOff>609600</xdr:colOff>
      <xdr:row>62</xdr:row>
      <xdr:rowOff>30904</xdr:rowOff>
    </xdr:to>
    <xdr:sp macro="" textlink="">
      <xdr:nvSpPr>
        <xdr:cNvPr id="317" name="フローチャート : 判断 316"/>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36406</xdr:rowOff>
    </xdr:from>
    <xdr:to>
      <xdr:col>23</xdr:col>
      <xdr:colOff>406400</xdr:colOff>
      <xdr:row>62</xdr:row>
      <xdr:rowOff>52494</xdr:rowOff>
    </xdr:to>
    <xdr:cxnSp macro="">
      <xdr:nvCxnSpPr>
        <xdr:cNvPr id="318" name="直線コネクタ 317"/>
        <xdr:cNvCxnSpPr/>
      </xdr:nvCxnSpPr>
      <xdr:spPr>
        <a:xfrm flipV="1">
          <a:off x="15290800" y="106663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19" name="フローチャート : 判断 318"/>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0" name="テキスト ボックス 319"/>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44450</xdr:rowOff>
    </xdr:from>
    <xdr:to>
      <xdr:col>22</xdr:col>
      <xdr:colOff>203200</xdr:colOff>
      <xdr:row>62</xdr:row>
      <xdr:rowOff>52494</xdr:rowOff>
    </xdr:to>
    <xdr:cxnSp macro="">
      <xdr:nvCxnSpPr>
        <xdr:cNvPr id="321" name="直線コネクタ 320"/>
        <xdr:cNvCxnSpPr/>
      </xdr:nvCxnSpPr>
      <xdr:spPr>
        <a:xfrm>
          <a:off x="14401800" y="106743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120862</xdr:rowOff>
    </xdr:from>
    <xdr:to>
      <xdr:col>22</xdr:col>
      <xdr:colOff>254000</xdr:colOff>
      <xdr:row>62</xdr:row>
      <xdr:rowOff>51012</xdr:rowOff>
    </xdr:to>
    <xdr:sp macro="" textlink="">
      <xdr:nvSpPr>
        <xdr:cNvPr id="322" name="フローチャート : 判断 321"/>
        <xdr:cNvSpPr/>
      </xdr:nvSpPr>
      <xdr:spPr>
        <a:xfrm>
          <a:off x="15240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61189</xdr:rowOff>
    </xdr:from>
    <xdr:ext cx="762000" cy="259045"/>
    <xdr:sp macro="" textlink="">
      <xdr:nvSpPr>
        <xdr:cNvPr id="323" name="テキスト ボックス 322"/>
        <xdr:cNvSpPr txBox="1"/>
      </xdr:nvSpPr>
      <xdr:spPr>
        <a:xfrm>
          <a:off x="14909800" y="10348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44450</xdr:rowOff>
    </xdr:from>
    <xdr:to>
      <xdr:col>21</xdr:col>
      <xdr:colOff>0</xdr:colOff>
      <xdr:row>62</xdr:row>
      <xdr:rowOff>80645</xdr:rowOff>
    </xdr:to>
    <xdr:cxnSp macro="">
      <xdr:nvCxnSpPr>
        <xdr:cNvPr id="324" name="直線コネクタ 323"/>
        <xdr:cNvCxnSpPr/>
      </xdr:nvCxnSpPr>
      <xdr:spPr>
        <a:xfrm flipV="1">
          <a:off x="13512800" y="10674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132927</xdr:rowOff>
    </xdr:from>
    <xdr:to>
      <xdr:col>21</xdr:col>
      <xdr:colOff>50800</xdr:colOff>
      <xdr:row>62</xdr:row>
      <xdr:rowOff>63077</xdr:rowOff>
    </xdr:to>
    <xdr:sp macro="" textlink="">
      <xdr:nvSpPr>
        <xdr:cNvPr id="325" name="フローチャート : 判断 324"/>
        <xdr:cNvSpPr/>
      </xdr:nvSpPr>
      <xdr:spPr>
        <a:xfrm>
          <a:off x="14351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73254</xdr:rowOff>
    </xdr:from>
    <xdr:ext cx="762000" cy="259045"/>
    <xdr:sp macro="" textlink="">
      <xdr:nvSpPr>
        <xdr:cNvPr id="326" name="テキスト ボックス 325"/>
        <xdr:cNvSpPr txBox="1"/>
      </xdr:nvSpPr>
      <xdr:spPr>
        <a:xfrm>
          <a:off x="14020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45931</xdr:rowOff>
    </xdr:from>
    <xdr:to>
      <xdr:col>19</xdr:col>
      <xdr:colOff>533400</xdr:colOff>
      <xdr:row>62</xdr:row>
      <xdr:rowOff>147531</xdr:rowOff>
    </xdr:to>
    <xdr:sp macro="" textlink="">
      <xdr:nvSpPr>
        <xdr:cNvPr id="327" name="フローチャート : 判断 326"/>
        <xdr:cNvSpPr/>
      </xdr:nvSpPr>
      <xdr:spPr>
        <a:xfrm>
          <a:off x="13462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132308</xdr:rowOff>
    </xdr:from>
    <xdr:ext cx="762000" cy="259045"/>
    <xdr:sp macro="" textlink="">
      <xdr:nvSpPr>
        <xdr:cNvPr id="328" name="テキスト ボックス 327"/>
        <xdr:cNvSpPr txBox="1"/>
      </xdr:nvSpPr>
      <xdr:spPr>
        <a:xfrm>
          <a:off x="13131800" y="10762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149013</xdr:rowOff>
    </xdr:from>
    <xdr:to>
      <xdr:col>24</xdr:col>
      <xdr:colOff>609600</xdr:colOff>
      <xdr:row>62</xdr:row>
      <xdr:rowOff>79163</xdr:rowOff>
    </xdr:to>
    <xdr:sp macro="" textlink="">
      <xdr:nvSpPr>
        <xdr:cNvPr id="334" name="円/楕円 333"/>
        <xdr:cNvSpPr/>
      </xdr:nvSpPr>
      <xdr:spPr>
        <a:xfrm>
          <a:off x="16967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121090</xdr:rowOff>
    </xdr:from>
    <xdr:ext cx="762000" cy="259045"/>
    <xdr:sp macro="" textlink="">
      <xdr:nvSpPr>
        <xdr:cNvPr id="335" name="定員管理の状況該当値テキスト"/>
        <xdr:cNvSpPr txBox="1"/>
      </xdr:nvSpPr>
      <xdr:spPr>
        <a:xfrm>
          <a:off x="17106900" y="1057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157056</xdr:rowOff>
    </xdr:from>
    <xdr:to>
      <xdr:col>23</xdr:col>
      <xdr:colOff>457200</xdr:colOff>
      <xdr:row>62</xdr:row>
      <xdr:rowOff>87206</xdr:rowOff>
    </xdr:to>
    <xdr:sp macro="" textlink="">
      <xdr:nvSpPr>
        <xdr:cNvPr id="336" name="円/楕円 335"/>
        <xdr:cNvSpPr/>
      </xdr:nvSpPr>
      <xdr:spPr>
        <a:xfrm>
          <a:off x="16129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71983</xdr:rowOff>
    </xdr:from>
    <xdr:ext cx="736600" cy="259045"/>
    <xdr:sp macro="" textlink="">
      <xdr:nvSpPr>
        <xdr:cNvPr id="337" name="テキスト ボックス 336"/>
        <xdr:cNvSpPr txBox="1"/>
      </xdr:nvSpPr>
      <xdr:spPr>
        <a:xfrm>
          <a:off x="15798800" y="10701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1694</xdr:rowOff>
    </xdr:from>
    <xdr:to>
      <xdr:col>22</xdr:col>
      <xdr:colOff>254000</xdr:colOff>
      <xdr:row>62</xdr:row>
      <xdr:rowOff>103294</xdr:rowOff>
    </xdr:to>
    <xdr:sp macro="" textlink="">
      <xdr:nvSpPr>
        <xdr:cNvPr id="338" name="円/楕円 337"/>
        <xdr:cNvSpPr/>
      </xdr:nvSpPr>
      <xdr:spPr>
        <a:xfrm>
          <a:off x="15240000" y="106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88071</xdr:rowOff>
    </xdr:from>
    <xdr:ext cx="762000" cy="259045"/>
    <xdr:sp macro="" textlink="">
      <xdr:nvSpPr>
        <xdr:cNvPr id="339" name="テキスト ボックス 338"/>
        <xdr:cNvSpPr txBox="1"/>
      </xdr:nvSpPr>
      <xdr:spPr>
        <a:xfrm>
          <a:off x="14909800" y="1071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165100</xdr:rowOff>
    </xdr:from>
    <xdr:to>
      <xdr:col>21</xdr:col>
      <xdr:colOff>50800</xdr:colOff>
      <xdr:row>62</xdr:row>
      <xdr:rowOff>95250</xdr:rowOff>
    </xdr:to>
    <xdr:sp macro="" textlink="">
      <xdr:nvSpPr>
        <xdr:cNvPr id="340" name="円/楕円 339"/>
        <xdr:cNvSpPr/>
      </xdr:nvSpPr>
      <xdr:spPr>
        <a:xfrm>
          <a:off x="14351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80027</xdr:rowOff>
    </xdr:from>
    <xdr:ext cx="762000" cy="259045"/>
    <xdr:sp macro="" textlink="">
      <xdr:nvSpPr>
        <xdr:cNvPr id="341" name="テキスト ボックス 340"/>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29845</xdr:rowOff>
    </xdr:from>
    <xdr:to>
      <xdr:col>19</xdr:col>
      <xdr:colOff>533400</xdr:colOff>
      <xdr:row>62</xdr:row>
      <xdr:rowOff>131445</xdr:rowOff>
    </xdr:to>
    <xdr:sp macro="" textlink="">
      <xdr:nvSpPr>
        <xdr:cNvPr id="342" name="円/楕円 341"/>
        <xdr:cNvSpPr/>
      </xdr:nvSpPr>
      <xdr:spPr>
        <a:xfrm>
          <a:off x="134620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141622</xdr:rowOff>
    </xdr:from>
    <xdr:ext cx="762000" cy="259045"/>
    <xdr:sp macro="" textlink="">
      <xdr:nvSpPr>
        <xdr:cNvPr id="343" name="テキスト ボックス 342"/>
        <xdr:cNvSpPr txBox="1"/>
      </xdr:nvSpPr>
      <xdr:spPr>
        <a:xfrm>
          <a:off x="13131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22</a:t>
          </a:r>
          <a:r>
            <a:rPr kumimoji="1" lang="ja-JP" altLang="ja-JP" sz="1100">
              <a:solidFill>
                <a:schemeClr val="dk1"/>
              </a:solidFill>
              <a:effectLst/>
              <a:latin typeface="+mn-ea"/>
              <a:ea typeface="+mn-ea"/>
              <a:cs typeface="+mn-cs"/>
            </a:rPr>
            <a:t>年度以降の借入抑制による地方債償還額の減、および平成</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年度からは景気回復による税収増等による標準財政規模の増により、実質公債費比率は改善傾向にあります。</a:t>
          </a:r>
          <a:r>
            <a:rPr kumimoji="1" lang="en-US" altLang="ja-JP" sz="1100">
              <a:solidFill>
                <a:schemeClr val="dk1"/>
              </a:solidFill>
              <a:effectLst/>
              <a:latin typeface="+mn-ea"/>
              <a:ea typeface="+mn-ea"/>
              <a:cs typeface="+mn-cs"/>
            </a:rPr>
            <a:t>H27</a:t>
          </a:r>
          <a:r>
            <a:rPr kumimoji="1" lang="ja-JP" altLang="ja-JP" sz="1100">
              <a:solidFill>
                <a:schemeClr val="dk1"/>
              </a:solidFill>
              <a:effectLst/>
              <a:latin typeface="+mn-ea"/>
              <a:ea typeface="+mn-ea"/>
              <a:cs typeface="+mn-cs"/>
            </a:rPr>
            <a:t>年度においても借入抑制および税収増などにより前年度（平成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 </a:t>
          </a:r>
          <a:r>
            <a:rPr kumimoji="1" lang="en-US" altLang="ja-JP" sz="1100">
              <a:solidFill>
                <a:schemeClr val="dk1"/>
              </a:solidFill>
              <a:effectLst/>
              <a:latin typeface="+mn-ea"/>
              <a:ea typeface="+mn-ea"/>
              <a:cs typeface="+mn-cs"/>
            </a:rPr>
            <a:t>11.0</a:t>
          </a:r>
          <a:r>
            <a:rPr kumimoji="1" lang="ja-JP" altLang="ja-JP" sz="1100">
              <a:solidFill>
                <a:schemeClr val="dk1"/>
              </a:solidFill>
              <a:effectLst/>
              <a:latin typeface="+mn-ea"/>
              <a:ea typeface="+mn-ea"/>
              <a:cs typeface="+mn-cs"/>
            </a:rPr>
            <a:t>％）に比べ、</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ポイント改善したことにより、類似団体内の平均レベルとなっています。引き続き、建設事業の重点化や進度調整により、地方債借入額を抑制すると共に、公的資金の補償金免除繰上償還を実施し、公債費の軽減を図り、実質公債費比率の改善に努めています。</a:t>
          </a:r>
          <a:endParaRPr lang="ja-JP" altLang="ja-JP" sz="1400">
            <a:effectLst/>
            <a:latin typeface="+mn-ea"/>
            <a:ea typeface="+mn-ea"/>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0" name="直線コネクタ 359"/>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1" name="テキスト ボックス 360"/>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2" name="直線コネクタ 361"/>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3" name="テキスト ボックス 362"/>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4" name="直線コネクタ 363"/>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5" name="テキスト ボックス 364"/>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6" name="直線コネクタ 365"/>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7" name="テキスト ボックス 366"/>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68" name="直線コネクタ 367"/>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69" name="テキスト ボックス 368"/>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0" name="直線コネクタ 369"/>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1" name="テキスト ボックス 370"/>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3" name="テキスト ボックス 372"/>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145445</xdr:rowOff>
    </xdr:from>
    <xdr:to>
      <xdr:col>24</xdr:col>
      <xdr:colOff>558800</xdr:colOff>
      <xdr:row>45</xdr:row>
      <xdr:rowOff>131535</xdr:rowOff>
    </xdr:to>
    <xdr:cxnSp macro="">
      <xdr:nvCxnSpPr>
        <xdr:cNvPr id="375" name="直線コネクタ 374"/>
        <xdr:cNvCxnSpPr/>
      </xdr:nvCxnSpPr>
      <xdr:spPr>
        <a:xfrm flipV="1">
          <a:off x="17018000" y="6146195"/>
          <a:ext cx="0" cy="1700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103612</xdr:rowOff>
    </xdr:from>
    <xdr:ext cx="762000" cy="259045"/>
    <xdr:sp macro="" textlink="">
      <xdr:nvSpPr>
        <xdr:cNvPr id="376" name="公債費負担の状況最小値テキスト"/>
        <xdr:cNvSpPr txBox="1"/>
      </xdr:nvSpPr>
      <xdr:spPr>
        <a:xfrm>
          <a:off x="17106900" y="7818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24</xdr:col>
      <xdr:colOff>469900</xdr:colOff>
      <xdr:row>45</xdr:row>
      <xdr:rowOff>131535</xdr:rowOff>
    </xdr:from>
    <xdr:to>
      <xdr:col>24</xdr:col>
      <xdr:colOff>647700</xdr:colOff>
      <xdr:row>45</xdr:row>
      <xdr:rowOff>131535</xdr:rowOff>
    </xdr:to>
    <xdr:cxnSp macro="">
      <xdr:nvCxnSpPr>
        <xdr:cNvPr id="377" name="直線コネクタ 376"/>
        <xdr:cNvCxnSpPr/>
      </xdr:nvCxnSpPr>
      <xdr:spPr>
        <a:xfrm>
          <a:off x="16929100" y="7846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60372</xdr:rowOff>
    </xdr:from>
    <xdr:ext cx="762000" cy="259045"/>
    <xdr:sp macro="" textlink="">
      <xdr:nvSpPr>
        <xdr:cNvPr id="378" name="公債費負担の状況最大値テキスト"/>
        <xdr:cNvSpPr txBox="1"/>
      </xdr:nvSpPr>
      <xdr:spPr>
        <a:xfrm>
          <a:off x="17106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35</xdr:row>
      <xdr:rowOff>145445</xdr:rowOff>
    </xdr:from>
    <xdr:to>
      <xdr:col>24</xdr:col>
      <xdr:colOff>647700</xdr:colOff>
      <xdr:row>35</xdr:row>
      <xdr:rowOff>145445</xdr:rowOff>
    </xdr:to>
    <xdr:cxnSp macro="">
      <xdr:nvCxnSpPr>
        <xdr:cNvPr id="379" name="直線コネクタ 378"/>
        <xdr:cNvCxnSpPr/>
      </xdr:nvCxnSpPr>
      <xdr:spPr>
        <a:xfrm>
          <a:off x="16929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12095</xdr:rowOff>
    </xdr:from>
    <xdr:to>
      <xdr:col>24</xdr:col>
      <xdr:colOff>558800</xdr:colOff>
      <xdr:row>41</xdr:row>
      <xdr:rowOff>13002</xdr:rowOff>
    </xdr:to>
    <xdr:cxnSp macro="">
      <xdr:nvCxnSpPr>
        <xdr:cNvPr id="380" name="直線コネクタ 379"/>
        <xdr:cNvCxnSpPr/>
      </xdr:nvCxnSpPr>
      <xdr:spPr>
        <a:xfrm flipV="1">
          <a:off x="16179800" y="6870095"/>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94239</xdr:rowOff>
    </xdr:from>
    <xdr:ext cx="762000" cy="259045"/>
    <xdr:sp macro="" textlink="">
      <xdr:nvSpPr>
        <xdr:cNvPr id="381" name="公債費負担の状況平均値テキスト"/>
        <xdr:cNvSpPr txBox="1"/>
      </xdr:nvSpPr>
      <xdr:spPr>
        <a:xfrm>
          <a:off x="17106900" y="69522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122162</xdr:rowOff>
    </xdr:from>
    <xdr:to>
      <xdr:col>24</xdr:col>
      <xdr:colOff>609600</xdr:colOff>
      <xdr:row>41</xdr:row>
      <xdr:rowOff>52312</xdr:rowOff>
    </xdr:to>
    <xdr:sp macro="" textlink="">
      <xdr:nvSpPr>
        <xdr:cNvPr id="382" name="フローチャート : 判断 381"/>
        <xdr:cNvSpPr/>
      </xdr:nvSpPr>
      <xdr:spPr>
        <a:xfrm>
          <a:off x="169672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13002</xdr:rowOff>
    </xdr:from>
    <xdr:to>
      <xdr:col>23</xdr:col>
      <xdr:colOff>406400</xdr:colOff>
      <xdr:row>42</xdr:row>
      <xdr:rowOff>2419</xdr:rowOff>
    </xdr:to>
    <xdr:cxnSp macro="">
      <xdr:nvCxnSpPr>
        <xdr:cNvPr id="383" name="直線コネクタ 382"/>
        <xdr:cNvCxnSpPr/>
      </xdr:nvCxnSpPr>
      <xdr:spPr>
        <a:xfrm flipV="1">
          <a:off x="15290800" y="70424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156633</xdr:rowOff>
    </xdr:from>
    <xdr:to>
      <xdr:col>23</xdr:col>
      <xdr:colOff>457200</xdr:colOff>
      <xdr:row>41</xdr:row>
      <xdr:rowOff>86783</xdr:rowOff>
    </xdr:to>
    <xdr:sp macro="" textlink="">
      <xdr:nvSpPr>
        <xdr:cNvPr id="384" name="フローチャート : 判断 383"/>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71560</xdr:rowOff>
    </xdr:from>
    <xdr:ext cx="736600" cy="259045"/>
    <xdr:sp macro="" textlink="">
      <xdr:nvSpPr>
        <xdr:cNvPr id="385" name="テキスト ボックス 384"/>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2419</xdr:rowOff>
    </xdr:from>
    <xdr:to>
      <xdr:col>22</xdr:col>
      <xdr:colOff>203200</xdr:colOff>
      <xdr:row>42</xdr:row>
      <xdr:rowOff>128815</xdr:rowOff>
    </xdr:to>
    <xdr:cxnSp macro="">
      <xdr:nvCxnSpPr>
        <xdr:cNvPr id="386" name="直線コネクタ 385"/>
        <xdr:cNvCxnSpPr/>
      </xdr:nvCxnSpPr>
      <xdr:spPr>
        <a:xfrm flipV="1">
          <a:off x="14401800" y="7203319"/>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7" name="フローチャート : 判断 386"/>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96960</xdr:rowOff>
    </xdr:from>
    <xdr:ext cx="762000" cy="259045"/>
    <xdr:sp macro="" textlink="">
      <xdr:nvSpPr>
        <xdr:cNvPr id="388" name="テキスト ボックス 387"/>
        <xdr:cNvSpPr txBox="1"/>
      </xdr:nvSpPr>
      <xdr:spPr>
        <a:xfrm>
          <a:off x="14909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128815</xdr:rowOff>
    </xdr:from>
    <xdr:to>
      <xdr:col>21</xdr:col>
      <xdr:colOff>0</xdr:colOff>
      <xdr:row>43</xdr:row>
      <xdr:rowOff>106741</xdr:rowOff>
    </xdr:to>
    <xdr:cxnSp macro="">
      <xdr:nvCxnSpPr>
        <xdr:cNvPr id="389" name="直線コネクタ 388"/>
        <xdr:cNvCxnSpPr/>
      </xdr:nvCxnSpPr>
      <xdr:spPr>
        <a:xfrm flipV="1">
          <a:off x="13512800" y="7329715"/>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19655</xdr:rowOff>
    </xdr:from>
    <xdr:to>
      <xdr:col>21</xdr:col>
      <xdr:colOff>50800</xdr:colOff>
      <xdr:row>41</xdr:row>
      <xdr:rowOff>121255</xdr:rowOff>
    </xdr:to>
    <xdr:sp macro="" textlink="">
      <xdr:nvSpPr>
        <xdr:cNvPr id="390" name="フローチャート : 判断 389"/>
        <xdr:cNvSpPr/>
      </xdr:nvSpPr>
      <xdr:spPr>
        <a:xfrm>
          <a:off x="14351000" y="704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131432</xdr:rowOff>
    </xdr:from>
    <xdr:ext cx="762000" cy="259045"/>
    <xdr:sp macro="" textlink="">
      <xdr:nvSpPr>
        <xdr:cNvPr id="391" name="テキスト ボックス 390"/>
        <xdr:cNvSpPr txBox="1"/>
      </xdr:nvSpPr>
      <xdr:spPr>
        <a:xfrm>
          <a:off x="14020800" y="6817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88598</xdr:rowOff>
    </xdr:from>
    <xdr:to>
      <xdr:col>19</xdr:col>
      <xdr:colOff>533400</xdr:colOff>
      <xdr:row>42</xdr:row>
      <xdr:rowOff>18748</xdr:rowOff>
    </xdr:to>
    <xdr:sp macro="" textlink="">
      <xdr:nvSpPr>
        <xdr:cNvPr id="392" name="フローチャート : 判断 391"/>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28925</xdr:rowOff>
    </xdr:from>
    <xdr:ext cx="762000" cy="259045"/>
    <xdr:sp macro="" textlink="">
      <xdr:nvSpPr>
        <xdr:cNvPr id="393" name="テキスト ボックス 392"/>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132745</xdr:rowOff>
    </xdr:from>
    <xdr:to>
      <xdr:col>24</xdr:col>
      <xdr:colOff>609600</xdr:colOff>
      <xdr:row>40</xdr:row>
      <xdr:rowOff>62895</xdr:rowOff>
    </xdr:to>
    <xdr:sp macro="" textlink="">
      <xdr:nvSpPr>
        <xdr:cNvPr id="399" name="円/楕円 398"/>
        <xdr:cNvSpPr/>
      </xdr:nvSpPr>
      <xdr:spPr>
        <a:xfrm>
          <a:off x="169672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149272</xdr:rowOff>
    </xdr:from>
    <xdr:ext cx="762000" cy="259045"/>
    <xdr:sp macro="" textlink="">
      <xdr:nvSpPr>
        <xdr:cNvPr id="400" name="公債費負担の状況該当値テキスト"/>
        <xdr:cNvSpPr txBox="1"/>
      </xdr:nvSpPr>
      <xdr:spPr>
        <a:xfrm>
          <a:off x="17106900" y="6664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133652</xdr:rowOff>
    </xdr:from>
    <xdr:to>
      <xdr:col>23</xdr:col>
      <xdr:colOff>457200</xdr:colOff>
      <xdr:row>41</xdr:row>
      <xdr:rowOff>63802</xdr:rowOff>
    </xdr:to>
    <xdr:sp macro="" textlink="">
      <xdr:nvSpPr>
        <xdr:cNvPr id="401" name="円/楕円 400"/>
        <xdr:cNvSpPr/>
      </xdr:nvSpPr>
      <xdr:spPr>
        <a:xfrm>
          <a:off x="161290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73979</xdr:rowOff>
    </xdr:from>
    <xdr:ext cx="736600" cy="259045"/>
    <xdr:sp macro="" textlink="">
      <xdr:nvSpPr>
        <xdr:cNvPr id="402" name="テキスト ボックス 401"/>
        <xdr:cNvSpPr txBox="1"/>
      </xdr:nvSpPr>
      <xdr:spPr>
        <a:xfrm>
          <a:off x="15798800" y="6760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123069</xdr:rowOff>
    </xdr:from>
    <xdr:to>
      <xdr:col>22</xdr:col>
      <xdr:colOff>254000</xdr:colOff>
      <xdr:row>42</xdr:row>
      <xdr:rowOff>53219</xdr:rowOff>
    </xdr:to>
    <xdr:sp macro="" textlink="">
      <xdr:nvSpPr>
        <xdr:cNvPr id="403" name="円/楕円 402"/>
        <xdr:cNvSpPr/>
      </xdr:nvSpPr>
      <xdr:spPr>
        <a:xfrm>
          <a:off x="15240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37996</xdr:rowOff>
    </xdr:from>
    <xdr:ext cx="762000" cy="259045"/>
    <xdr:sp macro="" textlink="">
      <xdr:nvSpPr>
        <xdr:cNvPr id="404" name="テキスト ボックス 403"/>
        <xdr:cNvSpPr txBox="1"/>
      </xdr:nvSpPr>
      <xdr:spPr>
        <a:xfrm>
          <a:off x="14909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78015</xdr:rowOff>
    </xdr:from>
    <xdr:to>
      <xdr:col>21</xdr:col>
      <xdr:colOff>50800</xdr:colOff>
      <xdr:row>43</xdr:row>
      <xdr:rowOff>8165</xdr:rowOff>
    </xdr:to>
    <xdr:sp macro="" textlink="">
      <xdr:nvSpPr>
        <xdr:cNvPr id="405" name="円/楕円 404"/>
        <xdr:cNvSpPr/>
      </xdr:nvSpPr>
      <xdr:spPr>
        <a:xfrm>
          <a:off x="14351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164392</xdr:rowOff>
    </xdr:from>
    <xdr:ext cx="762000" cy="259045"/>
    <xdr:sp macro="" textlink="">
      <xdr:nvSpPr>
        <xdr:cNvPr id="406" name="テキスト ボックス 405"/>
        <xdr:cNvSpPr txBox="1"/>
      </xdr:nvSpPr>
      <xdr:spPr>
        <a:xfrm>
          <a:off x="14020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55941</xdr:rowOff>
    </xdr:from>
    <xdr:to>
      <xdr:col>19</xdr:col>
      <xdr:colOff>533400</xdr:colOff>
      <xdr:row>43</xdr:row>
      <xdr:rowOff>157541</xdr:rowOff>
    </xdr:to>
    <xdr:sp macro="" textlink="">
      <xdr:nvSpPr>
        <xdr:cNvPr id="407" name="円/楕円 406"/>
        <xdr:cNvSpPr/>
      </xdr:nvSpPr>
      <xdr:spPr>
        <a:xfrm>
          <a:off x="13462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142318</xdr:rowOff>
    </xdr:from>
    <xdr:ext cx="762000" cy="259045"/>
    <xdr:sp macro="" textlink="">
      <xdr:nvSpPr>
        <xdr:cNvPr id="408" name="テキスト ボックス 407"/>
        <xdr:cNvSpPr txBox="1"/>
      </xdr:nvSpPr>
      <xdr:spPr>
        <a:xfrm>
          <a:off x="13131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ea"/>
              <a:ea typeface="+mn-ea"/>
              <a:cs typeface="+mn-cs"/>
            </a:rPr>
            <a:t>　平成</a:t>
          </a:r>
          <a:r>
            <a:rPr lang="en-US" altLang="ja-JP" sz="1100" b="0" i="0" baseline="0">
              <a:solidFill>
                <a:schemeClr val="dk1"/>
              </a:solidFill>
              <a:effectLst/>
              <a:latin typeface="+mn-ea"/>
              <a:ea typeface="+mn-ea"/>
              <a:cs typeface="+mn-cs"/>
            </a:rPr>
            <a:t>14</a:t>
          </a:r>
          <a:r>
            <a:rPr lang="ja-JP" altLang="ja-JP" sz="1100" b="0" i="0" baseline="0">
              <a:solidFill>
                <a:schemeClr val="dk1"/>
              </a:solidFill>
              <a:effectLst/>
              <a:latin typeface="+mn-ea"/>
              <a:ea typeface="+mn-ea"/>
              <a:cs typeface="+mn-cs"/>
            </a:rPr>
            <a:t>年以降は交付税全額算入分を除いた地方債借入額と償還額の差し引きはマイナスを維持しています。平成</a:t>
          </a:r>
          <a:r>
            <a:rPr lang="en-US" altLang="ja-JP" sz="1100" b="0" i="0" baseline="0">
              <a:solidFill>
                <a:schemeClr val="dk1"/>
              </a:solidFill>
              <a:effectLst/>
              <a:latin typeface="+mn-ea"/>
              <a:ea typeface="+mn-ea"/>
              <a:cs typeface="+mn-cs"/>
            </a:rPr>
            <a:t>21</a:t>
          </a:r>
          <a:r>
            <a:rPr lang="ja-JP" altLang="ja-JP" sz="1100" b="0" i="0" baseline="0">
              <a:solidFill>
                <a:schemeClr val="dk1"/>
              </a:solidFill>
              <a:effectLst/>
              <a:latin typeface="+mn-ea"/>
              <a:ea typeface="+mn-ea"/>
              <a:cs typeface="+mn-cs"/>
            </a:rPr>
            <a:t>年度以降、地方債の発行抑制による地方債残高の減少や、職員数の削減による退職手当支給予定額により、将来負担比率は改善傾向にあり、平成</a:t>
          </a:r>
          <a:r>
            <a:rPr lang="en-US" altLang="ja-JP" sz="1100" b="0" i="0" baseline="0">
              <a:solidFill>
                <a:schemeClr val="dk1"/>
              </a:solidFill>
              <a:effectLst/>
              <a:latin typeface="+mn-ea"/>
              <a:ea typeface="+mn-ea"/>
              <a:cs typeface="+mn-cs"/>
            </a:rPr>
            <a:t>27</a:t>
          </a:r>
          <a:r>
            <a:rPr lang="ja-JP" altLang="ja-JP" sz="1100" b="0" i="0" baseline="0">
              <a:solidFill>
                <a:schemeClr val="dk1"/>
              </a:solidFill>
              <a:effectLst/>
              <a:latin typeface="+mn-ea"/>
              <a:ea typeface="+mn-ea"/>
              <a:cs typeface="+mn-cs"/>
            </a:rPr>
            <a:t>年度においても土地開発公社の保有する土地の買戻しによる債務負担行為支出予定額の</a:t>
          </a:r>
          <a:r>
            <a:rPr lang="en-US" altLang="ja-JP" sz="1100" b="0" i="0" baseline="0">
              <a:solidFill>
                <a:schemeClr val="dk1"/>
              </a:solidFill>
              <a:effectLst/>
              <a:latin typeface="+mn-ea"/>
              <a:ea typeface="+mn-ea"/>
              <a:cs typeface="+mn-cs"/>
            </a:rPr>
            <a:t>71</a:t>
          </a:r>
          <a:r>
            <a:rPr lang="ja-JP" altLang="ja-JP" sz="1100" b="0" i="0" baseline="0">
              <a:solidFill>
                <a:schemeClr val="dk1"/>
              </a:solidFill>
              <a:effectLst/>
              <a:latin typeface="+mn-ea"/>
              <a:ea typeface="+mn-ea"/>
              <a:cs typeface="+mn-cs"/>
            </a:rPr>
            <a:t>億円の減少による将来負担額の減や、公共施設整備基金など充当可能財源の</a:t>
          </a:r>
          <a:r>
            <a:rPr lang="en-US" altLang="ja-JP" sz="1100" b="0" i="0" baseline="0">
              <a:solidFill>
                <a:schemeClr val="dk1"/>
              </a:solidFill>
              <a:effectLst/>
              <a:latin typeface="+mn-ea"/>
              <a:ea typeface="+mn-ea"/>
              <a:cs typeface="+mn-cs"/>
            </a:rPr>
            <a:t>54</a:t>
          </a:r>
          <a:r>
            <a:rPr lang="ja-JP" altLang="ja-JP" sz="1100" b="0" i="0" baseline="0">
              <a:solidFill>
                <a:schemeClr val="dk1"/>
              </a:solidFill>
              <a:effectLst/>
              <a:latin typeface="+mn-ea"/>
              <a:ea typeface="+mn-ea"/>
              <a:cs typeface="+mn-cs"/>
            </a:rPr>
            <a:t>億円増加等により、将来負担比率は改善しています。</a:t>
          </a:r>
          <a:endParaRPr lang="ja-JP" altLang="ja-JP" sz="1100">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5" name="直線コネクタ 424"/>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6" name="テキスト ボックス 425"/>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7" name="直線コネクタ 426"/>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8" name="テキスト ボックス 427"/>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9" name="直線コネクタ 428"/>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0" name="テキスト ボックス 429"/>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1" name="直線コネクタ 430"/>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2" name="テキスト ボックス 431"/>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130149</xdr:rowOff>
    </xdr:to>
    <xdr:cxnSp macro="">
      <xdr:nvCxnSpPr>
        <xdr:cNvPr id="435" name="直線コネクタ 434"/>
        <xdr:cNvCxnSpPr/>
      </xdr:nvCxnSpPr>
      <xdr:spPr>
        <a:xfrm flipV="1">
          <a:off x="17018000" y="2451100"/>
          <a:ext cx="0" cy="11080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102226</xdr:rowOff>
    </xdr:from>
    <xdr:ext cx="762000" cy="259045"/>
    <xdr:sp macro="" textlink="">
      <xdr:nvSpPr>
        <xdr:cNvPr id="436" name="将来負担の状況最小値テキスト"/>
        <xdr:cNvSpPr txBox="1"/>
      </xdr:nvSpPr>
      <xdr:spPr>
        <a:xfrm>
          <a:off x="17106900" y="353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229.6</a:t>
          </a:r>
          <a:endParaRPr kumimoji="1" lang="ja-JP" altLang="en-US" sz="1000" b="1">
            <a:latin typeface="ＭＳ Ｐゴシック"/>
          </a:endParaRPr>
        </a:p>
      </xdr:txBody>
    </xdr:sp>
    <xdr:clientData/>
  </xdr:oneCellAnchor>
  <xdr:twoCellAnchor>
    <xdr:from>
      <xdr:col>24</xdr:col>
      <xdr:colOff>469900</xdr:colOff>
      <xdr:row>20</xdr:row>
      <xdr:rowOff>130149</xdr:rowOff>
    </xdr:from>
    <xdr:to>
      <xdr:col>24</xdr:col>
      <xdr:colOff>647700</xdr:colOff>
      <xdr:row>20</xdr:row>
      <xdr:rowOff>130149</xdr:rowOff>
    </xdr:to>
    <xdr:cxnSp macro="">
      <xdr:nvCxnSpPr>
        <xdr:cNvPr id="437" name="直線コネクタ 436"/>
        <xdr:cNvCxnSpPr/>
      </xdr:nvCxnSpPr>
      <xdr:spPr>
        <a:xfrm>
          <a:off x="16929100" y="3559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8"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9" name="直線コネクタ 438"/>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13030</xdr:rowOff>
    </xdr:from>
    <xdr:to>
      <xdr:col>24</xdr:col>
      <xdr:colOff>558800</xdr:colOff>
      <xdr:row>15</xdr:row>
      <xdr:rowOff>88798</xdr:rowOff>
    </xdr:to>
    <xdr:cxnSp macro="">
      <xdr:nvCxnSpPr>
        <xdr:cNvPr id="440" name="直線コネクタ 439"/>
        <xdr:cNvCxnSpPr/>
      </xdr:nvCxnSpPr>
      <xdr:spPr>
        <a:xfrm flipV="1">
          <a:off x="16179800" y="2584780"/>
          <a:ext cx="838200" cy="7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17</xdr:row>
      <xdr:rowOff>57116</xdr:rowOff>
    </xdr:from>
    <xdr:ext cx="762000" cy="259045"/>
    <xdr:sp macro="" textlink="">
      <xdr:nvSpPr>
        <xdr:cNvPr id="441" name="将来負担の状況平均値テキスト"/>
        <xdr:cNvSpPr txBox="1"/>
      </xdr:nvSpPr>
      <xdr:spPr>
        <a:xfrm>
          <a:off x="17106900" y="2971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85039</xdr:rowOff>
    </xdr:from>
    <xdr:to>
      <xdr:col>24</xdr:col>
      <xdr:colOff>609600</xdr:colOff>
      <xdr:row>18</xdr:row>
      <xdr:rowOff>15189</xdr:rowOff>
    </xdr:to>
    <xdr:sp macro="" textlink="">
      <xdr:nvSpPr>
        <xdr:cNvPr id="442" name="フローチャート : 判断 441"/>
        <xdr:cNvSpPr/>
      </xdr:nvSpPr>
      <xdr:spPr>
        <a:xfrm>
          <a:off x="16967200" y="299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88798</xdr:rowOff>
    </xdr:from>
    <xdr:to>
      <xdr:col>23</xdr:col>
      <xdr:colOff>406400</xdr:colOff>
      <xdr:row>15</xdr:row>
      <xdr:rowOff>139954</xdr:rowOff>
    </xdr:to>
    <xdr:cxnSp macro="">
      <xdr:nvCxnSpPr>
        <xdr:cNvPr id="443" name="直線コネクタ 442"/>
        <xdr:cNvCxnSpPr/>
      </xdr:nvCxnSpPr>
      <xdr:spPr>
        <a:xfrm flipV="1">
          <a:off x="15290800" y="2660548"/>
          <a:ext cx="8890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17</xdr:row>
      <xdr:rowOff>124612</xdr:rowOff>
    </xdr:from>
    <xdr:to>
      <xdr:col>23</xdr:col>
      <xdr:colOff>457200</xdr:colOff>
      <xdr:row>18</xdr:row>
      <xdr:rowOff>54762</xdr:rowOff>
    </xdr:to>
    <xdr:sp macro="" textlink="">
      <xdr:nvSpPr>
        <xdr:cNvPr id="444" name="フローチャート : 判断 443"/>
        <xdr:cNvSpPr/>
      </xdr:nvSpPr>
      <xdr:spPr>
        <a:xfrm>
          <a:off x="16129000" y="303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39539</xdr:rowOff>
    </xdr:from>
    <xdr:ext cx="736600" cy="259045"/>
    <xdr:sp macro="" textlink="">
      <xdr:nvSpPr>
        <xdr:cNvPr id="445" name="テキスト ボックス 444"/>
        <xdr:cNvSpPr txBox="1"/>
      </xdr:nvSpPr>
      <xdr:spPr>
        <a:xfrm>
          <a:off x="15798800" y="3125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139954</xdr:rowOff>
    </xdr:from>
    <xdr:to>
      <xdr:col>22</xdr:col>
      <xdr:colOff>203200</xdr:colOff>
      <xdr:row>16</xdr:row>
      <xdr:rowOff>16764</xdr:rowOff>
    </xdr:to>
    <xdr:cxnSp macro="">
      <xdr:nvCxnSpPr>
        <xdr:cNvPr id="446" name="直線コネクタ 445"/>
        <xdr:cNvCxnSpPr/>
      </xdr:nvCxnSpPr>
      <xdr:spPr>
        <a:xfrm flipV="1">
          <a:off x="14401800" y="271170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156464</xdr:rowOff>
    </xdr:from>
    <xdr:to>
      <xdr:col>22</xdr:col>
      <xdr:colOff>254000</xdr:colOff>
      <xdr:row>18</xdr:row>
      <xdr:rowOff>86614</xdr:rowOff>
    </xdr:to>
    <xdr:sp macro="" textlink="">
      <xdr:nvSpPr>
        <xdr:cNvPr id="447" name="フローチャート : 判断 446"/>
        <xdr:cNvSpPr/>
      </xdr:nvSpPr>
      <xdr:spPr>
        <a:xfrm>
          <a:off x="15240000" y="30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71391</xdr:rowOff>
    </xdr:from>
    <xdr:ext cx="762000" cy="259045"/>
    <xdr:sp macro="" textlink="">
      <xdr:nvSpPr>
        <xdr:cNvPr id="448" name="テキスト ボックス 447"/>
        <xdr:cNvSpPr txBox="1"/>
      </xdr:nvSpPr>
      <xdr:spPr>
        <a:xfrm>
          <a:off x="14909800" y="315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16764</xdr:rowOff>
    </xdr:from>
    <xdr:to>
      <xdr:col>21</xdr:col>
      <xdr:colOff>0</xdr:colOff>
      <xdr:row>16</xdr:row>
      <xdr:rowOff>131623</xdr:rowOff>
    </xdr:to>
    <xdr:cxnSp macro="">
      <xdr:nvCxnSpPr>
        <xdr:cNvPr id="449" name="直線コネクタ 448"/>
        <xdr:cNvCxnSpPr/>
      </xdr:nvCxnSpPr>
      <xdr:spPr>
        <a:xfrm flipV="1">
          <a:off x="13512800" y="2759964"/>
          <a:ext cx="889000" cy="1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40513</xdr:rowOff>
    </xdr:from>
    <xdr:to>
      <xdr:col>21</xdr:col>
      <xdr:colOff>50800</xdr:colOff>
      <xdr:row>18</xdr:row>
      <xdr:rowOff>142113</xdr:rowOff>
    </xdr:to>
    <xdr:sp macro="" textlink="">
      <xdr:nvSpPr>
        <xdr:cNvPr id="450" name="フローチャート : 判断 449"/>
        <xdr:cNvSpPr/>
      </xdr:nvSpPr>
      <xdr:spPr>
        <a:xfrm>
          <a:off x="14351000" y="3126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126890</xdr:rowOff>
    </xdr:from>
    <xdr:ext cx="762000" cy="259045"/>
    <xdr:sp macro="" textlink="">
      <xdr:nvSpPr>
        <xdr:cNvPr id="451" name="テキスト ボックス 450"/>
        <xdr:cNvSpPr txBox="1"/>
      </xdr:nvSpPr>
      <xdr:spPr>
        <a:xfrm>
          <a:off x="14020800" y="32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101321</xdr:rowOff>
    </xdr:from>
    <xdr:to>
      <xdr:col>19</xdr:col>
      <xdr:colOff>533400</xdr:colOff>
      <xdr:row>19</xdr:row>
      <xdr:rowOff>31471</xdr:rowOff>
    </xdr:to>
    <xdr:sp macro="" textlink="">
      <xdr:nvSpPr>
        <xdr:cNvPr id="452" name="フローチャート : 判断 451"/>
        <xdr:cNvSpPr/>
      </xdr:nvSpPr>
      <xdr:spPr>
        <a:xfrm>
          <a:off x="13462000" y="31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16248</xdr:rowOff>
    </xdr:from>
    <xdr:ext cx="762000" cy="259045"/>
    <xdr:sp macro="" textlink="">
      <xdr:nvSpPr>
        <xdr:cNvPr id="453" name="テキスト ボックス 452"/>
        <xdr:cNvSpPr txBox="1"/>
      </xdr:nvSpPr>
      <xdr:spPr>
        <a:xfrm>
          <a:off x="13131800" y="327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133680</xdr:rowOff>
    </xdr:from>
    <xdr:to>
      <xdr:col>24</xdr:col>
      <xdr:colOff>609600</xdr:colOff>
      <xdr:row>15</xdr:row>
      <xdr:rowOff>63830</xdr:rowOff>
    </xdr:to>
    <xdr:sp macro="" textlink="">
      <xdr:nvSpPr>
        <xdr:cNvPr id="459" name="円/楕円 458"/>
        <xdr:cNvSpPr/>
      </xdr:nvSpPr>
      <xdr:spPr>
        <a:xfrm>
          <a:off x="16967200" y="25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150207</xdr:rowOff>
    </xdr:from>
    <xdr:ext cx="762000" cy="259045"/>
    <xdr:sp macro="" textlink="">
      <xdr:nvSpPr>
        <xdr:cNvPr id="460" name="将来負担の状況該当値テキスト"/>
        <xdr:cNvSpPr txBox="1"/>
      </xdr:nvSpPr>
      <xdr:spPr>
        <a:xfrm>
          <a:off x="17106900" y="237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37998</xdr:rowOff>
    </xdr:from>
    <xdr:to>
      <xdr:col>23</xdr:col>
      <xdr:colOff>457200</xdr:colOff>
      <xdr:row>15</xdr:row>
      <xdr:rowOff>139598</xdr:rowOff>
    </xdr:to>
    <xdr:sp macro="" textlink="">
      <xdr:nvSpPr>
        <xdr:cNvPr id="461" name="円/楕円 460"/>
        <xdr:cNvSpPr/>
      </xdr:nvSpPr>
      <xdr:spPr>
        <a:xfrm>
          <a:off x="16129000" y="2609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149775</xdr:rowOff>
    </xdr:from>
    <xdr:ext cx="736600" cy="259045"/>
    <xdr:sp macro="" textlink="">
      <xdr:nvSpPr>
        <xdr:cNvPr id="462" name="テキスト ボックス 461"/>
        <xdr:cNvSpPr txBox="1"/>
      </xdr:nvSpPr>
      <xdr:spPr>
        <a:xfrm>
          <a:off x="15798800" y="2378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43.4</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89154</xdr:rowOff>
    </xdr:from>
    <xdr:to>
      <xdr:col>22</xdr:col>
      <xdr:colOff>254000</xdr:colOff>
      <xdr:row>16</xdr:row>
      <xdr:rowOff>19304</xdr:rowOff>
    </xdr:to>
    <xdr:sp macro="" textlink="">
      <xdr:nvSpPr>
        <xdr:cNvPr id="463" name="円/楕円 462"/>
        <xdr:cNvSpPr/>
      </xdr:nvSpPr>
      <xdr:spPr>
        <a:xfrm>
          <a:off x="15240000" y="26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29481</xdr:rowOff>
    </xdr:from>
    <xdr:ext cx="762000" cy="259045"/>
    <xdr:sp macro="" textlink="">
      <xdr:nvSpPr>
        <xdr:cNvPr id="464" name="テキスト ボックス 463"/>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137414</xdr:rowOff>
    </xdr:from>
    <xdr:to>
      <xdr:col>21</xdr:col>
      <xdr:colOff>50800</xdr:colOff>
      <xdr:row>16</xdr:row>
      <xdr:rowOff>67564</xdr:rowOff>
    </xdr:to>
    <xdr:sp macro="" textlink="">
      <xdr:nvSpPr>
        <xdr:cNvPr id="465" name="円/楕円 464"/>
        <xdr:cNvSpPr/>
      </xdr:nvSpPr>
      <xdr:spPr>
        <a:xfrm>
          <a:off x="14351000" y="270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77741</xdr:rowOff>
    </xdr:from>
    <xdr:ext cx="762000" cy="259045"/>
    <xdr:sp macro="" textlink="">
      <xdr:nvSpPr>
        <xdr:cNvPr id="466" name="テキスト ボックス 465"/>
        <xdr:cNvSpPr txBox="1"/>
      </xdr:nvSpPr>
      <xdr:spPr>
        <a:xfrm>
          <a:off x="14020800" y="247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80823</xdr:rowOff>
    </xdr:from>
    <xdr:to>
      <xdr:col>19</xdr:col>
      <xdr:colOff>533400</xdr:colOff>
      <xdr:row>17</xdr:row>
      <xdr:rowOff>10973</xdr:rowOff>
    </xdr:to>
    <xdr:sp macro="" textlink="">
      <xdr:nvSpPr>
        <xdr:cNvPr id="467" name="円/楕円 466"/>
        <xdr:cNvSpPr/>
      </xdr:nvSpPr>
      <xdr:spPr>
        <a:xfrm>
          <a:off x="13462000" y="282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21150</xdr:rowOff>
    </xdr:from>
    <xdr:ext cx="762000" cy="259045"/>
    <xdr:sp macro="" textlink="">
      <xdr:nvSpPr>
        <xdr:cNvPr id="468" name="テキスト ボックス 467"/>
        <xdr:cNvSpPr txBox="1"/>
      </xdr:nvSpPr>
      <xdr:spPr>
        <a:xfrm>
          <a:off x="13131800" y="259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707,615
697,148
789.96
287,505,152
277,860,652
7,158,563
165,516,086
307,410,803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退職者数数が</a:t>
          </a:r>
          <a:r>
            <a:rPr kumimoji="1" lang="en-US" altLang="ja-JP" sz="1100">
              <a:solidFill>
                <a:schemeClr val="dk1"/>
              </a:solidFill>
              <a:effectLst/>
              <a:latin typeface="+mn-ea"/>
              <a:ea typeface="+mn-ea"/>
              <a:cs typeface="+mn-cs"/>
            </a:rPr>
            <a:t>H26</a:t>
          </a:r>
          <a:r>
            <a:rPr kumimoji="1" lang="ja-JP" altLang="ja-JP" sz="1100">
              <a:solidFill>
                <a:schemeClr val="dk1"/>
              </a:solidFill>
              <a:effectLst/>
              <a:latin typeface="+mn-ea"/>
              <a:ea typeface="+mn-ea"/>
              <a:cs typeface="+mn-cs"/>
            </a:rPr>
            <a:t>年度　</a:t>
          </a:r>
          <a:r>
            <a:rPr kumimoji="1" lang="en-US" altLang="ja-JP" sz="1100">
              <a:solidFill>
                <a:schemeClr val="dk1"/>
              </a:solidFill>
              <a:effectLst/>
              <a:latin typeface="+mn-ea"/>
              <a:ea typeface="+mn-ea"/>
              <a:cs typeface="+mn-cs"/>
            </a:rPr>
            <a:t>182</a:t>
          </a:r>
          <a:r>
            <a:rPr kumimoji="1" lang="ja-JP" altLang="ja-JP" sz="1100">
              <a:solidFill>
                <a:schemeClr val="dk1"/>
              </a:solidFill>
              <a:effectLst/>
              <a:latin typeface="+mn-ea"/>
              <a:ea typeface="+mn-ea"/>
              <a:cs typeface="+mn-cs"/>
            </a:rPr>
            <a:t>人→</a:t>
          </a:r>
          <a:r>
            <a:rPr kumimoji="1" lang="en-US" altLang="ja-JP" sz="1100">
              <a:solidFill>
                <a:schemeClr val="dk1"/>
              </a:solidFill>
              <a:effectLst/>
              <a:latin typeface="+mn-ea"/>
              <a:ea typeface="+mn-ea"/>
              <a:cs typeface="+mn-cs"/>
            </a:rPr>
            <a:t>H27</a:t>
          </a:r>
          <a:r>
            <a:rPr kumimoji="1" lang="ja-JP" altLang="ja-JP" sz="1100">
              <a:solidFill>
                <a:schemeClr val="dk1"/>
              </a:solidFill>
              <a:effectLst/>
              <a:latin typeface="+mn-ea"/>
              <a:ea typeface="+mn-ea"/>
              <a:cs typeface="+mn-cs"/>
            </a:rPr>
            <a:t>年度　</a:t>
          </a:r>
          <a:r>
            <a:rPr kumimoji="1" lang="en-US" altLang="ja-JP" sz="1100">
              <a:solidFill>
                <a:schemeClr val="dk1"/>
              </a:solidFill>
              <a:effectLst/>
              <a:latin typeface="+mn-ea"/>
              <a:ea typeface="+mn-ea"/>
              <a:cs typeface="+mn-cs"/>
            </a:rPr>
            <a:t>187</a:t>
          </a:r>
          <a:r>
            <a:rPr kumimoji="1" lang="ja-JP" altLang="ja-JP" sz="1100">
              <a:solidFill>
                <a:schemeClr val="dk1"/>
              </a:solidFill>
              <a:effectLst/>
              <a:latin typeface="+mn-ea"/>
              <a:ea typeface="+mn-ea"/>
              <a:cs typeface="+mn-cs"/>
            </a:rPr>
            <a:t>人（</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百万円増）と退職手当増となった一方、給与改定による増（</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53</a:t>
          </a:r>
          <a:r>
            <a:rPr kumimoji="1" lang="ja-JP" altLang="ja-JP" sz="1100">
              <a:solidFill>
                <a:schemeClr val="dk1"/>
              </a:solidFill>
              <a:effectLst/>
              <a:latin typeface="+mn-ea"/>
              <a:ea typeface="+mn-ea"/>
              <a:cs typeface="+mn-cs"/>
            </a:rPr>
            <a:t>百万円増）、任期付・再任用職員数の増（</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25</a:t>
          </a:r>
          <a:r>
            <a:rPr kumimoji="1" lang="ja-JP" altLang="ja-JP" sz="1100">
              <a:solidFill>
                <a:schemeClr val="dk1"/>
              </a:solidFill>
              <a:effectLst/>
              <a:latin typeface="+mn-ea"/>
              <a:ea typeface="+mn-ea"/>
              <a:cs typeface="+mn-cs"/>
            </a:rPr>
            <a:t>百万円増）、委員等報酬の増（</a:t>
          </a:r>
          <a:r>
            <a:rPr kumimoji="1" lang="en-US" altLang="ja-JP" sz="1100">
              <a:solidFill>
                <a:schemeClr val="dk1"/>
              </a:solidFill>
              <a:effectLst/>
              <a:latin typeface="+mn-ea"/>
              <a:ea typeface="+mn-ea"/>
              <a:cs typeface="+mn-cs"/>
            </a:rPr>
            <a:t>2</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84</a:t>
          </a:r>
          <a:r>
            <a:rPr kumimoji="1" lang="ja-JP" altLang="ja-JP" sz="1100">
              <a:solidFill>
                <a:schemeClr val="dk1"/>
              </a:solidFill>
              <a:effectLst/>
              <a:latin typeface="+mn-ea"/>
              <a:ea typeface="+mn-ea"/>
              <a:cs typeface="+mn-cs"/>
            </a:rPr>
            <a:t>百万円増）となるなど、前年度（平成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 </a:t>
          </a:r>
          <a:r>
            <a:rPr kumimoji="1" lang="en-US" altLang="ja-JP" sz="1100">
              <a:solidFill>
                <a:schemeClr val="dk1"/>
              </a:solidFill>
              <a:effectLst/>
              <a:latin typeface="+mn-ea"/>
              <a:ea typeface="+mn-ea"/>
              <a:cs typeface="+mn-cs"/>
            </a:rPr>
            <a:t>23.3</a:t>
          </a:r>
          <a:r>
            <a:rPr kumimoji="1" lang="ja-JP" altLang="ja-JP" sz="1100">
              <a:solidFill>
                <a:schemeClr val="dk1"/>
              </a:solidFill>
              <a:effectLst/>
              <a:latin typeface="+mn-ea"/>
              <a:ea typeface="+mn-ea"/>
              <a:cs typeface="+mn-cs"/>
            </a:rPr>
            <a:t>％）に比べ、</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％ポイント増加しており、類似団体と比較すると</a:t>
          </a:r>
          <a:r>
            <a:rPr kumimoji="1" lang="en-US" altLang="ja-JP" sz="1100">
              <a:solidFill>
                <a:schemeClr val="dk1"/>
              </a:solidFill>
              <a:effectLst/>
              <a:latin typeface="+mn-ea"/>
              <a:ea typeface="+mn-ea"/>
              <a:cs typeface="+mn-cs"/>
            </a:rPr>
            <a:t>0.7</a:t>
          </a:r>
          <a:r>
            <a:rPr kumimoji="1" lang="ja-JP" altLang="ja-JP" sz="1100">
              <a:solidFill>
                <a:schemeClr val="dk1"/>
              </a:solidFill>
              <a:effectLst/>
              <a:latin typeface="+mn-ea"/>
              <a:ea typeface="+mn-ea"/>
              <a:cs typeface="+mn-cs"/>
            </a:rPr>
            <a:t>％ポイント上回っており、今後は人件費の抑制に努めます。</a:t>
          </a:r>
          <a:endParaRPr lang="ja-JP" altLang="ja-JP" sz="11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37193</xdr:rowOff>
    </xdr:from>
    <xdr:to>
      <xdr:col>7</xdr:col>
      <xdr:colOff>15875</xdr:colOff>
      <xdr:row>42</xdr:row>
      <xdr:rowOff>78015</xdr:rowOff>
    </xdr:to>
    <xdr:cxnSp macro="">
      <xdr:nvCxnSpPr>
        <xdr:cNvPr id="63" name="直線コネクタ 62"/>
        <xdr:cNvCxnSpPr/>
      </xdr:nvCxnSpPr>
      <xdr:spPr>
        <a:xfrm flipV="1">
          <a:off x="4826000" y="5695043"/>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50092</xdr:rowOff>
    </xdr:from>
    <xdr:ext cx="762000" cy="259045"/>
    <xdr:sp macro="" textlink="">
      <xdr:nvSpPr>
        <xdr:cNvPr id="64" name="人件費最小値テキスト"/>
        <xdr:cNvSpPr txBox="1"/>
      </xdr:nvSpPr>
      <xdr:spPr>
        <a:xfrm>
          <a:off x="4914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28.3</a:t>
          </a:r>
          <a:endParaRPr kumimoji="1" lang="ja-JP" altLang="en-US" sz="1000" b="1">
            <a:latin typeface="ＭＳ Ｐゴシック"/>
          </a:endParaRPr>
        </a:p>
      </xdr:txBody>
    </xdr:sp>
    <xdr:clientData/>
  </xdr:oneCellAnchor>
  <xdr:twoCellAnchor>
    <xdr:from>
      <xdr:col>6</xdr:col>
      <xdr:colOff>612775</xdr:colOff>
      <xdr:row>42</xdr:row>
      <xdr:rowOff>78015</xdr:rowOff>
    </xdr:from>
    <xdr:to>
      <xdr:col>7</xdr:col>
      <xdr:colOff>104775</xdr:colOff>
      <xdr:row>42</xdr:row>
      <xdr:rowOff>78015</xdr:rowOff>
    </xdr:to>
    <xdr:cxnSp macro="">
      <xdr:nvCxnSpPr>
        <xdr:cNvPr id="65" name="直線コネクタ 64"/>
        <xdr:cNvCxnSpPr/>
      </xdr:nvCxnSpPr>
      <xdr:spPr>
        <a:xfrm>
          <a:off x="4737100" y="727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123570</xdr:rowOff>
    </xdr:from>
    <xdr:ext cx="762000" cy="259045"/>
    <xdr:sp macro="" textlink="">
      <xdr:nvSpPr>
        <xdr:cNvPr id="66" name="人件費最大値テキスト"/>
        <xdr:cNvSpPr txBox="1"/>
      </xdr:nvSpPr>
      <xdr:spPr>
        <a:xfrm>
          <a:off x="4914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6</xdr:col>
      <xdr:colOff>612775</xdr:colOff>
      <xdr:row>33</xdr:row>
      <xdr:rowOff>37193</xdr:rowOff>
    </xdr:from>
    <xdr:to>
      <xdr:col>7</xdr:col>
      <xdr:colOff>104775</xdr:colOff>
      <xdr:row>33</xdr:row>
      <xdr:rowOff>37193</xdr:rowOff>
    </xdr:to>
    <xdr:cxnSp macro="">
      <xdr:nvCxnSpPr>
        <xdr:cNvPr id="67" name="直線コネクタ 66"/>
        <xdr:cNvCxnSpPr/>
      </xdr:nvCxnSpPr>
      <xdr:spPr>
        <a:xfrm>
          <a:off x="4737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118836</xdr:rowOff>
    </xdr:from>
    <xdr:to>
      <xdr:col>7</xdr:col>
      <xdr:colOff>15875</xdr:colOff>
      <xdr:row>38</xdr:row>
      <xdr:rowOff>45357</xdr:rowOff>
    </xdr:to>
    <xdr:cxnSp macro="">
      <xdr:nvCxnSpPr>
        <xdr:cNvPr id="68" name="直線コネクタ 67"/>
        <xdr:cNvCxnSpPr/>
      </xdr:nvCxnSpPr>
      <xdr:spPr>
        <a:xfrm>
          <a:off x="3987800" y="64624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68234</xdr:rowOff>
    </xdr:from>
    <xdr:ext cx="762000" cy="259045"/>
    <xdr:sp macro="" textlink="">
      <xdr:nvSpPr>
        <xdr:cNvPr id="69" name="人件費平均値テキスト"/>
        <xdr:cNvSpPr txBox="1"/>
      </xdr:nvSpPr>
      <xdr:spPr>
        <a:xfrm>
          <a:off x="4914900" y="6240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51707</xdr:rowOff>
    </xdr:from>
    <xdr:to>
      <xdr:col>7</xdr:col>
      <xdr:colOff>66675</xdr:colOff>
      <xdr:row>37</xdr:row>
      <xdr:rowOff>153307</xdr:rowOff>
    </xdr:to>
    <xdr:sp macro="" textlink="">
      <xdr:nvSpPr>
        <xdr:cNvPr id="70" name="フローチャート : 判断 69"/>
        <xdr:cNvSpPr/>
      </xdr:nvSpPr>
      <xdr:spPr>
        <a:xfrm>
          <a:off x="4775200" y="6395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102507</xdr:rowOff>
    </xdr:from>
    <xdr:to>
      <xdr:col>5</xdr:col>
      <xdr:colOff>549275</xdr:colOff>
      <xdr:row>37</xdr:row>
      <xdr:rowOff>118836</xdr:rowOff>
    </xdr:to>
    <xdr:cxnSp macro="">
      <xdr:nvCxnSpPr>
        <xdr:cNvPr id="71" name="直線コネクタ 70"/>
        <xdr:cNvCxnSpPr/>
      </xdr:nvCxnSpPr>
      <xdr:spPr>
        <a:xfrm>
          <a:off x="3098800" y="6446157"/>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3" name="テキスト ボックス 72"/>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102507</xdr:rowOff>
    </xdr:from>
    <xdr:to>
      <xdr:col>4</xdr:col>
      <xdr:colOff>346075</xdr:colOff>
      <xdr:row>37</xdr:row>
      <xdr:rowOff>167822</xdr:rowOff>
    </xdr:to>
    <xdr:cxnSp macro="">
      <xdr:nvCxnSpPr>
        <xdr:cNvPr id="74" name="直線コネクタ 73"/>
        <xdr:cNvCxnSpPr/>
      </xdr:nvCxnSpPr>
      <xdr:spPr>
        <a:xfrm flipV="1">
          <a:off x="2209800" y="64461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100693</xdr:rowOff>
    </xdr:from>
    <xdr:to>
      <xdr:col>4</xdr:col>
      <xdr:colOff>396875</xdr:colOff>
      <xdr:row>38</xdr:row>
      <xdr:rowOff>30843</xdr:rowOff>
    </xdr:to>
    <xdr:sp macro="" textlink="">
      <xdr:nvSpPr>
        <xdr:cNvPr id="75" name="フローチャート : 判断 74"/>
        <xdr:cNvSpPr/>
      </xdr:nvSpPr>
      <xdr:spPr>
        <a:xfrm>
          <a:off x="3048000" y="644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15620</xdr:rowOff>
    </xdr:from>
    <xdr:ext cx="762000" cy="259045"/>
    <xdr:sp macro="" textlink="">
      <xdr:nvSpPr>
        <xdr:cNvPr id="76" name="テキスト ボックス 75"/>
        <xdr:cNvSpPr txBox="1"/>
      </xdr:nvSpPr>
      <xdr:spPr>
        <a:xfrm>
          <a:off x="2717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167822</xdr:rowOff>
    </xdr:from>
    <xdr:to>
      <xdr:col>3</xdr:col>
      <xdr:colOff>142875</xdr:colOff>
      <xdr:row>38</xdr:row>
      <xdr:rowOff>45357</xdr:rowOff>
    </xdr:to>
    <xdr:cxnSp macro="">
      <xdr:nvCxnSpPr>
        <xdr:cNvPr id="77" name="直線コネクタ 76"/>
        <xdr:cNvCxnSpPr/>
      </xdr:nvCxnSpPr>
      <xdr:spPr>
        <a:xfrm flipV="1">
          <a:off x="1320800" y="65114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8" name="フローチャート : 判断 77"/>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9" name="テキスト ボックス 78"/>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51707</xdr:rowOff>
    </xdr:from>
    <xdr:to>
      <xdr:col>1</xdr:col>
      <xdr:colOff>676275</xdr:colOff>
      <xdr:row>39</xdr:row>
      <xdr:rowOff>153307</xdr:rowOff>
    </xdr:to>
    <xdr:sp macro="" textlink="">
      <xdr:nvSpPr>
        <xdr:cNvPr id="80" name="フローチャート : 判断 79"/>
        <xdr:cNvSpPr/>
      </xdr:nvSpPr>
      <xdr:spPr>
        <a:xfrm>
          <a:off x="1270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138084</xdr:rowOff>
    </xdr:from>
    <xdr:ext cx="762000" cy="259045"/>
    <xdr:sp macro="" textlink="">
      <xdr:nvSpPr>
        <xdr:cNvPr id="81" name="テキスト ボックス 80"/>
        <xdr:cNvSpPr txBox="1"/>
      </xdr:nvSpPr>
      <xdr:spPr>
        <a:xfrm>
          <a:off x="939800" y="682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166007</xdr:rowOff>
    </xdr:from>
    <xdr:to>
      <xdr:col>7</xdr:col>
      <xdr:colOff>66675</xdr:colOff>
      <xdr:row>38</xdr:row>
      <xdr:rowOff>96157</xdr:rowOff>
    </xdr:to>
    <xdr:sp macro="" textlink="">
      <xdr:nvSpPr>
        <xdr:cNvPr id="87" name="円/楕円 86"/>
        <xdr:cNvSpPr/>
      </xdr:nvSpPr>
      <xdr:spPr>
        <a:xfrm>
          <a:off x="47752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138084</xdr:rowOff>
    </xdr:from>
    <xdr:ext cx="762000" cy="259045"/>
    <xdr:sp macro="" textlink="">
      <xdr:nvSpPr>
        <xdr:cNvPr id="88" name="人件費該当値テキスト"/>
        <xdr:cNvSpPr txBox="1"/>
      </xdr:nvSpPr>
      <xdr:spPr>
        <a:xfrm>
          <a:off x="49149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68036</xdr:rowOff>
    </xdr:from>
    <xdr:to>
      <xdr:col>5</xdr:col>
      <xdr:colOff>600075</xdr:colOff>
      <xdr:row>37</xdr:row>
      <xdr:rowOff>169636</xdr:rowOff>
    </xdr:to>
    <xdr:sp macro="" textlink="">
      <xdr:nvSpPr>
        <xdr:cNvPr id="89" name="円/楕円 88"/>
        <xdr:cNvSpPr/>
      </xdr:nvSpPr>
      <xdr:spPr>
        <a:xfrm>
          <a:off x="3937000" y="641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8363</xdr:rowOff>
    </xdr:from>
    <xdr:ext cx="736600" cy="259045"/>
    <xdr:sp macro="" textlink="">
      <xdr:nvSpPr>
        <xdr:cNvPr id="90" name="テキスト ボックス 89"/>
        <xdr:cNvSpPr txBox="1"/>
      </xdr:nvSpPr>
      <xdr:spPr>
        <a:xfrm>
          <a:off x="3606800" y="6180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51707</xdr:rowOff>
    </xdr:from>
    <xdr:to>
      <xdr:col>4</xdr:col>
      <xdr:colOff>396875</xdr:colOff>
      <xdr:row>37</xdr:row>
      <xdr:rowOff>153307</xdr:rowOff>
    </xdr:to>
    <xdr:sp macro="" textlink="">
      <xdr:nvSpPr>
        <xdr:cNvPr id="91" name="円/楕円 90"/>
        <xdr:cNvSpPr/>
      </xdr:nvSpPr>
      <xdr:spPr>
        <a:xfrm>
          <a:off x="3048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163484</xdr:rowOff>
    </xdr:from>
    <xdr:ext cx="762000" cy="259045"/>
    <xdr:sp macro="" textlink="">
      <xdr:nvSpPr>
        <xdr:cNvPr id="92" name="テキスト ボックス 91"/>
        <xdr:cNvSpPr txBox="1"/>
      </xdr:nvSpPr>
      <xdr:spPr>
        <a:xfrm>
          <a:off x="2717800" y="616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117022</xdr:rowOff>
    </xdr:from>
    <xdr:to>
      <xdr:col>3</xdr:col>
      <xdr:colOff>193675</xdr:colOff>
      <xdr:row>38</xdr:row>
      <xdr:rowOff>47172</xdr:rowOff>
    </xdr:to>
    <xdr:sp macro="" textlink="">
      <xdr:nvSpPr>
        <xdr:cNvPr id="93" name="円/楕円 92"/>
        <xdr:cNvSpPr/>
      </xdr:nvSpPr>
      <xdr:spPr>
        <a:xfrm>
          <a:off x="2159000" y="64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57349</xdr:rowOff>
    </xdr:from>
    <xdr:ext cx="762000" cy="259045"/>
    <xdr:sp macro="" textlink="">
      <xdr:nvSpPr>
        <xdr:cNvPr id="94" name="テキスト ボックス 93"/>
        <xdr:cNvSpPr txBox="1"/>
      </xdr:nvSpPr>
      <xdr:spPr>
        <a:xfrm>
          <a:off x="18288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166007</xdr:rowOff>
    </xdr:from>
    <xdr:to>
      <xdr:col>1</xdr:col>
      <xdr:colOff>676275</xdr:colOff>
      <xdr:row>38</xdr:row>
      <xdr:rowOff>96157</xdr:rowOff>
    </xdr:to>
    <xdr:sp macro="" textlink="">
      <xdr:nvSpPr>
        <xdr:cNvPr id="95" name="円/楕円 94"/>
        <xdr:cNvSpPr/>
      </xdr:nvSpPr>
      <xdr:spPr>
        <a:xfrm>
          <a:off x="1270000" y="650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106334</xdr:rowOff>
    </xdr:from>
    <xdr:ext cx="762000" cy="259045"/>
    <xdr:sp macro="" textlink="">
      <xdr:nvSpPr>
        <xdr:cNvPr id="96" name="テキスト ボックス 95"/>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前年度（平成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 </a:t>
          </a:r>
          <a:r>
            <a:rPr kumimoji="1" lang="en-US" altLang="ja-JP" sz="1100">
              <a:solidFill>
                <a:schemeClr val="dk1"/>
              </a:solidFill>
              <a:effectLst/>
              <a:latin typeface="+mn-ea"/>
              <a:ea typeface="+mn-ea"/>
              <a:cs typeface="+mn-cs"/>
            </a:rPr>
            <a:t>11.9</a:t>
          </a:r>
          <a:r>
            <a:rPr kumimoji="1" lang="ja-JP" altLang="ja-JP" sz="1100">
              <a:solidFill>
                <a:schemeClr val="dk1"/>
              </a:solidFill>
              <a:effectLst/>
              <a:latin typeface="+mn-ea"/>
              <a:ea typeface="+mn-ea"/>
              <a:cs typeface="+mn-cs"/>
            </a:rPr>
            <a:t>％）に比べ、</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％ポイント増加しています。要因として、福祉総合システム包括外部委託や小学校における教科書・指導書等整備費が増加したことなどが挙げられます。</a:t>
          </a:r>
          <a:endParaRPr lang="ja-JP" altLang="ja-JP" sz="1100">
            <a:effectLst/>
            <a:latin typeface="+mn-ea"/>
            <a:ea typeface="+mn-ea"/>
          </a:endParaRPr>
        </a:p>
        <a:p>
          <a:r>
            <a:rPr kumimoji="1" lang="ja-JP" altLang="ja-JP" sz="1100">
              <a:solidFill>
                <a:schemeClr val="dk1"/>
              </a:solidFill>
              <a:effectLst/>
              <a:latin typeface="+mn-ea"/>
              <a:ea typeface="+mn-ea"/>
              <a:cs typeface="+mn-cs"/>
            </a:rPr>
            <a:t>　過去の増要因としては、子宮頸がん等予防事業</a:t>
          </a:r>
          <a:r>
            <a:rPr kumimoji="1" lang="en-US" altLang="ja-JP" sz="1100">
              <a:solidFill>
                <a:schemeClr val="dk1"/>
              </a:solidFill>
              <a:effectLst/>
              <a:latin typeface="+mn-ea"/>
              <a:ea typeface="+mn-ea"/>
              <a:cs typeface="+mn-cs"/>
            </a:rPr>
            <a:t>(H23</a:t>
          </a:r>
          <a:r>
            <a:rPr kumimoji="1" lang="ja-JP" altLang="ja-JP" sz="1100">
              <a:solidFill>
                <a:schemeClr val="dk1"/>
              </a:solidFill>
              <a:effectLst/>
              <a:latin typeface="+mn-ea"/>
              <a:ea typeface="+mn-ea"/>
              <a:cs typeface="+mn-cs"/>
            </a:rPr>
            <a:t>）、外国人登録制度改正対応システム改修（</a:t>
          </a:r>
          <a:r>
            <a:rPr kumimoji="1" lang="en-US" altLang="ja-JP" sz="1100">
              <a:solidFill>
                <a:schemeClr val="dk1"/>
              </a:solidFill>
              <a:effectLst/>
              <a:latin typeface="+mn-ea"/>
              <a:ea typeface="+mn-ea"/>
              <a:cs typeface="+mn-cs"/>
            </a:rPr>
            <a:t>H24</a:t>
          </a:r>
          <a:r>
            <a:rPr kumimoji="1" lang="ja-JP" altLang="ja-JP" sz="1100">
              <a:solidFill>
                <a:schemeClr val="dk1"/>
              </a:solidFill>
              <a:effectLst/>
              <a:latin typeface="+mn-ea"/>
              <a:ea typeface="+mn-ea"/>
              <a:cs typeface="+mn-cs"/>
            </a:rPr>
            <a:t>）、市営住宅指定管理委託料</a:t>
          </a:r>
          <a:r>
            <a:rPr kumimoji="1" lang="en-US" altLang="ja-JP" sz="1100">
              <a:solidFill>
                <a:schemeClr val="dk1"/>
              </a:solidFill>
              <a:effectLst/>
              <a:latin typeface="+mn-ea"/>
              <a:ea typeface="+mn-ea"/>
              <a:cs typeface="+mn-cs"/>
            </a:rPr>
            <a:t>(H25)</a:t>
          </a:r>
          <a:r>
            <a:rPr kumimoji="1" lang="ja-JP" altLang="ja-JP" sz="1100">
              <a:solidFill>
                <a:schemeClr val="dk1"/>
              </a:solidFill>
              <a:effectLst/>
              <a:latin typeface="+mn-ea"/>
              <a:ea typeface="+mn-ea"/>
              <a:cs typeface="+mn-cs"/>
            </a:rPr>
            <a:t>、市税システム構築・保守等包括外部委託や水痘予防接種等の定期接種化に伴う手数料等</a:t>
          </a:r>
          <a:r>
            <a:rPr kumimoji="1" lang="en-US" altLang="ja-JP" sz="1100">
              <a:solidFill>
                <a:schemeClr val="dk1"/>
              </a:solidFill>
              <a:effectLst/>
              <a:latin typeface="+mn-ea"/>
              <a:ea typeface="+mn-ea"/>
              <a:cs typeface="+mn-cs"/>
            </a:rPr>
            <a:t>(H26)</a:t>
          </a:r>
          <a:r>
            <a:rPr kumimoji="1" lang="ja-JP" altLang="ja-JP" sz="1100">
              <a:solidFill>
                <a:schemeClr val="dk1"/>
              </a:solidFill>
              <a:effectLst/>
              <a:latin typeface="+mn-ea"/>
              <a:ea typeface="+mn-ea"/>
              <a:cs typeface="+mn-cs"/>
            </a:rPr>
            <a:t>が挙げられます。</a:t>
          </a:r>
          <a:endParaRPr lang="ja-JP" altLang="ja-JP" sz="11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50800</xdr:rowOff>
    </xdr:from>
    <xdr:to>
      <xdr:col>24</xdr:col>
      <xdr:colOff>31750</xdr:colOff>
      <xdr:row>21</xdr:row>
      <xdr:rowOff>44450</xdr:rowOff>
    </xdr:to>
    <xdr:cxnSp macro="">
      <xdr:nvCxnSpPr>
        <xdr:cNvPr id="124" name="直線コネクタ 123"/>
        <xdr:cNvCxnSpPr/>
      </xdr:nvCxnSpPr>
      <xdr:spPr>
        <a:xfrm flipV="1">
          <a:off x="16510000" y="21082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16527</xdr:rowOff>
    </xdr:from>
    <xdr:ext cx="762000" cy="259045"/>
    <xdr:sp macro="" textlink="">
      <xdr:nvSpPr>
        <xdr:cNvPr id="125" name="物件費最小値テキスト"/>
        <xdr:cNvSpPr txBox="1"/>
      </xdr:nvSpPr>
      <xdr:spPr>
        <a:xfrm>
          <a:off x="16598900" y="361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21</xdr:row>
      <xdr:rowOff>44450</xdr:rowOff>
    </xdr:from>
    <xdr:to>
      <xdr:col>24</xdr:col>
      <xdr:colOff>120650</xdr:colOff>
      <xdr:row>21</xdr:row>
      <xdr:rowOff>44450</xdr:rowOff>
    </xdr:to>
    <xdr:cxnSp macro="">
      <xdr:nvCxnSpPr>
        <xdr:cNvPr id="126" name="直線コネクタ 125"/>
        <xdr:cNvCxnSpPr/>
      </xdr:nvCxnSpPr>
      <xdr:spPr>
        <a:xfrm>
          <a:off x="16421100" y="364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137177</xdr:rowOff>
    </xdr:from>
    <xdr:ext cx="762000" cy="259045"/>
    <xdr:sp macro="" textlink="">
      <xdr:nvSpPr>
        <xdr:cNvPr id="127"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23</xdr:col>
      <xdr:colOff>628650</xdr:colOff>
      <xdr:row>12</xdr:row>
      <xdr:rowOff>50800</xdr:rowOff>
    </xdr:from>
    <xdr:to>
      <xdr:col>24</xdr:col>
      <xdr:colOff>120650</xdr:colOff>
      <xdr:row>12</xdr:row>
      <xdr:rowOff>50800</xdr:rowOff>
    </xdr:to>
    <xdr:cxnSp macro="">
      <xdr:nvCxnSpPr>
        <xdr:cNvPr id="128" name="直線コネクタ 127"/>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19050</xdr:rowOff>
    </xdr:from>
    <xdr:to>
      <xdr:col>24</xdr:col>
      <xdr:colOff>31750</xdr:colOff>
      <xdr:row>15</xdr:row>
      <xdr:rowOff>69850</xdr:rowOff>
    </xdr:to>
    <xdr:cxnSp macro="">
      <xdr:nvCxnSpPr>
        <xdr:cNvPr id="129" name="直線コネクタ 128"/>
        <xdr:cNvCxnSpPr/>
      </xdr:nvCxnSpPr>
      <xdr:spPr>
        <a:xfrm>
          <a:off x="15671800" y="25908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54627</xdr:rowOff>
    </xdr:from>
    <xdr:ext cx="762000" cy="259045"/>
    <xdr:sp macro="" textlink="">
      <xdr:nvSpPr>
        <xdr:cNvPr id="130" name="物件費平均値テキスト"/>
        <xdr:cNvSpPr txBox="1"/>
      </xdr:nvSpPr>
      <xdr:spPr>
        <a:xfrm>
          <a:off x="16598900" y="2626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82550</xdr:rowOff>
    </xdr:from>
    <xdr:to>
      <xdr:col>24</xdr:col>
      <xdr:colOff>82550</xdr:colOff>
      <xdr:row>16</xdr:row>
      <xdr:rowOff>12700</xdr:rowOff>
    </xdr:to>
    <xdr:sp macro="" textlink="">
      <xdr:nvSpPr>
        <xdr:cNvPr id="131" name="フローチャート : 判断 130"/>
        <xdr:cNvSpPr/>
      </xdr:nvSpPr>
      <xdr:spPr>
        <a:xfrm>
          <a:off x="164592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19050</xdr:rowOff>
    </xdr:to>
    <xdr:cxnSp macro="">
      <xdr:nvCxnSpPr>
        <xdr:cNvPr id="132" name="直線コネクタ 131"/>
        <xdr:cNvCxnSpPr/>
      </xdr:nvCxnSpPr>
      <xdr:spPr>
        <a:xfrm>
          <a:off x="14782800" y="2527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95250</xdr:rowOff>
    </xdr:from>
    <xdr:to>
      <xdr:col>22</xdr:col>
      <xdr:colOff>615950</xdr:colOff>
      <xdr:row>16</xdr:row>
      <xdr:rowOff>25400</xdr:rowOff>
    </xdr:to>
    <xdr:sp macro="" textlink="">
      <xdr:nvSpPr>
        <xdr:cNvPr id="133" name="フローチャート : 判断 132"/>
        <xdr:cNvSpPr/>
      </xdr:nvSpPr>
      <xdr:spPr>
        <a:xfrm>
          <a:off x="15621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10177</xdr:rowOff>
    </xdr:from>
    <xdr:ext cx="736600" cy="259045"/>
    <xdr:sp macro="" textlink="">
      <xdr:nvSpPr>
        <xdr:cNvPr id="134" name="テキスト ボックス 133"/>
        <xdr:cNvSpPr txBox="1"/>
      </xdr:nvSpPr>
      <xdr:spPr>
        <a:xfrm>
          <a:off x="15290800" y="275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88900</xdr:rowOff>
    </xdr:from>
    <xdr:to>
      <xdr:col>21</xdr:col>
      <xdr:colOff>361950</xdr:colOff>
      <xdr:row>14</xdr:row>
      <xdr:rowOff>127000</xdr:rowOff>
    </xdr:to>
    <xdr:cxnSp macro="">
      <xdr:nvCxnSpPr>
        <xdr:cNvPr id="135" name="直線コネクタ 134"/>
        <xdr:cNvCxnSpPr/>
      </xdr:nvCxnSpPr>
      <xdr:spPr>
        <a:xfrm>
          <a:off x="13893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19050</xdr:rowOff>
    </xdr:from>
    <xdr:to>
      <xdr:col>21</xdr:col>
      <xdr:colOff>412750</xdr:colOff>
      <xdr:row>15</xdr:row>
      <xdr:rowOff>120650</xdr:rowOff>
    </xdr:to>
    <xdr:sp macro="" textlink="">
      <xdr:nvSpPr>
        <xdr:cNvPr id="136" name="フローチャート : 判断 135"/>
        <xdr:cNvSpPr/>
      </xdr:nvSpPr>
      <xdr:spPr>
        <a:xfrm>
          <a:off x="14732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105427</xdr:rowOff>
    </xdr:from>
    <xdr:ext cx="762000" cy="259045"/>
    <xdr:sp macro="" textlink="">
      <xdr:nvSpPr>
        <xdr:cNvPr id="137" name="テキスト ボックス 136"/>
        <xdr:cNvSpPr txBox="1"/>
      </xdr:nvSpPr>
      <xdr:spPr>
        <a:xfrm>
          <a:off x="14401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12700</xdr:rowOff>
    </xdr:from>
    <xdr:to>
      <xdr:col>20</xdr:col>
      <xdr:colOff>158750</xdr:colOff>
      <xdr:row>14</xdr:row>
      <xdr:rowOff>88900</xdr:rowOff>
    </xdr:to>
    <xdr:cxnSp macro="">
      <xdr:nvCxnSpPr>
        <xdr:cNvPr id="138" name="直線コネクタ 137"/>
        <xdr:cNvCxnSpPr/>
      </xdr:nvCxnSpPr>
      <xdr:spPr>
        <a:xfrm>
          <a:off x="13004800" y="2413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152400</xdr:rowOff>
    </xdr:from>
    <xdr:to>
      <xdr:col>20</xdr:col>
      <xdr:colOff>209550</xdr:colOff>
      <xdr:row>15</xdr:row>
      <xdr:rowOff>82550</xdr:rowOff>
    </xdr:to>
    <xdr:sp macro="" textlink="">
      <xdr:nvSpPr>
        <xdr:cNvPr id="139" name="フローチャート : 判断 138"/>
        <xdr:cNvSpPr/>
      </xdr:nvSpPr>
      <xdr:spPr>
        <a:xfrm>
          <a:off x="13843000" y="25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67327</xdr:rowOff>
    </xdr:from>
    <xdr:ext cx="762000" cy="259045"/>
    <xdr:sp macro="" textlink="">
      <xdr:nvSpPr>
        <xdr:cNvPr id="140" name="テキスト ボックス 139"/>
        <xdr:cNvSpPr txBox="1"/>
      </xdr:nvSpPr>
      <xdr:spPr>
        <a:xfrm>
          <a:off x="13512800" y="263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6350</xdr:rowOff>
    </xdr:from>
    <xdr:to>
      <xdr:col>19</xdr:col>
      <xdr:colOff>6350</xdr:colOff>
      <xdr:row>15</xdr:row>
      <xdr:rowOff>107950</xdr:rowOff>
    </xdr:to>
    <xdr:sp macro="" textlink="">
      <xdr:nvSpPr>
        <xdr:cNvPr id="141" name="フローチャート : 判断 140"/>
        <xdr:cNvSpPr/>
      </xdr:nvSpPr>
      <xdr:spPr>
        <a:xfrm>
          <a:off x="129540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92727</xdr:rowOff>
    </xdr:from>
    <xdr:ext cx="762000" cy="259045"/>
    <xdr:sp macro="" textlink="">
      <xdr:nvSpPr>
        <xdr:cNvPr id="142" name="テキスト ボックス 141"/>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19050</xdr:rowOff>
    </xdr:from>
    <xdr:to>
      <xdr:col>24</xdr:col>
      <xdr:colOff>82550</xdr:colOff>
      <xdr:row>15</xdr:row>
      <xdr:rowOff>120650</xdr:rowOff>
    </xdr:to>
    <xdr:sp macro="" textlink="">
      <xdr:nvSpPr>
        <xdr:cNvPr id="148" name="円/楕円 147"/>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35577</xdr:rowOff>
    </xdr:from>
    <xdr:ext cx="762000" cy="259045"/>
    <xdr:sp macro="" textlink="">
      <xdr:nvSpPr>
        <xdr:cNvPr id="149"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139700</xdr:rowOff>
    </xdr:from>
    <xdr:to>
      <xdr:col>22</xdr:col>
      <xdr:colOff>615950</xdr:colOff>
      <xdr:row>15</xdr:row>
      <xdr:rowOff>69850</xdr:rowOff>
    </xdr:to>
    <xdr:sp macro="" textlink="">
      <xdr:nvSpPr>
        <xdr:cNvPr id="150" name="円/楕円 149"/>
        <xdr:cNvSpPr/>
      </xdr:nvSpPr>
      <xdr:spPr>
        <a:xfrm>
          <a:off x="156210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80027</xdr:rowOff>
    </xdr:from>
    <xdr:ext cx="736600" cy="259045"/>
    <xdr:sp macro="" textlink="">
      <xdr:nvSpPr>
        <xdr:cNvPr id="151" name="テキスト ボックス 150"/>
        <xdr:cNvSpPr txBox="1"/>
      </xdr:nvSpPr>
      <xdr:spPr>
        <a:xfrm>
          <a:off x="15290800" y="230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76200</xdr:rowOff>
    </xdr:from>
    <xdr:to>
      <xdr:col>21</xdr:col>
      <xdr:colOff>412750</xdr:colOff>
      <xdr:row>15</xdr:row>
      <xdr:rowOff>6350</xdr:rowOff>
    </xdr:to>
    <xdr:sp macro="" textlink="">
      <xdr:nvSpPr>
        <xdr:cNvPr id="152" name="円/楕円 151"/>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16527</xdr:rowOff>
    </xdr:from>
    <xdr:ext cx="762000" cy="259045"/>
    <xdr:sp macro="" textlink="">
      <xdr:nvSpPr>
        <xdr:cNvPr id="153" name="テキスト ボックス 152"/>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38100</xdr:rowOff>
    </xdr:from>
    <xdr:to>
      <xdr:col>20</xdr:col>
      <xdr:colOff>209550</xdr:colOff>
      <xdr:row>14</xdr:row>
      <xdr:rowOff>139700</xdr:rowOff>
    </xdr:to>
    <xdr:sp macro="" textlink="">
      <xdr:nvSpPr>
        <xdr:cNvPr id="154" name="円/楕円 153"/>
        <xdr:cNvSpPr/>
      </xdr:nvSpPr>
      <xdr:spPr>
        <a:xfrm>
          <a:off x="13843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149877</xdr:rowOff>
    </xdr:from>
    <xdr:ext cx="762000" cy="259045"/>
    <xdr:sp macro="" textlink="">
      <xdr:nvSpPr>
        <xdr:cNvPr id="155" name="テキスト ボックス 154"/>
        <xdr:cNvSpPr txBox="1"/>
      </xdr:nvSpPr>
      <xdr:spPr>
        <a:xfrm>
          <a:off x="13512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133350</xdr:rowOff>
    </xdr:from>
    <xdr:to>
      <xdr:col>19</xdr:col>
      <xdr:colOff>6350</xdr:colOff>
      <xdr:row>14</xdr:row>
      <xdr:rowOff>63500</xdr:rowOff>
    </xdr:to>
    <xdr:sp macro="" textlink="">
      <xdr:nvSpPr>
        <xdr:cNvPr id="156" name="円/楕円 155"/>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73677</xdr:rowOff>
    </xdr:from>
    <xdr:ext cx="762000" cy="259045"/>
    <xdr:sp macro="" textlink="">
      <xdr:nvSpPr>
        <xdr:cNvPr id="157" name="テキスト ボックス 156"/>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23</a:t>
          </a:r>
          <a:r>
            <a:rPr kumimoji="1" lang="ja-JP" altLang="ja-JP" sz="1100">
              <a:solidFill>
                <a:schemeClr val="dk1"/>
              </a:solidFill>
              <a:effectLst/>
              <a:latin typeface="+mn-ea"/>
              <a:ea typeface="+mn-ea"/>
              <a:cs typeface="+mn-cs"/>
            </a:rPr>
            <a:t>年度以降増加傾向にあり、要因としては生活保護費の増（</a:t>
          </a:r>
          <a:r>
            <a:rPr kumimoji="1" lang="en-US" altLang="ja-JP" sz="1100">
              <a:solidFill>
                <a:schemeClr val="dk1"/>
              </a:solidFill>
              <a:effectLst/>
              <a:latin typeface="+mn-ea"/>
              <a:ea typeface="+mn-ea"/>
              <a:cs typeface="+mn-cs"/>
            </a:rPr>
            <a:t>H23</a:t>
          </a:r>
          <a:r>
            <a:rPr kumimoji="1" lang="ja-JP" altLang="ja-JP" sz="1100">
              <a:solidFill>
                <a:schemeClr val="dk1"/>
              </a:solidFill>
              <a:effectLst/>
              <a:latin typeface="+mn-ea"/>
              <a:ea typeface="+mn-ea"/>
              <a:cs typeface="+mn-cs"/>
            </a:rPr>
            <a:t>～</a:t>
          </a:r>
          <a:r>
            <a:rPr kumimoji="1" lang="en-US" altLang="ja-JP" sz="1100">
              <a:solidFill>
                <a:schemeClr val="dk1"/>
              </a:solidFill>
              <a:effectLst/>
              <a:latin typeface="+mn-ea"/>
              <a:ea typeface="+mn-ea"/>
              <a:cs typeface="+mn-cs"/>
            </a:rPr>
            <a:t>24</a:t>
          </a:r>
          <a:r>
            <a:rPr kumimoji="1" lang="ja-JP" altLang="ja-JP" sz="1100">
              <a:solidFill>
                <a:schemeClr val="dk1"/>
              </a:solidFill>
              <a:effectLst/>
              <a:latin typeface="+mn-ea"/>
              <a:ea typeface="+mn-ea"/>
              <a:cs typeface="+mn-cs"/>
            </a:rPr>
            <a:t>）、障害者総合支援法による介護給付費や訓練等給付費の増（</a:t>
          </a:r>
          <a:r>
            <a:rPr kumimoji="1" lang="en-US" altLang="ja-JP" sz="1100">
              <a:solidFill>
                <a:schemeClr val="dk1"/>
              </a:solidFill>
              <a:effectLst/>
              <a:latin typeface="+mn-ea"/>
              <a:ea typeface="+mn-ea"/>
              <a:cs typeface="+mn-cs"/>
            </a:rPr>
            <a:t>H25</a:t>
          </a:r>
          <a:r>
            <a:rPr kumimoji="1" lang="ja-JP" altLang="ja-JP" sz="1100">
              <a:solidFill>
                <a:schemeClr val="dk1"/>
              </a:solidFill>
              <a:effectLst/>
              <a:latin typeface="+mn-ea"/>
              <a:ea typeface="+mn-ea"/>
              <a:cs typeface="+mn-cs"/>
            </a:rPr>
            <a:t>）、　臨時福祉給付金や子育て世帯臨時特例給付金の給付費の創設（</a:t>
          </a:r>
          <a:r>
            <a:rPr kumimoji="1" lang="en-US" altLang="ja-JP" sz="1100">
              <a:solidFill>
                <a:schemeClr val="dk1"/>
              </a:solidFill>
              <a:effectLst/>
              <a:latin typeface="+mn-ea"/>
              <a:ea typeface="+mn-ea"/>
              <a:cs typeface="+mn-cs"/>
            </a:rPr>
            <a:t>H26)</a:t>
          </a:r>
          <a:r>
            <a:rPr kumimoji="1" lang="ja-JP" altLang="ja-JP" sz="1100">
              <a:solidFill>
                <a:schemeClr val="dk1"/>
              </a:solidFill>
              <a:effectLst/>
              <a:latin typeface="+mn-ea"/>
              <a:ea typeface="+mn-ea"/>
              <a:cs typeface="+mn-cs"/>
            </a:rPr>
            <a:t>等が挙げられます。</a:t>
          </a:r>
          <a:endParaRPr lang="ja-JP" altLang="ja-JP" sz="1100">
            <a:effectLst/>
            <a:latin typeface="+mn-ea"/>
            <a:ea typeface="+mn-ea"/>
          </a:endParaRPr>
        </a:p>
        <a:p>
          <a:r>
            <a:rPr kumimoji="1" lang="ja-JP" altLang="ja-JP" sz="1100">
              <a:solidFill>
                <a:schemeClr val="dk1"/>
              </a:solidFill>
              <a:effectLst/>
              <a:latin typeface="+mn-ea"/>
              <a:ea typeface="+mn-ea"/>
              <a:cs typeface="+mn-cs"/>
            </a:rPr>
            <a:t>　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年度については、各種制度の改正に伴い、私立保育園運営費委託料（</a:t>
          </a:r>
          <a:r>
            <a:rPr kumimoji="1" lang="en-US" altLang="ja-JP" sz="1100">
              <a:solidFill>
                <a:schemeClr val="dk1"/>
              </a:solidFill>
              <a:effectLst/>
              <a:latin typeface="+mn-ea"/>
              <a:ea typeface="+mn-ea"/>
              <a:cs typeface="+mn-cs"/>
            </a:rPr>
            <a:t>9</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46</a:t>
          </a:r>
          <a:r>
            <a:rPr kumimoji="1" lang="ja-JP" altLang="ja-JP" sz="1100">
              <a:solidFill>
                <a:schemeClr val="dk1"/>
              </a:solidFill>
              <a:effectLst/>
              <a:latin typeface="+mn-ea"/>
              <a:ea typeface="+mn-ea"/>
              <a:cs typeface="+mn-cs"/>
            </a:rPr>
            <a:t>百万円）や訓練等給付費（</a:t>
          </a:r>
          <a:r>
            <a:rPr kumimoji="1" lang="en-US" altLang="ja-JP" sz="1100">
              <a:solidFill>
                <a:schemeClr val="dk1"/>
              </a:solidFill>
              <a:effectLst/>
              <a:latin typeface="+mn-ea"/>
              <a:ea typeface="+mn-ea"/>
              <a:cs typeface="+mn-cs"/>
            </a:rPr>
            <a:t>4</a:t>
          </a:r>
          <a:r>
            <a:rPr kumimoji="1" lang="ja-JP" altLang="ja-JP" sz="1100">
              <a:solidFill>
                <a:schemeClr val="dk1"/>
              </a:solidFill>
              <a:effectLst/>
              <a:latin typeface="+mn-ea"/>
              <a:ea typeface="+mn-ea"/>
              <a:cs typeface="+mn-cs"/>
            </a:rPr>
            <a:t>億</a:t>
          </a:r>
          <a:r>
            <a:rPr kumimoji="1" lang="en-US" altLang="ja-JP" sz="1100">
              <a:solidFill>
                <a:schemeClr val="dk1"/>
              </a:solidFill>
              <a:effectLst/>
              <a:latin typeface="+mn-ea"/>
              <a:ea typeface="+mn-ea"/>
              <a:cs typeface="+mn-cs"/>
            </a:rPr>
            <a:t>83</a:t>
          </a:r>
          <a:r>
            <a:rPr kumimoji="1" lang="ja-JP" altLang="ja-JP" sz="1100">
              <a:solidFill>
                <a:schemeClr val="dk1"/>
              </a:solidFill>
              <a:effectLst/>
              <a:latin typeface="+mn-ea"/>
              <a:ea typeface="+mn-ea"/>
              <a:cs typeface="+mn-cs"/>
            </a:rPr>
            <a:t>百万円）の創設などにより、前年度と同率で</a:t>
          </a:r>
          <a:r>
            <a:rPr kumimoji="1" lang="en-US" altLang="ja-JP" sz="1100">
              <a:solidFill>
                <a:schemeClr val="dk1"/>
              </a:solidFill>
              <a:effectLst/>
              <a:latin typeface="+mn-ea"/>
              <a:ea typeface="+mn-ea"/>
              <a:cs typeface="+mn-cs"/>
            </a:rPr>
            <a:t>14.3</a:t>
          </a:r>
          <a:r>
            <a:rPr kumimoji="1" lang="ja-JP" altLang="ja-JP" sz="1100">
              <a:solidFill>
                <a:schemeClr val="dk1"/>
              </a:solidFill>
              <a:effectLst/>
              <a:latin typeface="+mn-ea"/>
              <a:ea typeface="+mn-ea"/>
              <a:cs typeface="+mn-cs"/>
            </a:rPr>
            <a:t>％となっています。平成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年度の扶助費は、約</a:t>
          </a:r>
          <a:r>
            <a:rPr kumimoji="1" lang="en-US" altLang="ja-JP" sz="1100">
              <a:solidFill>
                <a:schemeClr val="dk1"/>
              </a:solidFill>
              <a:effectLst/>
              <a:latin typeface="+mn-ea"/>
              <a:ea typeface="+mn-ea"/>
              <a:cs typeface="+mn-cs"/>
            </a:rPr>
            <a:t>728</a:t>
          </a:r>
          <a:r>
            <a:rPr kumimoji="1" lang="ja-JP" altLang="ja-JP" sz="1100">
              <a:solidFill>
                <a:schemeClr val="dk1"/>
              </a:solidFill>
              <a:effectLst/>
              <a:latin typeface="+mn-ea"/>
              <a:ea typeface="+mn-ea"/>
              <a:cs typeface="+mn-cs"/>
            </a:rPr>
            <a:t>億円となり、前年度比約</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億円の増となりました。</a:t>
          </a:r>
          <a:endParaRPr lang="ja-JP" altLang="ja-JP" sz="1100">
            <a:effectLst/>
            <a:latin typeface="+mn-ea"/>
            <a:ea typeface="+mn-ea"/>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37193</xdr:rowOff>
    </xdr:to>
    <xdr:cxnSp macro="">
      <xdr:nvCxnSpPr>
        <xdr:cNvPr id="187" name="直線コネクタ 186"/>
        <xdr:cNvCxnSpPr/>
      </xdr:nvCxnSpPr>
      <xdr:spPr>
        <a:xfrm flipV="1">
          <a:off x="4826000" y="9124043"/>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9270</xdr:rowOff>
    </xdr:from>
    <xdr:ext cx="762000" cy="259045"/>
    <xdr:sp macro="" textlink="">
      <xdr:nvSpPr>
        <xdr:cNvPr id="188"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37193</xdr:rowOff>
    </xdr:from>
    <xdr:to>
      <xdr:col>7</xdr:col>
      <xdr:colOff>104775</xdr:colOff>
      <xdr:row>61</xdr:row>
      <xdr:rowOff>37193</xdr:rowOff>
    </xdr:to>
    <xdr:cxnSp macro="">
      <xdr:nvCxnSpPr>
        <xdr:cNvPr id="189" name="直線コネクタ 188"/>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90"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91" name="直線コネクタ 190"/>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127000</xdr:rowOff>
    </xdr:to>
    <xdr:cxnSp macro="">
      <xdr:nvCxnSpPr>
        <xdr:cNvPr id="192" name="直線コネクタ 191"/>
        <xdr:cNvCxnSpPr/>
      </xdr:nvCxnSpPr>
      <xdr:spPr>
        <a:xfrm>
          <a:off x="3987800" y="9728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31949</xdr:rowOff>
    </xdr:from>
    <xdr:ext cx="762000" cy="259045"/>
    <xdr:sp macro="" textlink="">
      <xdr:nvSpPr>
        <xdr:cNvPr id="193" name="扶助費平均値テキスト"/>
        <xdr:cNvSpPr txBox="1"/>
      </xdr:nvSpPr>
      <xdr:spPr>
        <a:xfrm>
          <a:off x="4914900" y="9976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59872</xdr:rowOff>
    </xdr:from>
    <xdr:to>
      <xdr:col>7</xdr:col>
      <xdr:colOff>66675</xdr:colOff>
      <xdr:row>58</xdr:row>
      <xdr:rowOff>161472</xdr:rowOff>
    </xdr:to>
    <xdr:sp macro="" textlink="">
      <xdr:nvSpPr>
        <xdr:cNvPr id="194" name="フローチャート : 判断 193"/>
        <xdr:cNvSpPr/>
      </xdr:nvSpPr>
      <xdr:spPr>
        <a:xfrm>
          <a:off x="4775200" y="1000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127000</xdr:rowOff>
    </xdr:to>
    <xdr:cxnSp macro="">
      <xdr:nvCxnSpPr>
        <xdr:cNvPr id="195" name="直線コネクタ 194"/>
        <xdr:cNvCxnSpPr/>
      </xdr:nvCxnSpPr>
      <xdr:spPr>
        <a:xfrm>
          <a:off x="3098800" y="97118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58</xdr:row>
      <xdr:rowOff>125185</xdr:rowOff>
    </xdr:from>
    <xdr:to>
      <xdr:col>5</xdr:col>
      <xdr:colOff>600075</xdr:colOff>
      <xdr:row>59</xdr:row>
      <xdr:rowOff>55335</xdr:rowOff>
    </xdr:to>
    <xdr:sp macro="" textlink="">
      <xdr:nvSpPr>
        <xdr:cNvPr id="196" name="フローチャート : 判断 195"/>
        <xdr:cNvSpPr/>
      </xdr:nvSpPr>
      <xdr:spPr>
        <a:xfrm>
          <a:off x="3937000" y="1006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40112</xdr:rowOff>
    </xdr:from>
    <xdr:ext cx="736600" cy="259045"/>
    <xdr:sp macro="" textlink="">
      <xdr:nvSpPr>
        <xdr:cNvPr id="197" name="テキスト ボックス 196"/>
        <xdr:cNvSpPr txBox="1"/>
      </xdr:nvSpPr>
      <xdr:spPr>
        <a:xfrm>
          <a:off x="3606800" y="10155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110672</xdr:rowOff>
    </xdr:to>
    <xdr:cxnSp macro="">
      <xdr:nvCxnSpPr>
        <xdr:cNvPr id="198" name="直線コネクタ 197"/>
        <xdr:cNvCxnSpPr/>
      </xdr:nvCxnSpPr>
      <xdr:spPr>
        <a:xfrm>
          <a:off x="2209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58</xdr:row>
      <xdr:rowOff>27215</xdr:rowOff>
    </xdr:from>
    <xdr:to>
      <xdr:col>4</xdr:col>
      <xdr:colOff>396875</xdr:colOff>
      <xdr:row>58</xdr:row>
      <xdr:rowOff>128815</xdr:rowOff>
    </xdr:to>
    <xdr:sp macro="" textlink="">
      <xdr:nvSpPr>
        <xdr:cNvPr id="199" name="フローチャート :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167822</xdr:rowOff>
    </xdr:from>
    <xdr:to>
      <xdr:col>3</xdr:col>
      <xdr:colOff>142875</xdr:colOff>
      <xdr:row>56</xdr:row>
      <xdr:rowOff>78015</xdr:rowOff>
    </xdr:to>
    <xdr:cxnSp macro="">
      <xdr:nvCxnSpPr>
        <xdr:cNvPr id="201" name="直線コネクタ 200"/>
        <xdr:cNvCxnSpPr/>
      </xdr:nvCxnSpPr>
      <xdr:spPr>
        <a:xfrm>
          <a:off x="1320800" y="9597572"/>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166007</xdr:rowOff>
    </xdr:from>
    <xdr:to>
      <xdr:col>3</xdr:col>
      <xdr:colOff>193675</xdr:colOff>
      <xdr:row>58</xdr:row>
      <xdr:rowOff>96157</xdr:rowOff>
    </xdr:to>
    <xdr:sp macro="" textlink="">
      <xdr:nvSpPr>
        <xdr:cNvPr id="202" name="フローチャート : 判断 201"/>
        <xdr:cNvSpPr/>
      </xdr:nvSpPr>
      <xdr:spPr>
        <a:xfrm>
          <a:off x="21590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80934</xdr:rowOff>
    </xdr:from>
    <xdr:ext cx="762000" cy="259045"/>
    <xdr:sp macro="" textlink="">
      <xdr:nvSpPr>
        <xdr:cNvPr id="203" name="テキスト ボックス 202"/>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2722</xdr:rowOff>
    </xdr:from>
    <xdr:to>
      <xdr:col>1</xdr:col>
      <xdr:colOff>676275</xdr:colOff>
      <xdr:row>57</xdr:row>
      <xdr:rowOff>104322</xdr:rowOff>
    </xdr:to>
    <xdr:sp macro="" textlink="">
      <xdr:nvSpPr>
        <xdr:cNvPr id="204" name="フローチャート : 判断 203"/>
        <xdr:cNvSpPr/>
      </xdr:nvSpPr>
      <xdr:spPr>
        <a:xfrm>
          <a:off x="1270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89099</xdr:rowOff>
    </xdr:from>
    <xdr:ext cx="762000" cy="259045"/>
    <xdr:sp macro="" textlink="">
      <xdr:nvSpPr>
        <xdr:cNvPr id="205" name="テキスト ボックス 204"/>
        <xdr:cNvSpPr txBox="1"/>
      </xdr:nvSpPr>
      <xdr:spPr>
        <a:xfrm>
          <a:off x="939800" y="986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11" name="円/楕円 210"/>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92727</xdr:rowOff>
    </xdr:from>
    <xdr:ext cx="762000" cy="259045"/>
    <xdr:sp macro="" textlink="">
      <xdr:nvSpPr>
        <xdr:cNvPr id="212" name="扶助費該当値テキスト"/>
        <xdr:cNvSpPr txBox="1"/>
      </xdr:nvSpPr>
      <xdr:spPr>
        <a:xfrm>
          <a:off x="4914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13" name="円/楕円 212"/>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14" name="テキスト ボックス 213"/>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5" name="円/楕円 214"/>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216" name="テキスト ボックス 215"/>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7" name="円/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218" name="テキスト ボックス 217"/>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117022</xdr:rowOff>
    </xdr:from>
    <xdr:to>
      <xdr:col>1</xdr:col>
      <xdr:colOff>676275</xdr:colOff>
      <xdr:row>56</xdr:row>
      <xdr:rowOff>47172</xdr:rowOff>
    </xdr:to>
    <xdr:sp macro="" textlink="">
      <xdr:nvSpPr>
        <xdr:cNvPr id="219" name="円/楕円 218"/>
        <xdr:cNvSpPr/>
      </xdr:nvSpPr>
      <xdr:spPr>
        <a:xfrm>
          <a:off x="1270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57349</xdr:rowOff>
    </xdr:from>
    <xdr:ext cx="762000" cy="259045"/>
    <xdr:sp macro="" textlink="">
      <xdr:nvSpPr>
        <xdr:cNvPr id="220" name="テキスト ボックス 219"/>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繰出金が前年度比約</a:t>
          </a:r>
          <a:r>
            <a:rPr kumimoji="1" lang="en-US" altLang="ja-JP" sz="1100">
              <a:solidFill>
                <a:schemeClr val="dk1"/>
              </a:solidFill>
              <a:effectLst/>
              <a:latin typeface="+mn-ea"/>
              <a:ea typeface="+mn-ea"/>
              <a:cs typeface="+mn-cs"/>
            </a:rPr>
            <a:t>33</a:t>
          </a:r>
          <a:r>
            <a:rPr kumimoji="1" lang="ja-JP" altLang="ja-JP" sz="1100">
              <a:solidFill>
                <a:schemeClr val="dk1"/>
              </a:solidFill>
              <a:effectLst/>
              <a:latin typeface="+mn-ea"/>
              <a:ea typeface="+mn-ea"/>
              <a:cs typeface="+mn-cs"/>
            </a:rPr>
            <a:t>億円の増となったことなどにより、</a:t>
          </a:r>
          <a:r>
            <a:rPr kumimoji="1" lang="en-US" altLang="ja-JP" sz="1100">
              <a:solidFill>
                <a:schemeClr val="dk1"/>
              </a:solidFill>
              <a:effectLst/>
              <a:latin typeface="+mn-ea"/>
              <a:ea typeface="+mn-ea"/>
              <a:cs typeface="+mn-cs"/>
            </a:rPr>
            <a:t>0.3</a:t>
          </a:r>
          <a:r>
            <a:rPr kumimoji="1" lang="ja-JP" altLang="ja-JP" sz="1100">
              <a:solidFill>
                <a:schemeClr val="dk1"/>
              </a:solidFill>
              <a:effectLst/>
              <a:latin typeface="+mn-ea"/>
              <a:ea typeface="+mn-ea"/>
              <a:cs typeface="+mn-cs"/>
            </a:rPr>
            <a:t>％ポイント増加しています。これは国民健康保険事業繰出金が増加したことなどによるものです。</a:t>
          </a:r>
          <a:endParaRPr lang="ja-JP" altLang="ja-JP" sz="1100">
            <a:effectLst/>
            <a:latin typeface="+mn-ea"/>
            <a:ea typeface="+mn-ea"/>
          </a:endParaRPr>
        </a:p>
        <a:p>
          <a:r>
            <a:rPr kumimoji="1" lang="ja-JP" altLang="ja-JP" sz="1100">
              <a:solidFill>
                <a:schemeClr val="dk1"/>
              </a:solidFill>
              <a:effectLst/>
              <a:latin typeface="+mn-ea"/>
              <a:ea typeface="+mn-ea"/>
              <a:cs typeface="+mn-cs"/>
            </a:rPr>
            <a:t>　過去の増要因としては、公共施設等整備基金積立金の増</a:t>
          </a:r>
          <a:r>
            <a:rPr kumimoji="1" lang="en-US" altLang="ja-JP" sz="1100">
              <a:solidFill>
                <a:schemeClr val="dk1"/>
              </a:solidFill>
              <a:effectLst/>
              <a:latin typeface="+mn-ea"/>
              <a:ea typeface="+mn-ea"/>
              <a:cs typeface="+mn-cs"/>
            </a:rPr>
            <a:t>(H23</a:t>
          </a:r>
          <a:r>
            <a:rPr kumimoji="1" lang="ja-JP" altLang="ja-JP" sz="1100">
              <a:solidFill>
                <a:schemeClr val="dk1"/>
              </a:solidFill>
              <a:effectLst/>
              <a:latin typeface="+mn-ea"/>
              <a:ea typeface="+mn-ea"/>
              <a:cs typeface="+mn-cs"/>
            </a:rPr>
            <a:t>）、公共用地先行取得事業繰出金の増</a:t>
          </a:r>
          <a:r>
            <a:rPr kumimoji="1" lang="en-US" altLang="ja-JP" sz="1100">
              <a:solidFill>
                <a:schemeClr val="dk1"/>
              </a:solidFill>
              <a:effectLst/>
              <a:latin typeface="+mn-ea"/>
              <a:ea typeface="+mn-ea"/>
              <a:cs typeface="+mn-cs"/>
            </a:rPr>
            <a:t>(H24)</a:t>
          </a:r>
          <a:r>
            <a:rPr kumimoji="1" lang="ja-JP" altLang="ja-JP" sz="1100">
              <a:solidFill>
                <a:schemeClr val="dk1"/>
              </a:solidFill>
              <a:effectLst/>
              <a:latin typeface="+mn-ea"/>
              <a:ea typeface="+mn-ea"/>
              <a:cs typeface="+mn-cs"/>
            </a:rPr>
            <a:t>、　地方独立行政法人移行準備病院会計出資金の増</a:t>
          </a:r>
          <a:r>
            <a:rPr kumimoji="1" lang="en-US" altLang="ja-JP" sz="1100">
              <a:solidFill>
                <a:schemeClr val="dk1"/>
              </a:solidFill>
              <a:effectLst/>
              <a:latin typeface="+mn-ea"/>
              <a:ea typeface="+mn-ea"/>
              <a:cs typeface="+mn-cs"/>
            </a:rPr>
            <a:t>(H25)</a:t>
          </a:r>
          <a:r>
            <a:rPr kumimoji="1" lang="ja-JP" altLang="ja-JP" sz="1100">
              <a:solidFill>
                <a:schemeClr val="dk1"/>
              </a:solidFill>
              <a:effectLst/>
              <a:latin typeface="+mn-ea"/>
              <a:ea typeface="+mn-ea"/>
              <a:cs typeface="+mn-cs"/>
            </a:rPr>
            <a:t>、岡山市立総合医療センターへの転貸債による貸付金の増</a:t>
          </a:r>
          <a:r>
            <a:rPr kumimoji="1" lang="en-US" altLang="ja-JP" sz="1100">
              <a:solidFill>
                <a:schemeClr val="dk1"/>
              </a:solidFill>
              <a:effectLst/>
              <a:latin typeface="+mn-ea"/>
              <a:ea typeface="+mn-ea"/>
              <a:cs typeface="+mn-cs"/>
            </a:rPr>
            <a:t>(H26)</a:t>
          </a:r>
          <a:r>
            <a:rPr kumimoji="1" lang="ja-JP" altLang="ja-JP" sz="1100">
              <a:solidFill>
                <a:schemeClr val="dk1"/>
              </a:solidFill>
              <a:effectLst/>
              <a:latin typeface="+mn-ea"/>
              <a:ea typeface="+mn-ea"/>
              <a:cs typeface="+mn-cs"/>
            </a:rPr>
            <a:t>等が挙げられます。</a:t>
          </a:r>
          <a:endParaRPr lang="ja-JP" altLang="ja-JP" sz="11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165100</xdr:rowOff>
    </xdr:from>
    <xdr:to>
      <xdr:col>24</xdr:col>
      <xdr:colOff>31750</xdr:colOff>
      <xdr:row>61</xdr:row>
      <xdr:rowOff>88900</xdr:rowOff>
    </xdr:to>
    <xdr:cxnSp macro="">
      <xdr:nvCxnSpPr>
        <xdr:cNvPr id="248" name="直線コネクタ 247"/>
        <xdr:cNvCxnSpPr/>
      </xdr:nvCxnSpPr>
      <xdr:spPr>
        <a:xfrm flipV="1">
          <a:off x="16510000" y="925195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60977</xdr:rowOff>
    </xdr:from>
    <xdr:ext cx="762000" cy="259045"/>
    <xdr:sp macro="" textlink="">
      <xdr:nvSpPr>
        <xdr:cNvPr id="249" name="その他最小値テキスト"/>
        <xdr:cNvSpPr txBox="1"/>
      </xdr:nvSpPr>
      <xdr:spPr>
        <a:xfrm>
          <a:off x="16598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23</xdr:col>
      <xdr:colOff>628650</xdr:colOff>
      <xdr:row>61</xdr:row>
      <xdr:rowOff>88900</xdr:rowOff>
    </xdr:from>
    <xdr:to>
      <xdr:col>24</xdr:col>
      <xdr:colOff>120650</xdr:colOff>
      <xdr:row>61</xdr:row>
      <xdr:rowOff>88900</xdr:rowOff>
    </xdr:to>
    <xdr:cxnSp macro="">
      <xdr:nvCxnSpPr>
        <xdr:cNvPr id="250" name="直線コネクタ 249"/>
        <xdr:cNvCxnSpPr/>
      </xdr:nvCxnSpPr>
      <xdr:spPr>
        <a:xfrm>
          <a:off x="16421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80027</xdr:rowOff>
    </xdr:from>
    <xdr:ext cx="762000" cy="259045"/>
    <xdr:sp macro="" textlink="">
      <xdr:nvSpPr>
        <xdr:cNvPr id="251" name="その他最大値テキスト"/>
        <xdr:cNvSpPr txBox="1"/>
      </xdr:nvSpPr>
      <xdr:spPr>
        <a:xfrm>
          <a:off x="16598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165100</xdr:rowOff>
    </xdr:from>
    <xdr:to>
      <xdr:col>24</xdr:col>
      <xdr:colOff>120650</xdr:colOff>
      <xdr:row>53</xdr:row>
      <xdr:rowOff>165100</xdr:rowOff>
    </xdr:to>
    <xdr:cxnSp macro="">
      <xdr:nvCxnSpPr>
        <xdr:cNvPr id="252" name="直線コネクタ 251"/>
        <xdr:cNvCxnSpPr/>
      </xdr:nvCxnSpPr>
      <xdr:spPr>
        <a:xfrm>
          <a:off x="16421100" y="9251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146050</xdr:rowOff>
    </xdr:from>
    <xdr:to>
      <xdr:col>24</xdr:col>
      <xdr:colOff>31750</xdr:colOff>
      <xdr:row>57</xdr:row>
      <xdr:rowOff>31750</xdr:rowOff>
    </xdr:to>
    <xdr:cxnSp macro="">
      <xdr:nvCxnSpPr>
        <xdr:cNvPr id="253" name="直線コネクタ 252"/>
        <xdr:cNvCxnSpPr/>
      </xdr:nvCxnSpPr>
      <xdr:spPr>
        <a:xfrm>
          <a:off x="15671800" y="97472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111777</xdr:rowOff>
    </xdr:from>
    <xdr:ext cx="762000" cy="259045"/>
    <xdr:sp macro="" textlink="">
      <xdr:nvSpPr>
        <xdr:cNvPr id="254" name="その他平均値テキスト"/>
        <xdr:cNvSpPr txBox="1"/>
      </xdr:nvSpPr>
      <xdr:spPr>
        <a:xfrm>
          <a:off x="16598900" y="9541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95250</xdr:rowOff>
    </xdr:from>
    <xdr:to>
      <xdr:col>24</xdr:col>
      <xdr:colOff>82550</xdr:colOff>
      <xdr:row>57</xdr:row>
      <xdr:rowOff>25400</xdr:rowOff>
    </xdr:to>
    <xdr:sp macro="" textlink="">
      <xdr:nvSpPr>
        <xdr:cNvPr id="255" name="フローチャート : 判断 254"/>
        <xdr:cNvSpPr/>
      </xdr:nvSpPr>
      <xdr:spPr>
        <a:xfrm>
          <a:off x="16459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69850</xdr:rowOff>
    </xdr:from>
    <xdr:to>
      <xdr:col>22</xdr:col>
      <xdr:colOff>565150</xdr:colOff>
      <xdr:row>56</xdr:row>
      <xdr:rowOff>146050</xdr:rowOff>
    </xdr:to>
    <xdr:cxnSp macro="">
      <xdr:nvCxnSpPr>
        <xdr:cNvPr id="256" name="直線コネクタ 255"/>
        <xdr:cNvCxnSpPr/>
      </xdr:nvCxnSpPr>
      <xdr:spPr>
        <a:xfrm>
          <a:off x="14782800" y="9671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38100</xdr:rowOff>
    </xdr:from>
    <xdr:to>
      <xdr:col>22</xdr:col>
      <xdr:colOff>615950</xdr:colOff>
      <xdr:row>56</xdr:row>
      <xdr:rowOff>139700</xdr:rowOff>
    </xdr:to>
    <xdr:sp macro="" textlink="">
      <xdr:nvSpPr>
        <xdr:cNvPr id="257" name="フローチャート : 判断 256"/>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149877</xdr:rowOff>
    </xdr:from>
    <xdr:ext cx="736600" cy="259045"/>
    <xdr:sp macro="" textlink="">
      <xdr:nvSpPr>
        <xdr:cNvPr id="258" name="テキスト ボックス 257"/>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146050</xdr:rowOff>
    </xdr:from>
    <xdr:to>
      <xdr:col>21</xdr:col>
      <xdr:colOff>361950</xdr:colOff>
      <xdr:row>56</xdr:row>
      <xdr:rowOff>69850</xdr:rowOff>
    </xdr:to>
    <xdr:cxnSp macro="">
      <xdr:nvCxnSpPr>
        <xdr:cNvPr id="259" name="直線コネクタ 258"/>
        <xdr:cNvCxnSpPr/>
      </xdr:nvCxnSpPr>
      <xdr:spPr>
        <a:xfrm>
          <a:off x="13893800" y="95758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1" name="テキスト ボックス 26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146050</xdr:rowOff>
    </xdr:to>
    <xdr:cxnSp macro="">
      <xdr:nvCxnSpPr>
        <xdr:cNvPr id="262" name="直線コネクタ 261"/>
        <xdr:cNvCxnSpPr/>
      </xdr:nvCxnSpPr>
      <xdr:spPr>
        <a:xfrm>
          <a:off x="13004800" y="9499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38100</xdr:rowOff>
    </xdr:from>
    <xdr:to>
      <xdr:col>20</xdr:col>
      <xdr:colOff>209550</xdr:colOff>
      <xdr:row>55</xdr:row>
      <xdr:rowOff>139700</xdr:rowOff>
    </xdr:to>
    <xdr:sp macro="" textlink="">
      <xdr:nvSpPr>
        <xdr:cNvPr id="263" name="フローチャート : 判断 262"/>
        <xdr:cNvSpPr/>
      </xdr:nvSpPr>
      <xdr:spPr>
        <a:xfrm>
          <a:off x="13843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149877</xdr:rowOff>
    </xdr:from>
    <xdr:ext cx="762000" cy="259045"/>
    <xdr:sp macro="" textlink="">
      <xdr:nvSpPr>
        <xdr:cNvPr id="264" name="テキスト ボックス 263"/>
        <xdr:cNvSpPr txBox="1"/>
      </xdr:nvSpPr>
      <xdr:spPr>
        <a:xfrm>
          <a:off x="13512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133350</xdr:rowOff>
    </xdr:from>
    <xdr:to>
      <xdr:col>19</xdr:col>
      <xdr:colOff>6350</xdr:colOff>
      <xdr:row>55</xdr:row>
      <xdr:rowOff>63500</xdr:rowOff>
    </xdr:to>
    <xdr:sp macro="" textlink="">
      <xdr:nvSpPr>
        <xdr:cNvPr id="265" name="フローチャート : 判断 264"/>
        <xdr:cNvSpPr/>
      </xdr:nvSpPr>
      <xdr:spPr>
        <a:xfrm>
          <a:off x="12954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73677</xdr:rowOff>
    </xdr:from>
    <xdr:ext cx="762000" cy="259045"/>
    <xdr:sp macro="" textlink="">
      <xdr:nvSpPr>
        <xdr:cNvPr id="266" name="テキスト ボックス 265"/>
        <xdr:cNvSpPr txBox="1"/>
      </xdr:nvSpPr>
      <xdr:spPr>
        <a:xfrm>
          <a:off x="12623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72" name="円/楕円 271"/>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124477</xdr:rowOff>
    </xdr:from>
    <xdr:ext cx="762000" cy="259045"/>
    <xdr:sp macro="" textlink="">
      <xdr:nvSpPr>
        <xdr:cNvPr id="273" name="その他該当値テキスト"/>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95250</xdr:rowOff>
    </xdr:from>
    <xdr:to>
      <xdr:col>22</xdr:col>
      <xdr:colOff>615950</xdr:colOff>
      <xdr:row>57</xdr:row>
      <xdr:rowOff>25400</xdr:rowOff>
    </xdr:to>
    <xdr:sp macro="" textlink="">
      <xdr:nvSpPr>
        <xdr:cNvPr id="274" name="円/楕円 273"/>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10177</xdr:rowOff>
    </xdr:from>
    <xdr:ext cx="736600" cy="259045"/>
    <xdr:sp macro="" textlink="">
      <xdr:nvSpPr>
        <xdr:cNvPr id="275" name="テキスト ボックス 274"/>
        <xdr:cNvSpPr txBox="1"/>
      </xdr:nvSpPr>
      <xdr:spPr>
        <a:xfrm>
          <a:off x="15290800" y="9782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19050</xdr:rowOff>
    </xdr:from>
    <xdr:to>
      <xdr:col>21</xdr:col>
      <xdr:colOff>412750</xdr:colOff>
      <xdr:row>56</xdr:row>
      <xdr:rowOff>120650</xdr:rowOff>
    </xdr:to>
    <xdr:sp macro="" textlink="">
      <xdr:nvSpPr>
        <xdr:cNvPr id="276" name="円/楕円 275"/>
        <xdr:cNvSpPr/>
      </xdr:nvSpPr>
      <xdr:spPr>
        <a:xfrm>
          <a:off x="14732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105427</xdr:rowOff>
    </xdr:from>
    <xdr:ext cx="762000" cy="259045"/>
    <xdr:sp macro="" textlink="">
      <xdr:nvSpPr>
        <xdr:cNvPr id="277" name="テキスト ボックス 276"/>
        <xdr:cNvSpPr txBox="1"/>
      </xdr:nvSpPr>
      <xdr:spPr>
        <a:xfrm>
          <a:off x="14401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95250</xdr:rowOff>
    </xdr:from>
    <xdr:to>
      <xdr:col>20</xdr:col>
      <xdr:colOff>209550</xdr:colOff>
      <xdr:row>56</xdr:row>
      <xdr:rowOff>25400</xdr:rowOff>
    </xdr:to>
    <xdr:sp macro="" textlink="">
      <xdr:nvSpPr>
        <xdr:cNvPr id="278" name="円/楕円 277"/>
        <xdr:cNvSpPr/>
      </xdr:nvSpPr>
      <xdr:spPr>
        <a:xfrm>
          <a:off x="13843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10177</xdr:rowOff>
    </xdr:from>
    <xdr:ext cx="762000" cy="259045"/>
    <xdr:sp macro="" textlink="">
      <xdr:nvSpPr>
        <xdr:cNvPr id="279" name="テキスト ボックス 278"/>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80" name="円/楕円 279"/>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105427</xdr:rowOff>
    </xdr:from>
    <xdr:ext cx="762000" cy="259045"/>
    <xdr:sp macro="" textlink="">
      <xdr:nvSpPr>
        <xdr:cNvPr id="281" name="テキスト ボックス 280"/>
        <xdr:cNvSpPr txBox="1"/>
      </xdr:nvSpPr>
      <xdr:spPr>
        <a:xfrm>
          <a:off x="12623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a:t>
          </a:r>
          <a:r>
            <a:rPr kumimoji="1" lang="en-US" altLang="ja-JP" sz="1100">
              <a:solidFill>
                <a:schemeClr val="dk1"/>
              </a:solidFill>
              <a:effectLst/>
              <a:latin typeface="+mn-ea"/>
              <a:ea typeface="+mn-ea"/>
              <a:cs typeface="+mn-cs"/>
            </a:rPr>
            <a:t>H27</a:t>
          </a:r>
          <a:r>
            <a:rPr kumimoji="1" lang="ja-JP" altLang="ja-JP" sz="1100">
              <a:solidFill>
                <a:schemeClr val="dk1"/>
              </a:solidFill>
              <a:effectLst/>
              <a:latin typeface="+mn-ea"/>
              <a:ea typeface="+mn-ea"/>
              <a:cs typeface="+mn-cs"/>
            </a:rPr>
            <a:t>年度の補助費等は約</a:t>
          </a:r>
          <a:r>
            <a:rPr kumimoji="1" lang="en-US" altLang="ja-JP" sz="1100">
              <a:solidFill>
                <a:schemeClr val="dk1"/>
              </a:solidFill>
              <a:effectLst/>
              <a:latin typeface="+mn-ea"/>
              <a:ea typeface="+mn-ea"/>
              <a:cs typeface="+mn-cs"/>
            </a:rPr>
            <a:t>200</a:t>
          </a:r>
          <a:r>
            <a:rPr kumimoji="1" lang="ja-JP" altLang="ja-JP" sz="1100">
              <a:solidFill>
                <a:schemeClr val="dk1"/>
              </a:solidFill>
              <a:effectLst/>
              <a:latin typeface="+mn-ea"/>
              <a:ea typeface="+mn-ea"/>
              <a:cs typeface="+mn-cs"/>
            </a:rPr>
            <a:t>億となり、前年度比約</a:t>
          </a:r>
          <a:r>
            <a:rPr kumimoji="1" lang="en-US" altLang="ja-JP" sz="1100">
              <a:solidFill>
                <a:schemeClr val="dk1"/>
              </a:solidFill>
              <a:effectLst/>
              <a:latin typeface="+mn-ea"/>
              <a:ea typeface="+mn-ea"/>
              <a:cs typeface="+mn-cs"/>
            </a:rPr>
            <a:t>15</a:t>
          </a:r>
          <a:r>
            <a:rPr kumimoji="1" lang="ja-JP" altLang="ja-JP" sz="1100">
              <a:solidFill>
                <a:schemeClr val="dk1"/>
              </a:solidFill>
              <a:effectLst/>
              <a:latin typeface="+mn-ea"/>
              <a:ea typeface="+mn-ea"/>
              <a:cs typeface="+mn-cs"/>
            </a:rPr>
            <a:t>億円の増となりました。これはプレミアム付き商品券実行委員会負担金や地方公共団体システム機構負担金が増したことなどによるものです。</a:t>
          </a:r>
          <a:endParaRPr lang="ja-JP" altLang="ja-JP" sz="14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102507</xdr:rowOff>
    </xdr:from>
    <xdr:to>
      <xdr:col>24</xdr:col>
      <xdr:colOff>31750</xdr:colOff>
      <xdr:row>41</xdr:row>
      <xdr:rowOff>53522</xdr:rowOff>
    </xdr:to>
    <xdr:cxnSp macro="">
      <xdr:nvCxnSpPr>
        <xdr:cNvPr id="311" name="直線コネクタ 310"/>
        <xdr:cNvCxnSpPr/>
      </xdr:nvCxnSpPr>
      <xdr:spPr>
        <a:xfrm flipV="1">
          <a:off x="16510000" y="5760357"/>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25599</xdr:rowOff>
    </xdr:from>
    <xdr:ext cx="762000" cy="259045"/>
    <xdr:sp macro="" textlink="">
      <xdr:nvSpPr>
        <xdr:cNvPr id="312" name="補助費等最小値テキスト"/>
        <xdr:cNvSpPr txBox="1"/>
      </xdr:nvSpPr>
      <xdr:spPr>
        <a:xfrm>
          <a:off x="16598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a:t>
          </a:r>
          <a:endParaRPr kumimoji="1" lang="ja-JP" altLang="en-US" sz="1000" b="1">
            <a:latin typeface="ＭＳ Ｐゴシック"/>
          </a:endParaRPr>
        </a:p>
      </xdr:txBody>
    </xdr:sp>
    <xdr:clientData/>
  </xdr:oneCellAnchor>
  <xdr:twoCellAnchor>
    <xdr:from>
      <xdr:col>23</xdr:col>
      <xdr:colOff>628650</xdr:colOff>
      <xdr:row>41</xdr:row>
      <xdr:rowOff>53522</xdr:rowOff>
    </xdr:from>
    <xdr:to>
      <xdr:col>24</xdr:col>
      <xdr:colOff>120650</xdr:colOff>
      <xdr:row>41</xdr:row>
      <xdr:rowOff>53522</xdr:rowOff>
    </xdr:to>
    <xdr:cxnSp macro="">
      <xdr:nvCxnSpPr>
        <xdr:cNvPr id="313" name="直線コネクタ 312"/>
        <xdr:cNvCxnSpPr/>
      </xdr:nvCxnSpPr>
      <xdr:spPr>
        <a:xfrm>
          <a:off x="16421100" y="708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17434</xdr:rowOff>
    </xdr:from>
    <xdr:ext cx="762000" cy="259045"/>
    <xdr:sp macro="" textlink="">
      <xdr:nvSpPr>
        <xdr:cNvPr id="314" name="補助費等最大値テキスト"/>
        <xdr:cNvSpPr txBox="1"/>
      </xdr:nvSpPr>
      <xdr:spPr>
        <a:xfrm>
          <a:off x="16598900" y="5503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33</xdr:row>
      <xdr:rowOff>102507</xdr:rowOff>
    </xdr:from>
    <xdr:to>
      <xdr:col>24</xdr:col>
      <xdr:colOff>120650</xdr:colOff>
      <xdr:row>33</xdr:row>
      <xdr:rowOff>102507</xdr:rowOff>
    </xdr:to>
    <xdr:cxnSp macro="">
      <xdr:nvCxnSpPr>
        <xdr:cNvPr id="315" name="直線コネクタ 314"/>
        <xdr:cNvCxnSpPr/>
      </xdr:nvCxnSpPr>
      <xdr:spPr>
        <a:xfrm>
          <a:off x="16421100" y="576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143328</xdr:rowOff>
    </xdr:from>
    <xdr:to>
      <xdr:col>24</xdr:col>
      <xdr:colOff>31750</xdr:colOff>
      <xdr:row>35</xdr:row>
      <xdr:rowOff>4536</xdr:rowOff>
    </xdr:to>
    <xdr:cxnSp macro="">
      <xdr:nvCxnSpPr>
        <xdr:cNvPr id="316" name="直線コネクタ 315"/>
        <xdr:cNvCxnSpPr/>
      </xdr:nvCxnSpPr>
      <xdr:spPr>
        <a:xfrm flipV="1">
          <a:off x="15671800" y="59726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89099</xdr:rowOff>
    </xdr:from>
    <xdr:ext cx="762000" cy="259045"/>
    <xdr:sp macro="" textlink="">
      <xdr:nvSpPr>
        <xdr:cNvPr id="317" name="補助費等平均値テキスト"/>
        <xdr:cNvSpPr txBox="1"/>
      </xdr:nvSpPr>
      <xdr:spPr>
        <a:xfrm>
          <a:off x="16598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117022</xdr:rowOff>
    </xdr:from>
    <xdr:to>
      <xdr:col>24</xdr:col>
      <xdr:colOff>82550</xdr:colOff>
      <xdr:row>38</xdr:row>
      <xdr:rowOff>47172</xdr:rowOff>
    </xdr:to>
    <xdr:sp macro="" textlink="">
      <xdr:nvSpPr>
        <xdr:cNvPr id="318" name="フローチャート : 判断 317"/>
        <xdr:cNvSpPr/>
      </xdr:nvSpPr>
      <xdr:spPr>
        <a:xfrm>
          <a:off x="16459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4536</xdr:rowOff>
    </xdr:from>
    <xdr:to>
      <xdr:col>22</xdr:col>
      <xdr:colOff>565150</xdr:colOff>
      <xdr:row>35</xdr:row>
      <xdr:rowOff>4536</xdr:rowOff>
    </xdr:to>
    <xdr:cxnSp macro="">
      <xdr:nvCxnSpPr>
        <xdr:cNvPr id="319" name="直線コネクタ 318"/>
        <xdr:cNvCxnSpPr/>
      </xdr:nvCxnSpPr>
      <xdr:spPr>
        <a:xfrm>
          <a:off x="14782800" y="60052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166007</xdr:rowOff>
    </xdr:from>
    <xdr:to>
      <xdr:col>22</xdr:col>
      <xdr:colOff>615950</xdr:colOff>
      <xdr:row>38</xdr:row>
      <xdr:rowOff>96157</xdr:rowOff>
    </xdr:to>
    <xdr:sp macro="" textlink="">
      <xdr:nvSpPr>
        <xdr:cNvPr id="320" name="フローチャート : 判断 319"/>
        <xdr:cNvSpPr/>
      </xdr:nvSpPr>
      <xdr:spPr>
        <a:xfrm>
          <a:off x="15621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80934</xdr:rowOff>
    </xdr:from>
    <xdr:ext cx="736600" cy="259045"/>
    <xdr:sp macro="" textlink="">
      <xdr:nvSpPr>
        <xdr:cNvPr id="321" name="テキスト ボックス 320"/>
        <xdr:cNvSpPr txBox="1"/>
      </xdr:nvSpPr>
      <xdr:spPr>
        <a:xfrm>
          <a:off x="15290800" y="659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4536</xdr:rowOff>
    </xdr:from>
    <xdr:to>
      <xdr:col>21</xdr:col>
      <xdr:colOff>361950</xdr:colOff>
      <xdr:row>35</xdr:row>
      <xdr:rowOff>69850</xdr:rowOff>
    </xdr:to>
    <xdr:cxnSp macro="">
      <xdr:nvCxnSpPr>
        <xdr:cNvPr id="322" name="直線コネクタ 321"/>
        <xdr:cNvCxnSpPr/>
      </xdr:nvCxnSpPr>
      <xdr:spPr>
        <a:xfrm flipV="1">
          <a:off x="13893800" y="60052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166007</xdr:rowOff>
    </xdr:from>
    <xdr:to>
      <xdr:col>21</xdr:col>
      <xdr:colOff>412750</xdr:colOff>
      <xdr:row>38</xdr:row>
      <xdr:rowOff>96157</xdr:rowOff>
    </xdr:to>
    <xdr:sp macro="" textlink="">
      <xdr:nvSpPr>
        <xdr:cNvPr id="323" name="フローチャート : 判断 322"/>
        <xdr:cNvSpPr/>
      </xdr:nvSpPr>
      <xdr:spPr>
        <a:xfrm>
          <a:off x="14732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80934</xdr:rowOff>
    </xdr:from>
    <xdr:ext cx="762000" cy="259045"/>
    <xdr:sp macro="" textlink="">
      <xdr:nvSpPr>
        <xdr:cNvPr id="324" name="テキスト ボックス 323"/>
        <xdr:cNvSpPr txBox="1"/>
      </xdr:nvSpPr>
      <xdr:spPr>
        <a:xfrm>
          <a:off x="144018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135164</xdr:rowOff>
    </xdr:to>
    <xdr:cxnSp macro="">
      <xdr:nvCxnSpPr>
        <xdr:cNvPr id="325" name="直線コネクタ 324"/>
        <xdr:cNvCxnSpPr/>
      </xdr:nvCxnSpPr>
      <xdr:spPr>
        <a:xfrm flipV="1">
          <a:off x="13004800" y="60706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38</xdr:row>
      <xdr:rowOff>59872</xdr:rowOff>
    </xdr:from>
    <xdr:to>
      <xdr:col>20</xdr:col>
      <xdr:colOff>209550</xdr:colOff>
      <xdr:row>38</xdr:row>
      <xdr:rowOff>161472</xdr:rowOff>
    </xdr:to>
    <xdr:sp macro="" textlink="">
      <xdr:nvSpPr>
        <xdr:cNvPr id="326" name="フローチャート : 判断 325"/>
        <xdr:cNvSpPr/>
      </xdr:nvSpPr>
      <xdr:spPr>
        <a:xfrm>
          <a:off x="138430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146249</xdr:rowOff>
    </xdr:from>
    <xdr:ext cx="762000" cy="259045"/>
    <xdr:sp macro="" textlink="">
      <xdr:nvSpPr>
        <xdr:cNvPr id="327" name="テキスト ボックス 326"/>
        <xdr:cNvSpPr txBox="1"/>
      </xdr:nvSpPr>
      <xdr:spPr>
        <a:xfrm>
          <a:off x="13512800" y="666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38</xdr:row>
      <xdr:rowOff>92528</xdr:rowOff>
    </xdr:from>
    <xdr:to>
      <xdr:col>19</xdr:col>
      <xdr:colOff>6350</xdr:colOff>
      <xdr:row>39</xdr:row>
      <xdr:rowOff>22678</xdr:rowOff>
    </xdr:to>
    <xdr:sp macro="" textlink="">
      <xdr:nvSpPr>
        <xdr:cNvPr id="328" name="フローチャート : 判断 327"/>
        <xdr:cNvSpPr/>
      </xdr:nvSpPr>
      <xdr:spPr>
        <a:xfrm>
          <a:off x="12954000" y="660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7455</xdr:rowOff>
    </xdr:from>
    <xdr:ext cx="762000" cy="259045"/>
    <xdr:sp macro="" textlink="">
      <xdr:nvSpPr>
        <xdr:cNvPr id="329" name="テキスト ボックス 328"/>
        <xdr:cNvSpPr txBox="1"/>
      </xdr:nvSpPr>
      <xdr:spPr>
        <a:xfrm>
          <a:off x="12623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92528</xdr:rowOff>
    </xdr:from>
    <xdr:to>
      <xdr:col>24</xdr:col>
      <xdr:colOff>82550</xdr:colOff>
      <xdr:row>35</xdr:row>
      <xdr:rowOff>22678</xdr:rowOff>
    </xdr:to>
    <xdr:sp macro="" textlink="">
      <xdr:nvSpPr>
        <xdr:cNvPr id="335" name="円/楕円 334"/>
        <xdr:cNvSpPr/>
      </xdr:nvSpPr>
      <xdr:spPr>
        <a:xfrm>
          <a:off x="16459200" y="592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109055</xdr:rowOff>
    </xdr:from>
    <xdr:ext cx="762000" cy="259045"/>
    <xdr:sp macro="" textlink="">
      <xdr:nvSpPr>
        <xdr:cNvPr id="336" name="補助費等該当値テキスト"/>
        <xdr:cNvSpPr txBox="1"/>
      </xdr:nvSpPr>
      <xdr:spPr>
        <a:xfrm>
          <a:off x="16598900" y="576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125186</xdr:rowOff>
    </xdr:from>
    <xdr:to>
      <xdr:col>22</xdr:col>
      <xdr:colOff>615950</xdr:colOff>
      <xdr:row>35</xdr:row>
      <xdr:rowOff>55336</xdr:rowOff>
    </xdr:to>
    <xdr:sp macro="" textlink="">
      <xdr:nvSpPr>
        <xdr:cNvPr id="337" name="円/楕円 336"/>
        <xdr:cNvSpPr/>
      </xdr:nvSpPr>
      <xdr:spPr>
        <a:xfrm>
          <a:off x="15621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65513</xdr:rowOff>
    </xdr:from>
    <xdr:ext cx="736600" cy="259045"/>
    <xdr:sp macro="" textlink="">
      <xdr:nvSpPr>
        <xdr:cNvPr id="338" name="テキスト ボックス 337"/>
        <xdr:cNvSpPr txBox="1"/>
      </xdr:nvSpPr>
      <xdr:spPr>
        <a:xfrm>
          <a:off x="15290800" y="5723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125186</xdr:rowOff>
    </xdr:from>
    <xdr:to>
      <xdr:col>21</xdr:col>
      <xdr:colOff>412750</xdr:colOff>
      <xdr:row>35</xdr:row>
      <xdr:rowOff>55336</xdr:rowOff>
    </xdr:to>
    <xdr:sp macro="" textlink="">
      <xdr:nvSpPr>
        <xdr:cNvPr id="339" name="円/楕円 338"/>
        <xdr:cNvSpPr/>
      </xdr:nvSpPr>
      <xdr:spPr>
        <a:xfrm>
          <a:off x="14732000" y="595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65513</xdr:rowOff>
    </xdr:from>
    <xdr:ext cx="762000" cy="259045"/>
    <xdr:sp macro="" textlink="">
      <xdr:nvSpPr>
        <xdr:cNvPr id="340" name="テキスト ボックス 339"/>
        <xdr:cNvSpPr txBox="1"/>
      </xdr:nvSpPr>
      <xdr:spPr>
        <a:xfrm>
          <a:off x="14401800" y="572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41" name="円/楕円 340"/>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42" name="テキスト ボックス 341"/>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84364</xdr:rowOff>
    </xdr:from>
    <xdr:to>
      <xdr:col>19</xdr:col>
      <xdr:colOff>6350</xdr:colOff>
      <xdr:row>36</xdr:row>
      <xdr:rowOff>14514</xdr:rowOff>
    </xdr:to>
    <xdr:sp macro="" textlink="">
      <xdr:nvSpPr>
        <xdr:cNvPr id="343" name="円/楕円 342"/>
        <xdr:cNvSpPr/>
      </xdr:nvSpPr>
      <xdr:spPr>
        <a:xfrm>
          <a:off x="12954000" y="60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24691</xdr:rowOff>
    </xdr:from>
    <xdr:ext cx="762000" cy="259045"/>
    <xdr:sp macro="" textlink="">
      <xdr:nvSpPr>
        <xdr:cNvPr id="344" name="テキスト ボックス 343"/>
        <xdr:cNvSpPr txBox="1"/>
      </xdr:nvSpPr>
      <xdr:spPr>
        <a:xfrm>
          <a:off x="12623800" y="585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過去の大型投資事業等に係る地方債、公営企業債（下水道事業等）の元利償還金に対する繰出金、債務負担行為に基づく支出のうち公債費に準ずるもの等の費用は、類似団体平均より下回っています。また近年では借入抑制により減少傾向にあります。</a:t>
          </a:r>
          <a:endParaRPr lang="ja-JP" altLang="ja-JP" sz="1100">
            <a:effectLst/>
            <a:latin typeface="+mn-ea"/>
            <a:ea typeface="+mn-ea"/>
          </a:endParaRPr>
        </a:p>
        <a:p>
          <a:r>
            <a:rPr kumimoji="1" lang="ja-JP" altLang="ja-JP" sz="1100">
              <a:solidFill>
                <a:schemeClr val="dk1"/>
              </a:solidFill>
              <a:effectLst/>
              <a:latin typeface="+mn-ea"/>
              <a:ea typeface="+mn-ea"/>
              <a:cs typeface="+mn-cs"/>
            </a:rPr>
            <a:t>　引き続き、建設事業の重点化や進度調整により、地方債借入額を抑制します。</a:t>
          </a:r>
          <a:endParaRPr lang="ja-JP" altLang="ja-JP" sz="1100">
            <a:effectLst/>
            <a:latin typeface="+mn-ea"/>
            <a:ea typeface="+mn-ea"/>
          </a:endParaRPr>
        </a:p>
      </xdr:txBody>
    </xdr:sp>
    <xdr:clientData/>
  </xdr:twoCellAnchor>
  <xdr:oneCellAnchor>
    <xdr:from>
      <xdr:col>1</xdr:col>
      <xdr:colOff>28575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4535</xdr:rowOff>
    </xdr:from>
    <xdr:to>
      <xdr:col>7</xdr:col>
      <xdr:colOff>15875</xdr:colOff>
      <xdr:row>82</xdr:row>
      <xdr:rowOff>18143</xdr:rowOff>
    </xdr:to>
    <xdr:cxnSp macro="">
      <xdr:nvCxnSpPr>
        <xdr:cNvPr id="374" name="直線コネクタ 373"/>
        <xdr:cNvCxnSpPr/>
      </xdr:nvCxnSpPr>
      <xdr:spPr>
        <a:xfrm flipV="1">
          <a:off x="4826000" y="12520385"/>
          <a:ext cx="0" cy="1556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161670</xdr:rowOff>
    </xdr:from>
    <xdr:ext cx="762000" cy="259045"/>
    <xdr:sp macro="" textlink="">
      <xdr:nvSpPr>
        <xdr:cNvPr id="375" name="公債費最小値テキスト"/>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82</xdr:row>
      <xdr:rowOff>18143</xdr:rowOff>
    </xdr:from>
    <xdr:to>
      <xdr:col>7</xdr:col>
      <xdr:colOff>104775</xdr:colOff>
      <xdr:row>82</xdr:row>
      <xdr:rowOff>18143</xdr:rowOff>
    </xdr:to>
    <xdr:cxnSp macro="">
      <xdr:nvCxnSpPr>
        <xdr:cNvPr id="376" name="直線コネクタ 375"/>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90912</xdr:rowOff>
    </xdr:from>
    <xdr:ext cx="762000" cy="259045"/>
    <xdr:sp macro="" textlink="">
      <xdr:nvSpPr>
        <xdr:cNvPr id="377" name="公債費最大値テキスト"/>
        <xdr:cNvSpPr txBox="1"/>
      </xdr:nvSpPr>
      <xdr:spPr>
        <a:xfrm>
          <a:off x="4914900" y="1226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73</xdr:row>
      <xdr:rowOff>4535</xdr:rowOff>
    </xdr:from>
    <xdr:to>
      <xdr:col>7</xdr:col>
      <xdr:colOff>104775</xdr:colOff>
      <xdr:row>73</xdr:row>
      <xdr:rowOff>4535</xdr:rowOff>
    </xdr:to>
    <xdr:cxnSp macro="">
      <xdr:nvCxnSpPr>
        <xdr:cNvPr id="378" name="直線コネクタ 377"/>
        <xdr:cNvCxnSpPr/>
      </xdr:nvCxnSpPr>
      <xdr:spPr>
        <a:xfrm>
          <a:off x="4737100" y="12520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20865</xdr:rowOff>
    </xdr:from>
    <xdr:to>
      <xdr:col>7</xdr:col>
      <xdr:colOff>15875</xdr:colOff>
      <xdr:row>75</xdr:row>
      <xdr:rowOff>140607</xdr:rowOff>
    </xdr:to>
    <xdr:cxnSp macro="">
      <xdr:nvCxnSpPr>
        <xdr:cNvPr id="379" name="直線コネクタ 378"/>
        <xdr:cNvCxnSpPr/>
      </xdr:nvCxnSpPr>
      <xdr:spPr>
        <a:xfrm flipV="1">
          <a:off x="3987800" y="12879615"/>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108148</xdr:rowOff>
    </xdr:from>
    <xdr:ext cx="762000" cy="259045"/>
    <xdr:sp macro="" textlink="">
      <xdr:nvSpPr>
        <xdr:cNvPr id="380" name="公債費平均値テキスト"/>
        <xdr:cNvSpPr txBox="1"/>
      </xdr:nvSpPr>
      <xdr:spPr>
        <a:xfrm>
          <a:off x="4914900" y="13138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136071</xdr:rowOff>
    </xdr:from>
    <xdr:to>
      <xdr:col>7</xdr:col>
      <xdr:colOff>66675</xdr:colOff>
      <xdr:row>77</xdr:row>
      <xdr:rowOff>66221</xdr:rowOff>
    </xdr:to>
    <xdr:sp macro="" textlink="">
      <xdr:nvSpPr>
        <xdr:cNvPr id="381" name="フローチャート : 判断 380"/>
        <xdr:cNvSpPr/>
      </xdr:nvSpPr>
      <xdr:spPr>
        <a:xfrm>
          <a:off x="47752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140607</xdr:rowOff>
    </xdr:from>
    <xdr:to>
      <xdr:col>5</xdr:col>
      <xdr:colOff>549275</xdr:colOff>
      <xdr:row>76</xdr:row>
      <xdr:rowOff>88900</xdr:rowOff>
    </xdr:to>
    <xdr:cxnSp macro="">
      <xdr:nvCxnSpPr>
        <xdr:cNvPr id="382" name="直線コネクタ 381"/>
        <xdr:cNvCxnSpPr/>
      </xdr:nvCxnSpPr>
      <xdr:spPr>
        <a:xfrm flipV="1">
          <a:off x="3098800" y="12999357"/>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168729</xdr:rowOff>
    </xdr:from>
    <xdr:to>
      <xdr:col>5</xdr:col>
      <xdr:colOff>600075</xdr:colOff>
      <xdr:row>77</xdr:row>
      <xdr:rowOff>98879</xdr:rowOff>
    </xdr:to>
    <xdr:sp macro="" textlink="">
      <xdr:nvSpPr>
        <xdr:cNvPr id="383" name="フローチャート : 判断 382"/>
        <xdr:cNvSpPr/>
      </xdr:nvSpPr>
      <xdr:spPr>
        <a:xfrm>
          <a:off x="3937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83656</xdr:rowOff>
    </xdr:from>
    <xdr:ext cx="736600" cy="259045"/>
    <xdr:sp macro="" textlink="">
      <xdr:nvSpPr>
        <xdr:cNvPr id="384" name="テキスト ボックス 383"/>
        <xdr:cNvSpPr txBox="1"/>
      </xdr:nvSpPr>
      <xdr:spPr>
        <a:xfrm>
          <a:off x="3606800" y="13285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88900</xdr:rowOff>
    </xdr:from>
    <xdr:to>
      <xdr:col>4</xdr:col>
      <xdr:colOff>346075</xdr:colOff>
      <xdr:row>77</xdr:row>
      <xdr:rowOff>15421</xdr:rowOff>
    </xdr:to>
    <xdr:cxnSp macro="">
      <xdr:nvCxnSpPr>
        <xdr:cNvPr id="385" name="直線コネクタ 384"/>
        <xdr:cNvCxnSpPr/>
      </xdr:nvCxnSpPr>
      <xdr:spPr>
        <a:xfrm flipV="1">
          <a:off x="2209800" y="131191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51707</xdr:rowOff>
    </xdr:from>
    <xdr:to>
      <xdr:col>4</xdr:col>
      <xdr:colOff>396875</xdr:colOff>
      <xdr:row>77</xdr:row>
      <xdr:rowOff>153307</xdr:rowOff>
    </xdr:to>
    <xdr:sp macro="" textlink="">
      <xdr:nvSpPr>
        <xdr:cNvPr id="386" name="フローチャート : 判断 385"/>
        <xdr:cNvSpPr/>
      </xdr:nvSpPr>
      <xdr:spPr>
        <a:xfrm>
          <a:off x="3048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138084</xdr:rowOff>
    </xdr:from>
    <xdr:ext cx="762000" cy="259045"/>
    <xdr:sp macro="" textlink="">
      <xdr:nvSpPr>
        <xdr:cNvPr id="387" name="テキスト ボックス 386"/>
        <xdr:cNvSpPr txBox="1"/>
      </xdr:nvSpPr>
      <xdr:spPr>
        <a:xfrm>
          <a:off x="2717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15421</xdr:rowOff>
    </xdr:from>
    <xdr:to>
      <xdr:col>3</xdr:col>
      <xdr:colOff>142875</xdr:colOff>
      <xdr:row>77</xdr:row>
      <xdr:rowOff>15421</xdr:rowOff>
    </xdr:to>
    <xdr:cxnSp macro="">
      <xdr:nvCxnSpPr>
        <xdr:cNvPr id="388" name="直線コネクタ 387"/>
        <xdr:cNvCxnSpPr/>
      </xdr:nvCxnSpPr>
      <xdr:spPr>
        <a:xfrm>
          <a:off x="1320800" y="132170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40821</xdr:rowOff>
    </xdr:from>
    <xdr:to>
      <xdr:col>3</xdr:col>
      <xdr:colOff>193675</xdr:colOff>
      <xdr:row>77</xdr:row>
      <xdr:rowOff>142421</xdr:rowOff>
    </xdr:to>
    <xdr:sp macro="" textlink="">
      <xdr:nvSpPr>
        <xdr:cNvPr id="389" name="フローチャート : 判断 388"/>
        <xdr:cNvSpPr/>
      </xdr:nvSpPr>
      <xdr:spPr>
        <a:xfrm>
          <a:off x="2159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127198</xdr:rowOff>
    </xdr:from>
    <xdr:ext cx="762000" cy="259045"/>
    <xdr:sp macro="" textlink="">
      <xdr:nvSpPr>
        <xdr:cNvPr id="390" name="テキスト ボックス 389"/>
        <xdr:cNvSpPr txBox="1"/>
      </xdr:nvSpPr>
      <xdr:spPr>
        <a:xfrm>
          <a:off x="1828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40821</xdr:rowOff>
    </xdr:from>
    <xdr:to>
      <xdr:col>1</xdr:col>
      <xdr:colOff>676275</xdr:colOff>
      <xdr:row>77</xdr:row>
      <xdr:rowOff>142421</xdr:rowOff>
    </xdr:to>
    <xdr:sp macro="" textlink="">
      <xdr:nvSpPr>
        <xdr:cNvPr id="391" name="フローチャート : 判断 390"/>
        <xdr:cNvSpPr/>
      </xdr:nvSpPr>
      <xdr:spPr>
        <a:xfrm>
          <a:off x="1270000" y="13242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127198</xdr:rowOff>
    </xdr:from>
    <xdr:ext cx="762000" cy="259045"/>
    <xdr:sp macro="" textlink="">
      <xdr:nvSpPr>
        <xdr:cNvPr id="392" name="テキスト ボックス 391"/>
        <xdr:cNvSpPr txBox="1"/>
      </xdr:nvSpPr>
      <xdr:spPr>
        <a:xfrm>
          <a:off x="939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74</xdr:row>
      <xdr:rowOff>141515</xdr:rowOff>
    </xdr:from>
    <xdr:to>
      <xdr:col>7</xdr:col>
      <xdr:colOff>66675</xdr:colOff>
      <xdr:row>75</xdr:row>
      <xdr:rowOff>71665</xdr:rowOff>
    </xdr:to>
    <xdr:sp macro="" textlink="">
      <xdr:nvSpPr>
        <xdr:cNvPr id="398" name="円/楕円 397"/>
        <xdr:cNvSpPr/>
      </xdr:nvSpPr>
      <xdr:spPr>
        <a:xfrm>
          <a:off x="47752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158042</xdr:rowOff>
    </xdr:from>
    <xdr:ext cx="762000" cy="259045"/>
    <xdr:sp macro="" textlink="">
      <xdr:nvSpPr>
        <xdr:cNvPr id="399" name="公債費該当値テキスト"/>
        <xdr:cNvSpPr txBox="1"/>
      </xdr:nvSpPr>
      <xdr:spPr>
        <a:xfrm>
          <a:off x="4914900" y="1267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89807</xdr:rowOff>
    </xdr:from>
    <xdr:to>
      <xdr:col>5</xdr:col>
      <xdr:colOff>600075</xdr:colOff>
      <xdr:row>76</xdr:row>
      <xdr:rowOff>19957</xdr:rowOff>
    </xdr:to>
    <xdr:sp macro="" textlink="">
      <xdr:nvSpPr>
        <xdr:cNvPr id="400" name="円/楕円 399"/>
        <xdr:cNvSpPr/>
      </xdr:nvSpPr>
      <xdr:spPr>
        <a:xfrm>
          <a:off x="3937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30134</xdr:rowOff>
    </xdr:from>
    <xdr:ext cx="736600" cy="259045"/>
    <xdr:sp macro="" textlink="">
      <xdr:nvSpPr>
        <xdr:cNvPr id="401" name="テキスト ボックス 400"/>
        <xdr:cNvSpPr txBox="1"/>
      </xdr:nvSpPr>
      <xdr:spPr>
        <a:xfrm>
          <a:off x="3606800" y="12717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38100</xdr:rowOff>
    </xdr:from>
    <xdr:to>
      <xdr:col>4</xdr:col>
      <xdr:colOff>396875</xdr:colOff>
      <xdr:row>76</xdr:row>
      <xdr:rowOff>139700</xdr:rowOff>
    </xdr:to>
    <xdr:sp macro="" textlink="">
      <xdr:nvSpPr>
        <xdr:cNvPr id="402" name="円/楕円 401"/>
        <xdr:cNvSpPr/>
      </xdr:nvSpPr>
      <xdr:spPr>
        <a:xfrm>
          <a:off x="3048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149877</xdr:rowOff>
    </xdr:from>
    <xdr:ext cx="762000" cy="259045"/>
    <xdr:sp macro="" textlink="">
      <xdr:nvSpPr>
        <xdr:cNvPr id="403" name="テキスト ボックス 402"/>
        <xdr:cNvSpPr txBox="1"/>
      </xdr:nvSpPr>
      <xdr:spPr>
        <a:xfrm>
          <a:off x="2717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136071</xdr:rowOff>
    </xdr:from>
    <xdr:to>
      <xdr:col>3</xdr:col>
      <xdr:colOff>193675</xdr:colOff>
      <xdr:row>77</xdr:row>
      <xdr:rowOff>66221</xdr:rowOff>
    </xdr:to>
    <xdr:sp macro="" textlink="">
      <xdr:nvSpPr>
        <xdr:cNvPr id="404" name="円/楕円 403"/>
        <xdr:cNvSpPr/>
      </xdr:nvSpPr>
      <xdr:spPr>
        <a:xfrm>
          <a:off x="2159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76399</xdr:rowOff>
    </xdr:from>
    <xdr:ext cx="762000" cy="259045"/>
    <xdr:sp macro="" textlink="">
      <xdr:nvSpPr>
        <xdr:cNvPr id="405" name="テキスト ボックス 404"/>
        <xdr:cNvSpPr txBox="1"/>
      </xdr:nvSpPr>
      <xdr:spPr>
        <a:xfrm>
          <a:off x="1828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136071</xdr:rowOff>
    </xdr:from>
    <xdr:to>
      <xdr:col>1</xdr:col>
      <xdr:colOff>676275</xdr:colOff>
      <xdr:row>77</xdr:row>
      <xdr:rowOff>66221</xdr:rowOff>
    </xdr:to>
    <xdr:sp macro="" textlink="">
      <xdr:nvSpPr>
        <xdr:cNvPr id="406" name="円/楕円 405"/>
        <xdr:cNvSpPr/>
      </xdr:nvSpPr>
      <xdr:spPr>
        <a:xfrm>
          <a:off x="1270000" y="1316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76399</xdr:rowOff>
    </xdr:from>
    <xdr:ext cx="762000" cy="259045"/>
    <xdr:sp macro="" textlink="">
      <xdr:nvSpPr>
        <xdr:cNvPr id="407" name="テキスト ボックス 406"/>
        <xdr:cNvSpPr txBox="1"/>
      </xdr:nvSpPr>
      <xdr:spPr>
        <a:xfrm>
          <a:off x="939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前年度（平成</a:t>
          </a:r>
          <a:r>
            <a:rPr kumimoji="1" lang="en-US" altLang="ja-JP" sz="1100">
              <a:solidFill>
                <a:schemeClr val="dk1"/>
              </a:solidFill>
              <a:effectLst/>
              <a:latin typeface="+mn-ea"/>
              <a:ea typeface="+mn-ea"/>
              <a:cs typeface="+mn-cs"/>
            </a:rPr>
            <a:t>26</a:t>
          </a:r>
          <a:r>
            <a:rPr kumimoji="1" lang="ja-JP" altLang="ja-JP" sz="1100">
              <a:solidFill>
                <a:schemeClr val="dk1"/>
              </a:solidFill>
              <a:effectLst/>
              <a:latin typeface="+mn-ea"/>
              <a:ea typeface="+mn-ea"/>
              <a:cs typeface="+mn-cs"/>
            </a:rPr>
            <a:t>年度 </a:t>
          </a:r>
          <a:r>
            <a:rPr kumimoji="1" lang="en-US" altLang="ja-JP" sz="1100">
              <a:solidFill>
                <a:schemeClr val="dk1"/>
              </a:solidFill>
              <a:effectLst/>
              <a:latin typeface="+mn-ea"/>
              <a:ea typeface="+mn-ea"/>
              <a:cs typeface="+mn-cs"/>
            </a:rPr>
            <a:t>67.5</a:t>
          </a:r>
          <a:r>
            <a:rPr kumimoji="1" lang="ja-JP" altLang="ja-JP" sz="1100">
              <a:solidFill>
                <a:schemeClr val="dk1"/>
              </a:solidFill>
              <a:effectLst/>
              <a:latin typeface="+mn-ea"/>
              <a:ea typeface="+mn-ea"/>
              <a:cs typeface="+mn-cs"/>
            </a:rPr>
            <a:t>％）に比べ、</a:t>
          </a:r>
          <a:r>
            <a:rPr kumimoji="1" lang="en-US" altLang="ja-JP" sz="1100">
              <a:solidFill>
                <a:schemeClr val="dk1"/>
              </a:solidFill>
              <a:effectLst/>
              <a:latin typeface="+mn-ea"/>
              <a:ea typeface="+mn-ea"/>
              <a:cs typeface="+mn-cs"/>
            </a:rPr>
            <a:t>1.1</a:t>
          </a:r>
          <a:r>
            <a:rPr kumimoji="1" lang="ja-JP" altLang="ja-JP" sz="1100">
              <a:solidFill>
                <a:schemeClr val="dk1"/>
              </a:solidFill>
              <a:effectLst/>
              <a:latin typeface="+mn-ea"/>
              <a:ea typeface="+mn-ea"/>
              <a:cs typeface="+mn-cs"/>
            </a:rPr>
            <a:t>％ポイント増加していますが、類似団体（平成</a:t>
          </a:r>
          <a:r>
            <a:rPr kumimoji="1" lang="en-US" altLang="ja-JP" sz="1100">
              <a:solidFill>
                <a:schemeClr val="dk1"/>
              </a:solidFill>
              <a:effectLst/>
              <a:latin typeface="+mn-ea"/>
              <a:ea typeface="+mn-ea"/>
              <a:cs typeface="+mn-cs"/>
            </a:rPr>
            <a:t>27</a:t>
          </a:r>
          <a:r>
            <a:rPr kumimoji="1" lang="ja-JP" altLang="ja-JP" sz="1100">
              <a:solidFill>
                <a:schemeClr val="dk1"/>
              </a:solidFill>
              <a:effectLst/>
              <a:latin typeface="+mn-ea"/>
              <a:ea typeface="+mn-ea"/>
              <a:cs typeface="+mn-cs"/>
            </a:rPr>
            <a:t>年度</a:t>
          </a:r>
          <a:r>
            <a:rPr kumimoji="1" lang="en-US" altLang="ja-JP" sz="1100">
              <a:solidFill>
                <a:schemeClr val="dk1"/>
              </a:solidFill>
              <a:effectLst/>
              <a:latin typeface="+mn-ea"/>
              <a:ea typeface="+mn-ea"/>
              <a:cs typeface="+mn-cs"/>
            </a:rPr>
            <a:t>73.4</a:t>
          </a:r>
          <a:r>
            <a:rPr kumimoji="1" lang="ja-JP" altLang="ja-JP" sz="1100">
              <a:solidFill>
                <a:schemeClr val="dk1"/>
              </a:solidFill>
              <a:effectLst/>
              <a:latin typeface="+mn-ea"/>
              <a:ea typeface="+mn-ea"/>
              <a:cs typeface="+mn-cs"/>
            </a:rPr>
            <a:t>％）と比べると</a:t>
          </a:r>
          <a:r>
            <a:rPr kumimoji="1" lang="en-US" altLang="ja-JP" sz="1100">
              <a:solidFill>
                <a:schemeClr val="dk1"/>
              </a:solidFill>
              <a:effectLst/>
              <a:latin typeface="+mn-ea"/>
              <a:ea typeface="+mn-ea"/>
              <a:cs typeface="+mn-cs"/>
            </a:rPr>
            <a:t>4.8</a:t>
          </a:r>
          <a:r>
            <a:rPr kumimoji="1" lang="ja-JP" altLang="ja-JP" sz="1100">
              <a:solidFill>
                <a:schemeClr val="dk1"/>
              </a:solidFill>
              <a:effectLst/>
              <a:latin typeface="+mn-ea"/>
              <a:ea typeface="+mn-ea"/>
              <a:cs typeface="+mn-cs"/>
            </a:rPr>
            <a:t>％ポイント下回っており、類似団体平均より良好な水準です。</a:t>
          </a:r>
          <a:endParaRPr lang="ja-JP" altLang="ja-JP" sz="14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22" name="直線コネクタ 42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23" name="テキスト ボックス 42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4" name="直線コネクタ 42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5" name="テキスト ボックス 42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8" name="直線コネクタ 42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9" name="テキスト ボックス 42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30" name="直線コネクタ 42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31" name="テキスト ボックス 43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2" name="直線コネクタ 43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3" name="テキスト ボックス 43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119380</xdr:rowOff>
    </xdr:to>
    <xdr:cxnSp macro="">
      <xdr:nvCxnSpPr>
        <xdr:cNvPr id="435" name="直線コネクタ 434"/>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91457</xdr:rowOff>
    </xdr:from>
    <xdr:ext cx="762000" cy="259045"/>
    <xdr:sp macro="" textlink="">
      <xdr:nvSpPr>
        <xdr:cNvPr id="436" name="公債費以外最小値テキスト"/>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82.4</a:t>
          </a:r>
          <a:endParaRPr kumimoji="1" lang="ja-JP" altLang="en-US" sz="1000" b="1">
            <a:latin typeface="ＭＳ Ｐゴシック"/>
          </a:endParaRPr>
        </a:p>
      </xdr:txBody>
    </xdr:sp>
    <xdr:clientData/>
  </xdr:oneCellAnchor>
  <xdr:twoCellAnchor>
    <xdr:from>
      <xdr:col>23</xdr:col>
      <xdr:colOff>628650</xdr:colOff>
      <xdr:row>80</xdr:row>
      <xdr:rowOff>119380</xdr:rowOff>
    </xdr:from>
    <xdr:to>
      <xdr:col>24</xdr:col>
      <xdr:colOff>120650</xdr:colOff>
      <xdr:row>80</xdr:row>
      <xdr:rowOff>119380</xdr:rowOff>
    </xdr:to>
    <xdr:cxnSp macro="">
      <xdr:nvCxnSpPr>
        <xdr:cNvPr id="437" name="直線コネクタ 436"/>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8"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9" name="直線コネクタ 438"/>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12700</xdr:rowOff>
    </xdr:from>
    <xdr:to>
      <xdr:col>24</xdr:col>
      <xdr:colOff>31750</xdr:colOff>
      <xdr:row>74</xdr:row>
      <xdr:rowOff>96520</xdr:rowOff>
    </xdr:to>
    <xdr:cxnSp macro="">
      <xdr:nvCxnSpPr>
        <xdr:cNvPr id="440" name="直線コネクタ 439"/>
        <xdr:cNvCxnSpPr/>
      </xdr:nvCxnSpPr>
      <xdr:spPr>
        <a:xfrm>
          <a:off x="15671800" y="127000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40657</xdr:rowOff>
    </xdr:from>
    <xdr:ext cx="762000" cy="259045"/>
    <xdr:sp macro="" textlink="">
      <xdr:nvSpPr>
        <xdr:cNvPr id="441" name="公債費以外平均値テキスト"/>
        <xdr:cNvSpPr txBox="1"/>
      </xdr:nvSpPr>
      <xdr:spPr>
        <a:xfrm>
          <a:off x="16598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68580</xdr:rowOff>
    </xdr:from>
    <xdr:to>
      <xdr:col>24</xdr:col>
      <xdr:colOff>82550</xdr:colOff>
      <xdr:row>76</xdr:row>
      <xdr:rowOff>170180</xdr:rowOff>
    </xdr:to>
    <xdr:sp macro="" textlink="">
      <xdr:nvSpPr>
        <xdr:cNvPr id="442" name="フローチャート : 判断 441"/>
        <xdr:cNvSpPr/>
      </xdr:nvSpPr>
      <xdr:spPr>
        <a:xfrm>
          <a:off x="16459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100330</xdr:rowOff>
    </xdr:from>
    <xdr:to>
      <xdr:col>22</xdr:col>
      <xdr:colOff>565150</xdr:colOff>
      <xdr:row>74</xdr:row>
      <xdr:rowOff>12700</xdr:rowOff>
    </xdr:to>
    <xdr:cxnSp macro="">
      <xdr:nvCxnSpPr>
        <xdr:cNvPr id="443" name="直線コネクタ 442"/>
        <xdr:cNvCxnSpPr/>
      </xdr:nvCxnSpPr>
      <xdr:spPr>
        <a:xfrm>
          <a:off x="14782800" y="12616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137161</xdr:rowOff>
    </xdr:from>
    <xdr:to>
      <xdr:col>22</xdr:col>
      <xdr:colOff>615950</xdr:colOff>
      <xdr:row>77</xdr:row>
      <xdr:rowOff>67311</xdr:rowOff>
    </xdr:to>
    <xdr:sp macro="" textlink="">
      <xdr:nvSpPr>
        <xdr:cNvPr id="444" name="フローチャート : 判断 443"/>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52088</xdr:rowOff>
    </xdr:from>
    <xdr:ext cx="736600" cy="259045"/>
    <xdr:sp macro="" textlink="">
      <xdr:nvSpPr>
        <xdr:cNvPr id="445" name="テキスト ボックス 444"/>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85090</xdr:rowOff>
    </xdr:from>
    <xdr:to>
      <xdr:col>21</xdr:col>
      <xdr:colOff>361950</xdr:colOff>
      <xdr:row>73</xdr:row>
      <xdr:rowOff>100330</xdr:rowOff>
    </xdr:to>
    <xdr:cxnSp macro="">
      <xdr:nvCxnSpPr>
        <xdr:cNvPr id="446" name="直線コネクタ 445"/>
        <xdr:cNvCxnSpPr/>
      </xdr:nvCxnSpPr>
      <xdr:spPr>
        <a:xfrm>
          <a:off x="13893800" y="12600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7620</xdr:rowOff>
    </xdr:from>
    <xdr:to>
      <xdr:col>21</xdr:col>
      <xdr:colOff>412750</xdr:colOff>
      <xdr:row>76</xdr:row>
      <xdr:rowOff>109220</xdr:rowOff>
    </xdr:to>
    <xdr:sp macro="" textlink="">
      <xdr:nvSpPr>
        <xdr:cNvPr id="447" name="フローチャート : 判断 446"/>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93997</xdr:rowOff>
    </xdr:from>
    <xdr:ext cx="762000" cy="259045"/>
    <xdr:sp macro="" textlink="">
      <xdr:nvSpPr>
        <xdr:cNvPr id="448" name="テキスト ボックス 447"/>
        <xdr:cNvSpPr txBox="1"/>
      </xdr:nvSpPr>
      <xdr:spPr>
        <a:xfrm>
          <a:off x="14401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24130</xdr:rowOff>
    </xdr:from>
    <xdr:to>
      <xdr:col>20</xdr:col>
      <xdr:colOff>158750</xdr:colOff>
      <xdr:row>73</xdr:row>
      <xdr:rowOff>85090</xdr:rowOff>
    </xdr:to>
    <xdr:cxnSp macro="">
      <xdr:nvCxnSpPr>
        <xdr:cNvPr id="449" name="直線コネクタ 448"/>
        <xdr:cNvCxnSpPr/>
      </xdr:nvCxnSpPr>
      <xdr:spPr>
        <a:xfrm>
          <a:off x="13004800" y="125399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60961</xdr:rowOff>
    </xdr:from>
    <xdr:to>
      <xdr:col>20</xdr:col>
      <xdr:colOff>209550</xdr:colOff>
      <xdr:row>76</xdr:row>
      <xdr:rowOff>162561</xdr:rowOff>
    </xdr:to>
    <xdr:sp macro="" textlink="">
      <xdr:nvSpPr>
        <xdr:cNvPr id="450" name="フローチャート : 判断 449"/>
        <xdr:cNvSpPr/>
      </xdr:nvSpPr>
      <xdr:spPr>
        <a:xfrm>
          <a:off x="13843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147338</xdr:rowOff>
    </xdr:from>
    <xdr:ext cx="762000" cy="259045"/>
    <xdr:sp macro="" textlink="">
      <xdr:nvSpPr>
        <xdr:cNvPr id="451" name="テキスト ボックス 450"/>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22861</xdr:rowOff>
    </xdr:from>
    <xdr:to>
      <xdr:col>19</xdr:col>
      <xdr:colOff>6350</xdr:colOff>
      <xdr:row>76</xdr:row>
      <xdr:rowOff>124461</xdr:rowOff>
    </xdr:to>
    <xdr:sp macro="" textlink="">
      <xdr:nvSpPr>
        <xdr:cNvPr id="452" name="フローチャート : 判断 451"/>
        <xdr:cNvSpPr/>
      </xdr:nvSpPr>
      <xdr:spPr>
        <a:xfrm>
          <a:off x="12954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109238</xdr:rowOff>
    </xdr:from>
    <xdr:ext cx="762000" cy="259045"/>
    <xdr:sp macro="" textlink="">
      <xdr:nvSpPr>
        <xdr:cNvPr id="453" name="テキスト ボックス 452"/>
        <xdr:cNvSpPr txBox="1"/>
      </xdr:nvSpPr>
      <xdr:spPr>
        <a:xfrm>
          <a:off x="12623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4" name="テキスト ボックス 45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5" name="テキスト ボックス 45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6" name="テキスト ボックス 45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7" name="テキスト ボックス 45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8" name="テキスト ボックス 45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45720</xdr:rowOff>
    </xdr:from>
    <xdr:to>
      <xdr:col>24</xdr:col>
      <xdr:colOff>82550</xdr:colOff>
      <xdr:row>74</xdr:row>
      <xdr:rowOff>147320</xdr:rowOff>
    </xdr:to>
    <xdr:sp macro="" textlink="">
      <xdr:nvSpPr>
        <xdr:cNvPr id="459" name="円/楕円 458"/>
        <xdr:cNvSpPr/>
      </xdr:nvSpPr>
      <xdr:spPr>
        <a:xfrm>
          <a:off x="16459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125747</xdr:rowOff>
    </xdr:from>
    <xdr:ext cx="762000" cy="259045"/>
    <xdr:sp macro="" textlink="">
      <xdr:nvSpPr>
        <xdr:cNvPr id="460" name="公債費以外該当値テキスト"/>
        <xdr:cNvSpPr txBox="1"/>
      </xdr:nvSpPr>
      <xdr:spPr>
        <a:xfrm>
          <a:off x="1659890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133350</xdr:rowOff>
    </xdr:from>
    <xdr:to>
      <xdr:col>22</xdr:col>
      <xdr:colOff>615950</xdr:colOff>
      <xdr:row>74</xdr:row>
      <xdr:rowOff>63500</xdr:rowOff>
    </xdr:to>
    <xdr:sp macro="" textlink="">
      <xdr:nvSpPr>
        <xdr:cNvPr id="461" name="円/楕円 460"/>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73677</xdr:rowOff>
    </xdr:from>
    <xdr:ext cx="736600" cy="259045"/>
    <xdr:sp macro="" textlink="">
      <xdr:nvSpPr>
        <xdr:cNvPr id="462" name="テキスト ボックス 461"/>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49530</xdr:rowOff>
    </xdr:from>
    <xdr:to>
      <xdr:col>21</xdr:col>
      <xdr:colOff>412750</xdr:colOff>
      <xdr:row>73</xdr:row>
      <xdr:rowOff>151130</xdr:rowOff>
    </xdr:to>
    <xdr:sp macro="" textlink="">
      <xdr:nvSpPr>
        <xdr:cNvPr id="463" name="円/楕円 462"/>
        <xdr:cNvSpPr/>
      </xdr:nvSpPr>
      <xdr:spPr>
        <a:xfrm>
          <a:off x="14732000" y="1256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161307</xdr:rowOff>
    </xdr:from>
    <xdr:ext cx="762000" cy="259045"/>
    <xdr:sp macro="" textlink="">
      <xdr:nvSpPr>
        <xdr:cNvPr id="464" name="テキスト ボックス 463"/>
        <xdr:cNvSpPr txBox="1"/>
      </xdr:nvSpPr>
      <xdr:spPr>
        <a:xfrm>
          <a:off x="14401800" y="1233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34290</xdr:rowOff>
    </xdr:from>
    <xdr:to>
      <xdr:col>20</xdr:col>
      <xdr:colOff>209550</xdr:colOff>
      <xdr:row>73</xdr:row>
      <xdr:rowOff>135890</xdr:rowOff>
    </xdr:to>
    <xdr:sp macro="" textlink="">
      <xdr:nvSpPr>
        <xdr:cNvPr id="465" name="円/楕円 464"/>
        <xdr:cNvSpPr/>
      </xdr:nvSpPr>
      <xdr:spPr>
        <a:xfrm>
          <a:off x="13843000" y="1255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146067</xdr:rowOff>
    </xdr:from>
    <xdr:ext cx="762000" cy="259045"/>
    <xdr:sp macro="" textlink="">
      <xdr:nvSpPr>
        <xdr:cNvPr id="466" name="テキスト ボックス 465"/>
        <xdr:cNvSpPr txBox="1"/>
      </xdr:nvSpPr>
      <xdr:spPr>
        <a:xfrm>
          <a:off x="13512800" y="1231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18</xdr:col>
      <xdr:colOff>590550</xdr:colOff>
      <xdr:row>72</xdr:row>
      <xdr:rowOff>144780</xdr:rowOff>
    </xdr:from>
    <xdr:to>
      <xdr:col>19</xdr:col>
      <xdr:colOff>6350</xdr:colOff>
      <xdr:row>73</xdr:row>
      <xdr:rowOff>74930</xdr:rowOff>
    </xdr:to>
    <xdr:sp macro="" textlink="">
      <xdr:nvSpPr>
        <xdr:cNvPr id="467" name="円/楕円 466"/>
        <xdr:cNvSpPr/>
      </xdr:nvSpPr>
      <xdr:spPr>
        <a:xfrm>
          <a:off x="12954000" y="1248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85107</xdr:rowOff>
    </xdr:from>
    <xdr:ext cx="762000" cy="259045"/>
    <xdr:sp macro="" textlink="">
      <xdr:nvSpPr>
        <xdr:cNvPr id="468" name="テキスト ボックス 467"/>
        <xdr:cNvSpPr txBox="1"/>
      </xdr:nvSpPr>
      <xdr:spPr>
        <a:xfrm>
          <a:off x="12623800" y="1225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岡山県岡山市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102753</xdr:rowOff>
    </xdr:from>
    <xdr:to>
      <xdr:col>4</xdr:col>
      <xdr:colOff>1117600</xdr:colOff>
      <xdr:row>20</xdr:row>
      <xdr:rowOff>26446</xdr:rowOff>
    </xdr:to>
    <xdr:cxnSp macro="">
      <xdr:nvCxnSpPr>
        <xdr:cNvPr id="43" name="直線コネクタ 42"/>
        <xdr:cNvCxnSpPr/>
      </xdr:nvCxnSpPr>
      <xdr:spPr bwMode="auto">
        <a:xfrm flipV="1">
          <a:off x="5651500" y="2207778"/>
          <a:ext cx="0" cy="12952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169973</xdr:rowOff>
    </xdr:from>
    <xdr:ext cx="762000" cy="259045"/>
    <xdr:sp macro="" textlink="">
      <xdr:nvSpPr>
        <xdr:cNvPr id="44" name="人口1人当たり決算額の推移最小値テキスト130"/>
        <xdr:cNvSpPr txBox="1"/>
      </xdr:nvSpPr>
      <xdr:spPr>
        <a:xfrm>
          <a:off x="5740400" y="34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49,491</a:t>
          </a:r>
          <a:endParaRPr kumimoji="1" lang="ja-JP" altLang="en-US" sz="1000" b="1">
            <a:latin typeface="ＭＳ Ｐゴシック"/>
          </a:endParaRPr>
        </a:p>
      </xdr:txBody>
    </xdr:sp>
    <xdr:clientData/>
  </xdr:oneCellAnchor>
  <xdr:twoCellAnchor>
    <xdr:from>
      <xdr:col>4</xdr:col>
      <xdr:colOff>1028700</xdr:colOff>
      <xdr:row>20</xdr:row>
      <xdr:rowOff>26446</xdr:rowOff>
    </xdr:from>
    <xdr:to>
      <xdr:col>5</xdr:col>
      <xdr:colOff>73025</xdr:colOff>
      <xdr:row>20</xdr:row>
      <xdr:rowOff>26446</xdr:rowOff>
    </xdr:to>
    <xdr:cxnSp macro="">
      <xdr:nvCxnSpPr>
        <xdr:cNvPr id="45" name="直線コネクタ 44"/>
        <xdr:cNvCxnSpPr/>
      </xdr:nvCxnSpPr>
      <xdr:spPr bwMode="auto">
        <a:xfrm>
          <a:off x="5562600" y="35030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17680</xdr:rowOff>
    </xdr:from>
    <xdr:ext cx="762000" cy="259045"/>
    <xdr:sp macro="" textlink="">
      <xdr:nvSpPr>
        <xdr:cNvPr id="46" name="人口1人当たり決算額の推移最大値テキスト130"/>
        <xdr:cNvSpPr txBox="1"/>
      </xdr:nvSpPr>
      <xdr:spPr>
        <a:xfrm>
          <a:off x="5740400" y="1951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77,822</a:t>
          </a:r>
          <a:endParaRPr kumimoji="1" lang="ja-JP" altLang="en-US" sz="1000" b="1">
            <a:latin typeface="ＭＳ Ｐゴシック"/>
          </a:endParaRPr>
        </a:p>
      </xdr:txBody>
    </xdr:sp>
    <xdr:clientData/>
  </xdr:oneCellAnchor>
  <xdr:twoCellAnchor>
    <xdr:from>
      <xdr:col>4</xdr:col>
      <xdr:colOff>1028700</xdr:colOff>
      <xdr:row>12</xdr:row>
      <xdr:rowOff>102753</xdr:rowOff>
    </xdr:from>
    <xdr:to>
      <xdr:col>5</xdr:col>
      <xdr:colOff>73025</xdr:colOff>
      <xdr:row>12</xdr:row>
      <xdr:rowOff>102753</xdr:rowOff>
    </xdr:to>
    <xdr:cxnSp macro="">
      <xdr:nvCxnSpPr>
        <xdr:cNvPr id="47" name="直線コネクタ 46"/>
        <xdr:cNvCxnSpPr/>
      </xdr:nvCxnSpPr>
      <xdr:spPr bwMode="auto">
        <a:xfrm>
          <a:off x="5562600" y="2207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83185</xdr:rowOff>
    </xdr:from>
    <xdr:to>
      <xdr:col>4</xdr:col>
      <xdr:colOff>1117600</xdr:colOff>
      <xdr:row>16</xdr:row>
      <xdr:rowOff>124013</xdr:rowOff>
    </xdr:to>
    <xdr:cxnSp macro="">
      <xdr:nvCxnSpPr>
        <xdr:cNvPr id="48" name="直線コネクタ 47"/>
        <xdr:cNvCxnSpPr/>
      </xdr:nvCxnSpPr>
      <xdr:spPr bwMode="auto">
        <a:xfrm flipV="1">
          <a:off x="5003800" y="2874010"/>
          <a:ext cx="647700" cy="40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19605</xdr:rowOff>
    </xdr:from>
    <xdr:ext cx="762000" cy="259045"/>
    <xdr:sp macro="" textlink="">
      <xdr:nvSpPr>
        <xdr:cNvPr id="49" name="人口1人当たり決算額の推移平均値テキスト130"/>
        <xdr:cNvSpPr txBox="1"/>
      </xdr:nvSpPr>
      <xdr:spPr>
        <a:xfrm>
          <a:off x="5740400" y="2638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63,891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3078</xdr:rowOff>
    </xdr:from>
    <xdr:to>
      <xdr:col>5</xdr:col>
      <xdr:colOff>34925</xdr:colOff>
      <xdr:row>16</xdr:row>
      <xdr:rowOff>104678</xdr:rowOff>
    </xdr:to>
    <xdr:sp macro="" textlink="">
      <xdr:nvSpPr>
        <xdr:cNvPr id="50" name="フローチャート : 判断 49"/>
        <xdr:cNvSpPr/>
      </xdr:nvSpPr>
      <xdr:spPr bwMode="auto">
        <a:xfrm>
          <a:off x="5600700" y="2793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124013</xdr:rowOff>
    </xdr:from>
    <xdr:to>
      <xdr:col>4</xdr:col>
      <xdr:colOff>469900</xdr:colOff>
      <xdr:row>17</xdr:row>
      <xdr:rowOff>30607</xdr:rowOff>
    </xdr:to>
    <xdr:cxnSp macro="">
      <xdr:nvCxnSpPr>
        <xdr:cNvPr id="51" name="直線コネクタ 50"/>
        <xdr:cNvCxnSpPr/>
      </xdr:nvCxnSpPr>
      <xdr:spPr bwMode="auto">
        <a:xfrm flipV="1">
          <a:off x="4305300" y="2914838"/>
          <a:ext cx="698500" cy="78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18532</xdr:rowOff>
    </xdr:from>
    <xdr:to>
      <xdr:col>4</xdr:col>
      <xdr:colOff>520700</xdr:colOff>
      <xdr:row>16</xdr:row>
      <xdr:rowOff>120132</xdr:rowOff>
    </xdr:to>
    <xdr:sp macro="" textlink="">
      <xdr:nvSpPr>
        <xdr:cNvPr id="52" name="フローチャート : 判断 51"/>
        <xdr:cNvSpPr/>
      </xdr:nvSpPr>
      <xdr:spPr bwMode="auto">
        <a:xfrm>
          <a:off x="4953000" y="28093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130309</xdr:rowOff>
    </xdr:from>
    <xdr:ext cx="736600" cy="259045"/>
    <xdr:sp macro="" textlink="">
      <xdr:nvSpPr>
        <xdr:cNvPr id="53" name="テキスト ボックス 52"/>
        <xdr:cNvSpPr txBox="1"/>
      </xdr:nvSpPr>
      <xdr:spPr>
        <a:xfrm>
          <a:off x="4622800" y="2578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63,553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162738</xdr:rowOff>
    </xdr:from>
    <xdr:to>
      <xdr:col>3</xdr:col>
      <xdr:colOff>904875</xdr:colOff>
      <xdr:row>17</xdr:row>
      <xdr:rowOff>30607</xdr:rowOff>
    </xdr:to>
    <xdr:cxnSp macro="">
      <xdr:nvCxnSpPr>
        <xdr:cNvPr id="54" name="直線コネクタ 53"/>
        <xdr:cNvCxnSpPr/>
      </xdr:nvCxnSpPr>
      <xdr:spPr bwMode="auto">
        <a:xfrm>
          <a:off x="3606800" y="2953563"/>
          <a:ext cx="698500" cy="3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71338</xdr:rowOff>
    </xdr:from>
    <xdr:to>
      <xdr:col>3</xdr:col>
      <xdr:colOff>955675</xdr:colOff>
      <xdr:row>17</xdr:row>
      <xdr:rowOff>1488</xdr:rowOff>
    </xdr:to>
    <xdr:sp macro="" textlink="">
      <xdr:nvSpPr>
        <xdr:cNvPr id="55" name="フローチャート : 判断 54"/>
        <xdr:cNvSpPr/>
      </xdr:nvSpPr>
      <xdr:spPr bwMode="auto">
        <a:xfrm>
          <a:off x="4254500" y="286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11665</xdr:rowOff>
    </xdr:from>
    <xdr:ext cx="762000" cy="259045"/>
    <xdr:sp macro="" textlink="">
      <xdr:nvSpPr>
        <xdr:cNvPr id="56" name="テキスト ボックス 55"/>
        <xdr:cNvSpPr txBox="1"/>
      </xdr:nvSpPr>
      <xdr:spPr>
        <a:xfrm>
          <a:off x="3924300" y="263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62,398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81585</xdr:rowOff>
    </xdr:from>
    <xdr:to>
      <xdr:col>3</xdr:col>
      <xdr:colOff>206375</xdr:colOff>
      <xdr:row>16</xdr:row>
      <xdr:rowOff>162738</xdr:rowOff>
    </xdr:to>
    <xdr:cxnSp macro="">
      <xdr:nvCxnSpPr>
        <xdr:cNvPr id="57" name="直線コネクタ 56"/>
        <xdr:cNvCxnSpPr/>
      </xdr:nvCxnSpPr>
      <xdr:spPr bwMode="auto">
        <a:xfrm>
          <a:off x="2908300" y="2872410"/>
          <a:ext cx="698500" cy="81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146228</xdr:rowOff>
    </xdr:from>
    <xdr:to>
      <xdr:col>3</xdr:col>
      <xdr:colOff>257175</xdr:colOff>
      <xdr:row>16</xdr:row>
      <xdr:rowOff>76378</xdr:rowOff>
    </xdr:to>
    <xdr:sp macro="" textlink="">
      <xdr:nvSpPr>
        <xdr:cNvPr id="58" name="フローチャート : 判断 57"/>
        <xdr:cNvSpPr/>
      </xdr:nvSpPr>
      <xdr:spPr bwMode="auto">
        <a:xfrm>
          <a:off x="3556000" y="2765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86555</xdr:rowOff>
    </xdr:from>
    <xdr:ext cx="762000" cy="259045"/>
    <xdr:sp macro="" textlink="">
      <xdr:nvSpPr>
        <xdr:cNvPr id="59" name="テキスト ボックス 58"/>
        <xdr:cNvSpPr txBox="1"/>
      </xdr:nvSpPr>
      <xdr:spPr>
        <a:xfrm>
          <a:off x="3225800" y="2534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64,510</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10302</xdr:rowOff>
    </xdr:from>
    <xdr:to>
      <xdr:col>2</xdr:col>
      <xdr:colOff>692150</xdr:colOff>
      <xdr:row>15</xdr:row>
      <xdr:rowOff>111902</xdr:rowOff>
    </xdr:to>
    <xdr:sp macro="" textlink="">
      <xdr:nvSpPr>
        <xdr:cNvPr id="60" name="フローチャート : 判断 59"/>
        <xdr:cNvSpPr/>
      </xdr:nvSpPr>
      <xdr:spPr bwMode="auto">
        <a:xfrm>
          <a:off x="2857500" y="2629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122079</xdr:rowOff>
    </xdr:from>
    <xdr:ext cx="762000" cy="259045"/>
    <xdr:sp macro="" textlink="">
      <xdr:nvSpPr>
        <xdr:cNvPr id="61" name="テキスト ボックス 60"/>
        <xdr:cNvSpPr txBox="1"/>
      </xdr:nvSpPr>
      <xdr:spPr>
        <a:xfrm>
          <a:off x="2527300" y="2398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67,483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32385</xdr:rowOff>
    </xdr:from>
    <xdr:to>
      <xdr:col>5</xdr:col>
      <xdr:colOff>34925</xdr:colOff>
      <xdr:row>16</xdr:row>
      <xdr:rowOff>133985</xdr:rowOff>
    </xdr:to>
    <xdr:sp macro="" textlink="">
      <xdr:nvSpPr>
        <xdr:cNvPr id="67" name="円/楕円 66"/>
        <xdr:cNvSpPr/>
      </xdr:nvSpPr>
      <xdr:spPr bwMode="auto">
        <a:xfrm>
          <a:off x="5600700" y="28232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4462</xdr:rowOff>
    </xdr:from>
    <xdr:ext cx="762000" cy="259045"/>
    <xdr:sp macro="" textlink="">
      <xdr:nvSpPr>
        <xdr:cNvPr id="68" name="人口1人当たり決算額の推移該当値テキスト130"/>
        <xdr:cNvSpPr txBox="1"/>
      </xdr:nvSpPr>
      <xdr:spPr>
        <a:xfrm>
          <a:off x="5740400" y="279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63,250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73213</xdr:rowOff>
    </xdr:from>
    <xdr:to>
      <xdr:col>4</xdr:col>
      <xdr:colOff>520700</xdr:colOff>
      <xdr:row>17</xdr:row>
      <xdr:rowOff>3363</xdr:rowOff>
    </xdr:to>
    <xdr:sp macro="" textlink="">
      <xdr:nvSpPr>
        <xdr:cNvPr id="69" name="円/楕円 68"/>
        <xdr:cNvSpPr/>
      </xdr:nvSpPr>
      <xdr:spPr bwMode="auto">
        <a:xfrm>
          <a:off x="4953000" y="2864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159590</xdr:rowOff>
    </xdr:from>
    <xdr:ext cx="736600" cy="259045"/>
    <xdr:sp macro="" textlink="">
      <xdr:nvSpPr>
        <xdr:cNvPr id="70" name="テキスト ボックス 69"/>
        <xdr:cNvSpPr txBox="1"/>
      </xdr:nvSpPr>
      <xdr:spPr>
        <a:xfrm>
          <a:off x="4622800" y="295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62,357</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151257</xdr:rowOff>
    </xdr:from>
    <xdr:to>
      <xdr:col>3</xdr:col>
      <xdr:colOff>955675</xdr:colOff>
      <xdr:row>17</xdr:row>
      <xdr:rowOff>81407</xdr:rowOff>
    </xdr:to>
    <xdr:sp macro="" textlink="">
      <xdr:nvSpPr>
        <xdr:cNvPr id="71" name="円/楕円 70"/>
        <xdr:cNvSpPr/>
      </xdr:nvSpPr>
      <xdr:spPr bwMode="auto">
        <a:xfrm>
          <a:off x="4254500" y="2942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66184</xdr:rowOff>
    </xdr:from>
    <xdr:ext cx="762000" cy="259045"/>
    <xdr:sp macro="" textlink="">
      <xdr:nvSpPr>
        <xdr:cNvPr id="72" name="テキスト ボックス 71"/>
        <xdr:cNvSpPr txBox="1"/>
      </xdr:nvSpPr>
      <xdr:spPr>
        <a:xfrm>
          <a:off x="3924300" y="302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60,650</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111938</xdr:rowOff>
    </xdr:from>
    <xdr:to>
      <xdr:col>3</xdr:col>
      <xdr:colOff>257175</xdr:colOff>
      <xdr:row>17</xdr:row>
      <xdr:rowOff>42088</xdr:rowOff>
    </xdr:to>
    <xdr:sp macro="" textlink="">
      <xdr:nvSpPr>
        <xdr:cNvPr id="73" name="円/楕円 72"/>
        <xdr:cNvSpPr/>
      </xdr:nvSpPr>
      <xdr:spPr bwMode="auto">
        <a:xfrm>
          <a:off x="3556000" y="2902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26865</xdr:rowOff>
    </xdr:from>
    <xdr:ext cx="762000" cy="259045"/>
    <xdr:sp macro="" textlink="">
      <xdr:nvSpPr>
        <xdr:cNvPr id="74" name="テキスト ボックス 73"/>
        <xdr:cNvSpPr txBox="1"/>
      </xdr:nvSpPr>
      <xdr:spPr>
        <a:xfrm>
          <a:off x="3225800" y="298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61,510</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30785</xdr:rowOff>
    </xdr:from>
    <xdr:to>
      <xdr:col>2</xdr:col>
      <xdr:colOff>692150</xdr:colOff>
      <xdr:row>16</xdr:row>
      <xdr:rowOff>132385</xdr:rowOff>
    </xdr:to>
    <xdr:sp macro="" textlink="">
      <xdr:nvSpPr>
        <xdr:cNvPr id="75" name="円/楕円 74"/>
        <xdr:cNvSpPr/>
      </xdr:nvSpPr>
      <xdr:spPr bwMode="auto">
        <a:xfrm>
          <a:off x="2857500" y="2821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117162</xdr:rowOff>
    </xdr:from>
    <xdr:ext cx="762000" cy="259045"/>
    <xdr:sp macro="" textlink="">
      <xdr:nvSpPr>
        <xdr:cNvPr id="76" name="テキスト ボックス 75"/>
        <xdr:cNvSpPr txBox="1"/>
      </xdr:nvSpPr>
      <xdr:spPr>
        <a:xfrm>
          <a:off x="2527300" y="2907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63,285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3" name="テキスト ボックス 92"/>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334759</xdr:rowOff>
    </xdr:from>
    <xdr:to>
      <xdr:col>4</xdr:col>
      <xdr:colOff>1117600</xdr:colOff>
      <xdr:row>37</xdr:row>
      <xdr:rowOff>235356</xdr:rowOff>
    </xdr:to>
    <xdr:cxnSp macro="">
      <xdr:nvCxnSpPr>
        <xdr:cNvPr id="105" name="直線コネクタ 104"/>
        <xdr:cNvCxnSpPr/>
      </xdr:nvCxnSpPr>
      <xdr:spPr bwMode="auto">
        <a:xfrm flipV="1">
          <a:off x="5651500" y="6259309"/>
          <a:ext cx="0" cy="110074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207433</xdr:rowOff>
    </xdr:from>
    <xdr:ext cx="762000" cy="259045"/>
    <xdr:sp macro="" textlink="">
      <xdr:nvSpPr>
        <xdr:cNvPr id="106" name="人口1人当たり決算額の推移最小値テキスト445"/>
        <xdr:cNvSpPr txBox="1"/>
      </xdr:nvSpPr>
      <xdr:spPr>
        <a:xfrm>
          <a:off x="5740400" y="733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5,156</a:t>
          </a:r>
          <a:endParaRPr kumimoji="1" lang="ja-JP" altLang="en-US" sz="1000" b="1">
            <a:latin typeface="ＭＳ Ｐゴシック"/>
          </a:endParaRPr>
        </a:p>
      </xdr:txBody>
    </xdr:sp>
    <xdr:clientData/>
  </xdr:oneCellAnchor>
  <xdr:twoCellAnchor>
    <xdr:from>
      <xdr:col>4</xdr:col>
      <xdr:colOff>1028700</xdr:colOff>
      <xdr:row>37</xdr:row>
      <xdr:rowOff>235356</xdr:rowOff>
    </xdr:from>
    <xdr:to>
      <xdr:col>5</xdr:col>
      <xdr:colOff>73025</xdr:colOff>
      <xdr:row>37</xdr:row>
      <xdr:rowOff>235356</xdr:rowOff>
    </xdr:to>
    <xdr:cxnSp macro="">
      <xdr:nvCxnSpPr>
        <xdr:cNvPr id="107" name="直線コネクタ 106"/>
        <xdr:cNvCxnSpPr/>
      </xdr:nvCxnSpPr>
      <xdr:spPr bwMode="auto">
        <a:xfrm>
          <a:off x="5562600" y="7360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78236</xdr:rowOff>
    </xdr:from>
    <xdr:ext cx="762000" cy="259045"/>
    <xdr:sp macro="" textlink="">
      <xdr:nvSpPr>
        <xdr:cNvPr id="108" name="人口1人当たり決算額の推移最大値テキスト445"/>
        <xdr:cNvSpPr txBox="1"/>
      </xdr:nvSpPr>
      <xdr:spPr>
        <a:xfrm>
          <a:off x="5740400" y="6002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34,047</a:t>
          </a:r>
          <a:endParaRPr kumimoji="1" lang="ja-JP" altLang="en-US" sz="1000" b="1">
            <a:latin typeface="ＭＳ Ｐゴシック"/>
          </a:endParaRPr>
        </a:p>
      </xdr:txBody>
    </xdr:sp>
    <xdr:clientData/>
  </xdr:oneCellAnchor>
  <xdr:twoCellAnchor>
    <xdr:from>
      <xdr:col>4</xdr:col>
      <xdr:colOff>1028700</xdr:colOff>
      <xdr:row>33</xdr:row>
      <xdr:rowOff>334759</xdr:rowOff>
    </xdr:from>
    <xdr:to>
      <xdr:col>5</xdr:col>
      <xdr:colOff>73025</xdr:colOff>
      <xdr:row>33</xdr:row>
      <xdr:rowOff>334759</xdr:rowOff>
    </xdr:to>
    <xdr:cxnSp macro="">
      <xdr:nvCxnSpPr>
        <xdr:cNvPr id="109" name="直線コネクタ 108"/>
        <xdr:cNvCxnSpPr/>
      </xdr:nvCxnSpPr>
      <xdr:spPr bwMode="auto">
        <a:xfrm>
          <a:off x="5562600" y="62593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267589</xdr:rowOff>
    </xdr:from>
    <xdr:to>
      <xdr:col>4</xdr:col>
      <xdr:colOff>1117600</xdr:colOff>
      <xdr:row>35</xdr:row>
      <xdr:rowOff>306222</xdr:rowOff>
    </xdr:to>
    <xdr:cxnSp macro="">
      <xdr:nvCxnSpPr>
        <xdr:cNvPr id="110" name="直線コネクタ 109"/>
        <xdr:cNvCxnSpPr/>
      </xdr:nvCxnSpPr>
      <xdr:spPr bwMode="auto">
        <a:xfrm>
          <a:off x="5003800" y="6877939"/>
          <a:ext cx="647700" cy="38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294009</xdr:rowOff>
    </xdr:from>
    <xdr:ext cx="762000" cy="259045"/>
    <xdr:sp macro="" textlink="">
      <xdr:nvSpPr>
        <xdr:cNvPr id="111" name="人口1人当たり決算額の推移平均値テキスト445"/>
        <xdr:cNvSpPr txBox="1"/>
      </xdr:nvSpPr>
      <xdr:spPr>
        <a:xfrm>
          <a:off x="5740400" y="65614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20,717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106032</xdr:rowOff>
    </xdr:from>
    <xdr:to>
      <xdr:col>5</xdr:col>
      <xdr:colOff>34925</xdr:colOff>
      <xdr:row>35</xdr:row>
      <xdr:rowOff>207632</xdr:rowOff>
    </xdr:to>
    <xdr:sp macro="" textlink="">
      <xdr:nvSpPr>
        <xdr:cNvPr id="112" name="フローチャート : 判断 111"/>
        <xdr:cNvSpPr/>
      </xdr:nvSpPr>
      <xdr:spPr bwMode="auto">
        <a:xfrm>
          <a:off x="5600700" y="6716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92405</xdr:rowOff>
    </xdr:from>
    <xdr:to>
      <xdr:col>4</xdr:col>
      <xdr:colOff>469900</xdr:colOff>
      <xdr:row>35</xdr:row>
      <xdr:rowOff>267589</xdr:rowOff>
    </xdr:to>
    <xdr:cxnSp macro="">
      <xdr:nvCxnSpPr>
        <xdr:cNvPr id="113" name="直線コネクタ 112"/>
        <xdr:cNvCxnSpPr/>
      </xdr:nvCxnSpPr>
      <xdr:spPr bwMode="auto">
        <a:xfrm>
          <a:off x="4305300" y="6702755"/>
          <a:ext cx="698500" cy="1751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40501</xdr:rowOff>
    </xdr:from>
    <xdr:to>
      <xdr:col>4</xdr:col>
      <xdr:colOff>520700</xdr:colOff>
      <xdr:row>35</xdr:row>
      <xdr:rowOff>142101</xdr:rowOff>
    </xdr:to>
    <xdr:sp macro="" textlink="">
      <xdr:nvSpPr>
        <xdr:cNvPr id="114" name="フローチャート : 判断 113"/>
        <xdr:cNvSpPr/>
      </xdr:nvSpPr>
      <xdr:spPr bwMode="auto">
        <a:xfrm>
          <a:off x="4953000" y="6650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152277</xdr:rowOff>
    </xdr:from>
    <xdr:ext cx="736600" cy="259045"/>
    <xdr:sp macro="" textlink="">
      <xdr:nvSpPr>
        <xdr:cNvPr id="115" name="テキスト ボックス 114"/>
        <xdr:cNvSpPr txBox="1"/>
      </xdr:nvSpPr>
      <xdr:spPr>
        <a:xfrm>
          <a:off x="4622800" y="6419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22,437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335941</xdr:rowOff>
    </xdr:from>
    <xdr:to>
      <xdr:col>3</xdr:col>
      <xdr:colOff>904875</xdr:colOff>
      <xdr:row>35</xdr:row>
      <xdr:rowOff>92405</xdr:rowOff>
    </xdr:to>
    <xdr:cxnSp macro="">
      <xdr:nvCxnSpPr>
        <xdr:cNvPr id="116" name="直線コネクタ 115"/>
        <xdr:cNvCxnSpPr/>
      </xdr:nvCxnSpPr>
      <xdr:spPr bwMode="auto">
        <a:xfrm>
          <a:off x="3606800" y="6603391"/>
          <a:ext cx="698500" cy="99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56312</xdr:rowOff>
    </xdr:from>
    <xdr:to>
      <xdr:col>3</xdr:col>
      <xdr:colOff>955675</xdr:colOff>
      <xdr:row>35</xdr:row>
      <xdr:rowOff>157912</xdr:rowOff>
    </xdr:to>
    <xdr:sp macro="" textlink="">
      <xdr:nvSpPr>
        <xdr:cNvPr id="117" name="フローチャート : 判断 116"/>
        <xdr:cNvSpPr/>
      </xdr:nvSpPr>
      <xdr:spPr bwMode="auto">
        <a:xfrm>
          <a:off x="4254500" y="66666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142689</xdr:rowOff>
    </xdr:from>
    <xdr:ext cx="762000" cy="259045"/>
    <xdr:sp macro="" textlink="">
      <xdr:nvSpPr>
        <xdr:cNvPr id="118" name="テキスト ボックス 117"/>
        <xdr:cNvSpPr txBox="1"/>
      </xdr:nvSpPr>
      <xdr:spPr>
        <a:xfrm>
          <a:off x="3924300" y="6753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22,022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275628</xdr:rowOff>
    </xdr:from>
    <xdr:to>
      <xdr:col>3</xdr:col>
      <xdr:colOff>206375</xdr:colOff>
      <xdr:row>34</xdr:row>
      <xdr:rowOff>335941</xdr:rowOff>
    </xdr:to>
    <xdr:cxnSp macro="">
      <xdr:nvCxnSpPr>
        <xdr:cNvPr id="119" name="直線コネクタ 118"/>
        <xdr:cNvCxnSpPr/>
      </xdr:nvCxnSpPr>
      <xdr:spPr bwMode="auto">
        <a:xfrm>
          <a:off x="2908300" y="6543078"/>
          <a:ext cx="698500" cy="603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41377</xdr:rowOff>
    </xdr:from>
    <xdr:to>
      <xdr:col>3</xdr:col>
      <xdr:colOff>257175</xdr:colOff>
      <xdr:row>35</xdr:row>
      <xdr:rowOff>142977</xdr:rowOff>
    </xdr:to>
    <xdr:sp macro="" textlink="">
      <xdr:nvSpPr>
        <xdr:cNvPr id="120" name="フローチャート : 判断 119"/>
        <xdr:cNvSpPr/>
      </xdr:nvSpPr>
      <xdr:spPr bwMode="auto">
        <a:xfrm>
          <a:off x="3556000" y="665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127754</xdr:rowOff>
    </xdr:from>
    <xdr:ext cx="762000" cy="259045"/>
    <xdr:sp macro="" textlink="">
      <xdr:nvSpPr>
        <xdr:cNvPr id="121" name="テキスト ボックス 120"/>
        <xdr:cNvSpPr txBox="1"/>
      </xdr:nvSpPr>
      <xdr:spPr>
        <a:xfrm>
          <a:off x="3225800" y="6738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22,414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34899</xdr:rowOff>
    </xdr:from>
    <xdr:to>
      <xdr:col>2</xdr:col>
      <xdr:colOff>692150</xdr:colOff>
      <xdr:row>35</xdr:row>
      <xdr:rowOff>136499</xdr:rowOff>
    </xdr:to>
    <xdr:sp macro="" textlink="">
      <xdr:nvSpPr>
        <xdr:cNvPr id="122" name="フローチャート : 判断 121"/>
        <xdr:cNvSpPr/>
      </xdr:nvSpPr>
      <xdr:spPr bwMode="auto">
        <a:xfrm>
          <a:off x="2857500" y="66452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121276</xdr:rowOff>
    </xdr:from>
    <xdr:ext cx="762000" cy="259045"/>
    <xdr:sp macro="" textlink="">
      <xdr:nvSpPr>
        <xdr:cNvPr id="123" name="テキスト ボックス 122"/>
        <xdr:cNvSpPr txBox="1"/>
      </xdr:nvSpPr>
      <xdr:spPr>
        <a:xfrm>
          <a:off x="2527300" y="673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255422</xdr:rowOff>
    </xdr:from>
    <xdr:to>
      <xdr:col>5</xdr:col>
      <xdr:colOff>34925</xdr:colOff>
      <xdr:row>36</xdr:row>
      <xdr:rowOff>14122</xdr:rowOff>
    </xdr:to>
    <xdr:sp macro="" textlink="">
      <xdr:nvSpPr>
        <xdr:cNvPr id="129" name="円/楕円 128"/>
        <xdr:cNvSpPr/>
      </xdr:nvSpPr>
      <xdr:spPr bwMode="auto">
        <a:xfrm>
          <a:off x="5600700" y="68657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227499</xdr:rowOff>
    </xdr:from>
    <xdr:ext cx="762000" cy="259045"/>
    <xdr:sp macro="" textlink="">
      <xdr:nvSpPr>
        <xdr:cNvPr id="130" name="人口1人当たり決算額の推移該当値テキスト445"/>
        <xdr:cNvSpPr txBox="1"/>
      </xdr:nvSpPr>
      <xdr:spPr>
        <a:xfrm>
          <a:off x="5740400" y="683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16,796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216789</xdr:rowOff>
    </xdr:from>
    <xdr:to>
      <xdr:col>4</xdr:col>
      <xdr:colOff>520700</xdr:colOff>
      <xdr:row>35</xdr:row>
      <xdr:rowOff>318389</xdr:rowOff>
    </xdr:to>
    <xdr:sp macro="" textlink="">
      <xdr:nvSpPr>
        <xdr:cNvPr id="131" name="円/楕円 130"/>
        <xdr:cNvSpPr/>
      </xdr:nvSpPr>
      <xdr:spPr bwMode="auto">
        <a:xfrm>
          <a:off x="4953000" y="6827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303166</xdr:rowOff>
    </xdr:from>
    <xdr:ext cx="736600" cy="259045"/>
    <xdr:sp macro="" textlink="">
      <xdr:nvSpPr>
        <xdr:cNvPr id="132" name="テキスト ボックス 131"/>
        <xdr:cNvSpPr txBox="1"/>
      </xdr:nvSpPr>
      <xdr:spPr>
        <a:xfrm>
          <a:off x="4622800" y="6913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41605</xdr:rowOff>
    </xdr:from>
    <xdr:to>
      <xdr:col>3</xdr:col>
      <xdr:colOff>955675</xdr:colOff>
      <xdr:row>35</xdr:row>
      <xdr:rowOff>143205</xdr:rowOff>
    </xdr:to>
    <xdr:sp macro="" textlink="">
      <xdr:nvSpPr>
        <xdr:cNvPr id="133" name="円/楕円 132"/>
        <xdr:cNvSpPr/>
      </xdr:nvSpPr>
      <xdr:spPr bwMode="auto">
        <a:xfrm>
          <a:off x="4254500" y="6651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153382</xdr:rowOff>
    </xdr:from>
    <xdr:ext cx="762000" cy="259045"/>
    <xdr:sp macro="" textlink="">
      <xdr:nvSpPr>
        <xdr:cNvPr id="134" name="テキスト ボックス 133"/>
        <xdr:cNvSpPr txBox="1"/>
      </xdr:nvSpPr>
      <xdr:spPr>
        <a:xfrm>
          <a:off x="3924300" y="642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22,408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285141</xdr:rowOff>
    </xdr:from>
    <xdr:to>
      <xdr:col>3</xdr:col>
      <xdr:colOff>257175</xdr:colOff>
      <xdr:row>35</xdr:row>
      <xdr:rowOff>43841</xdr:rowOff>
    </xdr:to>
    <xdr:sp macro="" textlink="">
      <xdr:nvSpPr>
        <xdr:cNvPr id="135" name="円/楕円 134"/>
        <xdr:cNvSpPr/>
      </xdr:nvSpPr>
      <xdr:spPr bwMode="auto">
        <a:xfrm>
          <a:off x="3556000" y="655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54017</xdr:rowOff>
    </xdr:from>
    <xdr:ext cx="762000" cy="259045"/>
    <xdr:sp macro="" textlink="">
      <xdr:nvSpPr>
        <xdr:cNvPr id="136" name="テキスト ボックス 135"/>
        <xdr:cNvSpPr txBox="1"/>
      </xdr:nvSpPr>
      <xdr:spPr>
        <a:xfrm>
          <a:off x="3225800" y="63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25,016</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224828</xdr:rowOff>
    </xdr:from>
    <xdr:to>
      <xdr:col>2</xdr:col>
      <xdr:colOff>692150</xdr:colOff>
      <xdr:row>34</xdr:row>
      <xdr:rowOff>326428</xdr:rowOff>
    </xdr:to>
    <xdr:sp macro="" textlink="">
      <xdr:nvSpPr>
        <xdr:cNvPr id="137" name="円/楕円 136"/>
        <xdr:cNvSpPr/>
      </xdr:nvSpPr>
      <xdr:spPr bwMode="auto">
        <a:xfrm>
          <a:off x="2857500" y="6492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336605</xdr:rowOff>
    </xdr:from>
    <xdr:ext cx="762000" cy="259045"/>
    <xdr:sp macro="" textlink="">
      <xdr:nvSpPr>
        <xdr:cNvPr id="138" name="テキスト ボックス 137"/>
        <xdr:cNvSpPr txBox="1"/>
      </xdr:nvSpPr>
      <xdr:spPr>
        <a:xfrm>
          <a:off x="2527300" y="6261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26,599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707,615
697,148
789.96
287,505,152
277,860,652
7,158,563
165,516,086
307,410,803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70,486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48534</xdr:rowOff>
    </xdr:from>
    <xdr:to>
      <xdr:col>6</xdr:col>
      <xdr:colOff>510540</xdr:colOff>
      <xdr:row>38</xdr:row>
      <xdr:rowOff>161006</xdr:rowOff>
    </xdr:to>
    <xdr:cxnSp macro="">
      <xdr:nvCxnSpPr>
        <xdr:cNvPr id="54" name="直線コネクタ 53"/>
        <xdr:cNvCxnSpPr/>
      </xdr:nvCxnSpPr>
      <xdr:spPr>
        <a:xfrm flipV="1">
          <a:off x="4633595" y="5363484"/>
          <a:ext cx="1270" cy="1312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164833</xdr:rowOff>
    </xdr:from>
    <xdr:ext cx="534377" cy="259045"/>
    <xdr:sp macro="" textlink="">
      <xdr:nvSpPr>
        <xdr:cNvPr id="55" name="人件費最小値テキスト"/>
        <xdr:cNvSpPr txBox="1"/>
      </xdr:nvSpPr>
      <xdr:spPr>
        <a:xfrm>
          <a:off x="4686300" y="667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49,534</a:t>
          </a:r>
          <a:endParaRPr kumimoji="1" lang="ja-JP" altLang="en-US" sz="1000" b="1">
            <a:latin typeface="ＭＳ Ｐゴシック"/>
          </a:endParaRPr>
        </a:p>
      </xdr:txBody>
    </xdr:sp>
    <xdr:clientData/>
  </xdr:oneCellAnchor>
  <xdr:twoCellAnchor>
    <xdr:from>
      <xdr:col>6</xdr:col>
      <xdr:colOff>422275</xdr:colOff>
      <xdr:row>38</xdr:row>
      <xdr:rowOff>161006</xdr:rowOff>
    </xdr:from>
    <xdr:to>
      <xdr:col>6</xdr:col>
      <xdr:colOff>600075</xdr:colOff>
      <xdr:row>38</xdr:row>
      <xdr:rowOff>161006</xdr:rowOff>
    </xdr:to>
    <xdr:cxnSp macro="">
      <xdr:nvCxnSpPr>
        <xdr:cNvPr id="56" name="直線コネクタ 55"/>
        <xdr:cNvCxnSpPr/>
      </xdr:nvCxnSpPr>
      <xdr:spPr>
        <a:xfrm>
          <a:off x="4546600" y="667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166661</xdr:rowOff>
    </xdr:from>
    <xdr:ext cx="534377" cy="259045"/>
    <xdr:sp macro="" textlink="">
      <xdr:nvSpPr>
        <xdr:cNvPr id="57" name="人件費最大値テキスト"/>
        <xdr:cNvSpPr txBox="1"/>
      </xdr:nvSpPr>
      <xdr:spPr>
        <a:xfrm>
          <a:off x="4686300" y="5138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78,244</a:t>
          </a:r>
          <a:endParaRPr kumimoji="1" lang="ja-JP" altLang="en-US" sz="1000" b="1">
            <a:latin typeface="ＭＳ Ｐゴシック"/>
          </a:endParaRPr>
        </a:p>
      </xdr:txBody>
    </xdr:sp>
    <xdr:clientData/>
  </xdr:oneCellAnchor>
  <xdr:twoCellAnchor>
    <xdr:from>
      <xdr:col>6</xdr:col>
      <xdr:colOff>422275</xdr:colOff>
      <xdr:row>31</xdr:row>
      <xdr:rowOff>48534</xdr:rowOff>
    </xdr:from>
    <xdr:to>
      <xdr:col>6</xdr:col>
      <xdr:colOff>600075</xdr:colOff>
      <xdr:row>31</xdr:row>
      <xdr:rowOff>48534</xdr:rowOff>
    </xdr:to>
    <xdr:cxnSp macro="">
      <xdr:nvCxnSpPr>
        <xdr:cNvPr id="58" name="直線コネクタ 57"/>
        <xdr:cNvCxnSpPr/>
      </xdr:nvCxnSpPr>
      <xdr:spPr>
        <a:xfrm>
          <a:off x="4546600" y="536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36007</xdr:rowOff>
    </xdr:from>
    <xdr:to>
      <xdr:col>6</xdr:col>
      <xdr:colOff>511175</xdr:colOff>
      <xdr:row>35</xdr:row>
      <xdr:rowOff>75555</xdr:rowOff>
    </xdr:to>
    <xdr:cxnSp macro="">
      <xdr:nvCxnSpPr>
        <xdr:cNvPr id="59" name="直線コネクタ 58"/>
        <xdr:cNvCxnSpPr/>
      </xdr:nvCxnSpPr>
      <xdr:spPr>
        <a:xfrm flipV="1">
          <a:off x="3797300" y="6036757"/>
          <a:ext cx="838200" cy="39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147245</xdr:rowOff>
    </xdr:from>
    <xdr:ext cx="534377" cy="259045"/>
    <xdr:sp macro="" textlink="">
      <xdr:nvSpPr>
        <xdr:cNvPr id="60" name="人件費平均値テキスト"/>
        <xdr:cNvSpPr txBox="1"/>
      </xdr:nvSpPr>
      <xdr:spPr>
        <a:xfrm>
          <a:off x="4686300" y="5976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168818</xdr:rowOff>
    </xdr:from>
    <xdr:to>
      <xdr:col>6</xdr:col>
      <xdr:colOff>561975</xdr:colOff>
      <xdr:row>35</xdr:row>
      <xdr:rowOff>98968</xdr:rowOff>
    </xdr:to>
    <xdr:sp macro="" textlink="">
      <xdr:nvSpPr>
        <xdr:cNvPr id="61" name="フローチャート : 判断 60"/>
        <xdr:cNvSpPr/>
      </xdr:nvSpPr>
      <xdr:spPr>
        <a:xfrm>
          <a:off x="4584700" y="5998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75555</xdr:rowOff>
    </xdr:from>
    <xdr:to>
      <xdr:col>5</xdr:col>
      <xdr:colOff>358775</xdr:colOff>
      <xdr:row>35</xdr:row>
      <xdr:rowOff>98872</xdr:rowOff>
    </xdr:to>
    <xdr:cxnSp macro="">
      <xdr:nvCxnSpPr>
        <xdr:cNvPr id="62" name="直線コネクタ 61"/>
        <xdr:cNvCxnSpPr/>
      </xdr:nvCxnSpPr>
      <xdr:spPr>
        <a:xfrm flipV="1">
          <a:off x="2908300" y="6076305"/>
          <a:ext cx="889000" cy="2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3998</xdr:rowOff>
    </xdr:from>
    <xdr:to>
      <xdr:col>5</xdr:col>
      <xdr:colOff>409575</xdr:colOff>
      <xdr:row>35</xdr:row>
      <xdr:rowOff>105598</xdr:rowOff>
    </xdr:to>
    <xdr:sp macro="" textlink="">
      <xdr:nvSpPr>
        <xdr:cNvPr id="63" name="フローチャート : 判断 62"/>
        <xdr:cNvSpPr/>
      </xdr:nvSpPr>
      <xdr:spPr>
        <a:xfrm>
          <a:off x="3746500" y="60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122125</xdr:rowOff>
    </xdr:from>
    <xdr:ext cx="534377" cy="259045"/>
    <xdr:sp macro="" textlink="">
      <xdr:nvSpPr>
        <xdr:cNvPr id="64" name="テキスト ボックス 63"/>
        <xdr:cNvSpPr txBox="1"/>
      </xdr:nvSpPr>
      <xdr:spPr>
        <a:xfrm>
          <a:off x="3530111" y="57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63,107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82687</xdr:rowOff>
    </xdr:from>
    <xdr:to>
      <xdr:col>4</xdr:col>
      <xdr:colOff>155575</xdr:colOff>
      <xdr:row>35</xdr:row>
      <xdr:rowOff>98872</xdr:rowOff>
    </xdr:to>
    <xdr:cxnSp macro="">
      <xdr:nvCxnSpPr>
        <xdr:cNvPr id="65" name="直線コネクタ 64"/>
        <xdr:cNvCxnSpPr/>
      </xdr:nvCxnSpPr>
      <xdr:spPr>
        <a:xfrm>
          <a:off x="2019300" y="6083437"/>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36505</xdr:rowOff>
    </xdr:from>
    <xdr:to>
      <xdr:col>4</xdr:col>
      <xdr:colOff>206375</xdr:colOff>
      <xdr:row>35</xdr:row>
      <xdr:rowOff>138105</xdr:rowOff>
    </xdr:to>
    <xdr:sp macro="" textlink="">
      <xdr:nvSpPr>
        <xdr:cNvPr id="66" name="フローチャート : 判断 65"/>
        <xdr:cNvSpPr/>
      </xdr:nvSpPr>
      <xdr:spPr>
        <a:xfrm>
          <a:off x="2857500" y="603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154632</xdr:rowOff>
    </xdr:from>
    <xdr:ext cx="534377" cy="259045"/>
    <xdr:sp macro="" textlink="">
      <xdr:nvSpPr>
        <xdr:cNvPr id="67" name="テキスト ボックス 66"/>
        <xdr:cNvSpPr txBox="1"/>
      </xdr:nvSpPr>
      <xdr:spPr>
        <a:xfrm>
          <a:off x="2641111" y="581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62,396</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169189</xdr:rowOff>
    </xdr:from>
    <xdr:to>
      <xdr:col>2</xdr:col>
      <xdr:colOff>638175</xdr:colOff>
      <xdr:row>35</xdr:row>
      <xdr:rowOff>82687</xdr:rowOff>
    </xdr:to>
    <xdr:cxnSp macro="">
      <xdr:nvCxnSpPr>
        <xdr:cNvPr id="68" name="直線コネクタ 67"/>
        <xdr:cNvCxnSpPr/>
      </xdr:nvCxnSpPr>
      <xdr:spPr>
        <a:xfrm>
          <a:off x="1130300" y="5998489"/>
          <a:ext cx="889000" cy="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81402</xdr:rowOff>
    </xdr:from>
    <xdr:to>
      <xdr:col>3</xdr:col>
      <xdr:colOff>3175</xdr:colOff>
      <xdr:row>35</xdr:row>
      <xdr:rowOff>11552</xdr:rowOff>
    </xdr:to>
    <xdr:sp macro="" textlink="">
      <xdr:nvSpPr>
        <xdr:cNvPr id="69" name="フローチャート : 判断 68"/>
        <xdr:cNvSpPr/>
      </xdr:nvSpPr>
      <xdr:spPr>
        <a:xfrm>
          <a:off x="1968500" y="591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28079</xdr:rowOff>
    </xdr:from>
    <xdr:ext cx="534377" cy="259045"/>
    <xdr:sp macro="" textlink="">
      <xdr:nvSpPr>
        <xdr:cNvPr id="70" name="テキスト ボックス 69"/>
        <xdr:cNvSpPr txBox="1"/>
      </xdr:nvSpPr>
      <xdr:spPr>
        <a:xfrm>
          <a:off x="1752111" y="568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65,164</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103759</xdr:rowOff>
    </xdr:from>
    <xdr:to>
      <xdr:col>1</xdr:col>
      <xdr:colOff>485775</xdr:colOff>
      <xdr:row>34</xdr:row>
      <xdr:rowOff>33909</xdr:rowOff>
    </xdr:to>
    <xdr:sp macro="" textlink="">
      <xdr:nvSpPr>
        <xdr:cNvPr id="71" name="フローチャート : 判断 70"/>
        <xdr:cNvSpPr/>
      </xdr:nvSpPr>
      <xdr:spPr>
        <a:xfrm>
          <a:off x="1079500" y="57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50436</xdr:rowOff>
    </xdr:from>
    <xdr:ext cx="534377" cy="259045"/>
    <xdr:sp macro="" textlink="">
      <xdr:nvSpPr>
        <xdr:cNvPr id="72" name="テキスト ボックス 71"/>
        <xdr:cNvSpPr txBox="1"/>
      </xdr:nvSpPr>
      <xdr:spPr>
        <a:xfrm>
          <a:off x="863111" y="553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156657</xdr:rowOff>
    </xdr:from>
    <xdr:to>
      <xdr:col>6</xdr:col>
      <xdr:colOff>561975</xdr:colOff>
      <xdr:row>35</xdr:row>
      <xdr:rowOff>86807</xdr:rowOff>
    </xdr:to>
    <xdr:sp macro="" textlink="">
      <xdr:nvSpPr>
        <xdr:cNvPr id="78" name="円/楕円 77"/>
        <xdr:cNvSpPr/>
      </xdr:nvSpPr>
      <xdr:spPr>
        <a:xfrm>
          <a:off x="4584700" y="598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8084</xdr:rowOff>
    </xdr:from>
    <xdr:ext cx="534377" cy="259045"/>
    <xdr:sp macro="" textlink="">
      <xdr:nvSpPr>
        <xdr:cNvPr id="79" name="人件費該当値テキスト"/>
        <xdr:cNvSpPr txBox="1"/>
      </xdr:nvSpPr>
      <xdr:spPr>
        <a:xfrm>
          <a:off x="4686300" y="58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63,518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24755</xdr:rowOff>
    </xdr:from>
    <xdr:to>
      <xdr:col>5</xdr:col>
      <xdr:colOff>409575</xdr:colOff>
      <xdr:row>35</xdr:row>
      <xdr:rowOff>126355</xdr:rowOff>
    </xdr:to>
    <xdr:sp macro="" textlink="">
      <xdr:nvSpPr>
        <xdr:cNvPr id="80" name="円/楕円 79"/>
        <xdr:cNvSpPr/>
      </xdr:nvSpPr>
      <xdr:spPr>
        <a:xfrm>
          <a:off x="3746500" y="602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117482</xdr:rowOff>
    </xdr:from>
    <xdr:ext cx="534377" cy="259045"/>
    <xdr:sp macro="" textlink="">
      <xdr:nvSpPr>
        <xdr:cNvPr id="81" name="テキスト ボックス 80"/>
        <xdr:cNvSpPr txBox="1"/>
      </xdr:nvSpPr>
      <xdr:spPr>
        <a:xfrm>
          <a:off x="3530111" y="611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62,653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48072</xdr:rowOff>
    </xdr:from>
    <xdr:to>
      <xdr:col>4</xdr:col>
      <xdr:colOff>206375</xdr:colOff>
      <xdr:row>35</xdr:row>
      <xdr:rowOff>149672</xdr:rowOff>
    </xdr:to>
    <xdr:sp macro="" textlink="">
      <xdr:nvSpPr>
        <xdr:cNvPr id="82" name="円/楕円 81"/>
        <xdr:cNvSpPr/>
      </xdr:nvSpPr>
      <xdr:spPr>
        <a:xfrm>
          <a:off x="2857500" y="60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140799</xdr:rowOff>
    </xdr:from>
    <xdr:ext cx="534377" cy="259045"/>
    <xdr:sp macro="" textlink="">
      <xdr:nvSpPr>
        <xdr:cNvPr id="83" name="テキスト ボックス 82"/>
        <xdr:cNvSpPr txBox="1"/>
      </xdr:nvSpPr>
      <xdr:spPr>
        <a:xfrm>
          <a:off x="2641111" y="614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62,143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31887</xdr:rowOff>
    </xdr:from>
    <xdr:to>
      <xdr:col>3</xdr:col>
      <xdr:colOff>3175</xdr:colOff>
      <xdr:row>35</xdr:row>
      <xdr:rowOff>133487</xdr:rowOff>
    </xdr:to>
    <xdr:sp macro="" textlink="">
      <xdr:nvSpPr>
        <xdr:cNvPr id="84" name="円/楕円 83"/>
        <xdr:cNvSpPr/>
      </xdr:nvSpPr>
      <xdr:spPr>
        <a:xfrm>
          <a:off x="1968500" y="60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124614</xdr:rowOff>
    </xdr:from>
    <xdr:ext cx="534377" cy="259045"/>
    <xdr:sp macro="" textlink="">
      <xdr:nvSpPr>
        <xdr:cNvPr id="85" name="テキスト ボックス 84"/>
        <xdr:cNvSpPr txBox="1"/>
      </xdr:nvSpPr>
      <xdr:spPr>
        <a:xfrm>
          <a:off x="1752111" y="61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118389</xdr:rowOff>
    </xdr:from>
    <xdr:to>
      <xdr:col>1</xdr:col>
      <xdr:colOff>485775</xdr:colOff>
      <xdr:row>35</xdr:row>
      <xdr:rowOff>48539</xdr:rowOff>
    </xdr:to>
    <xdr:sp macro="" textlink="">
      <xdr:nvSpPr>
        <xdr:cNvPr id="86" name="円/楕円 85"/>
        <xdr:cNvSpPr/>
      </xdr:nvSpPr>
      <xdr:spPr>
        <a:xfrm>
          <a:off x="1079500" y="59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39666</xdr:rowOff>
    </xdr:from>
    <xdr:ext cx="534377" cy="259045"/>
    <xdr:sp macro="" textlink="">
      <xdr:nvSpPr>
        <xdr:cNvPr id="87" name="テキスト ボックス 86"/>
        <xdr:cNvSpPr txBox="1"/>
      </xdr:nvSpPr>
      <xdr:spPr>
        <a:xfrm>
          <a:off x="863111" y="60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168927</xdr:rowOff>
    </xdr:from>
    <xdr:ext cx="531299" cy="259045"/>
    <xdr:sp macro="" textlink="">
      <xdr:nvSpPr>
        <xdr:cNvPr id="106" name="テキスト ボックス 105"/>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8" name="テキスト ボックス 107"/>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15479</xdr:rowOff>
    </xdr:from>
    <xdr:to>
      <xdr:col>6</xdr:col>
      <xdr:colOff>510540</xdr:colOff>
      <xdr:row>56</xdr:row>
      <xdr:rowOff>98141</xdr:rowOff>
    </xdr:to>
    <xdr:cxnSp macro="">
      <xdr:nvCxnSpPr>
        <xdr:cNvPr id="110" name="直線コネクタ 109"/>
        <xdr:cNvCxnSpPr/>
      </xdr:nvCxnSpPr>
      <xdr:spPr>
        <a:xfrm flipV="1">
          <a:off x="4633595" y="8759429"/>
          <a:ext cx="1270" cy="93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101968</xdr:rowOff>
    </xdr:from>
    <xdr:ext cx="534377" cy="259045"/>
    <xdr:sp macro="" textlink="">
      <xdr:nvSpPr>
        <xdr:cNvPr id="111" name="物件費最小値テキスト"/>
        <xdr:cNvSpPr txBox="1"/>
      </xdr:nvSpPr>
      <xdr:spPr>
        <a:xfrm>
          <a:off x="4686300" y="970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38,409</a:t>
          </a:r>
          <a:endParaRPr kumimoji="1" lang="ja-JP" altLang="en-US" sz="1000" b="1">
            <a:latin typeface="ＭＳ Ｐゴシック"/>
          </a:endParaRPr>
        </a:p>
      </xdr:txBody>
    </xdr:sp>
    <xdr:clientData/>
  </xdr:oneCellAnchor>
  <xdr:twoCellAnchor>
    <xdr:from>
      <xdr:col>6</xdr:col>
      <xdr:colOff>422275</xdr:colOff>
      <xdr:row>56</xdr:row>
      <xdr:rowOff>98141</xdr:rowOff>
    </xdr:from>
    <xdr:to>
      <xdr:col>6</xdr:col>
      <xdr:colOff>600075</xdr:colOff>
      <xdr:row>56</xdr:row>
      <xdr:rowOff>98141</xdr:rowOff>
    </xdr:to>
    <xdr:cxnSp macro="">
      <xdr:nvCxnSpPr>
        <xdr:cNvPr id="112" name="直線コネクタ 111"/>
        <xdr:cNvCxnSpPr/>
      </xdr:nvCxnSpPr>
      <xdr:spPr>
        <a:xfrm>
          <a:off x="4546600" y="9699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133606</xdr:rowOff>
    </xdr:from>
    <xdr:ext cx="534377" cy="259045"/>
    <xdr:sp macro="" textlink="">
      <xdr:nvSpPr>
        <xdr:cNvPr id="113" name="物件費最大値テキスト"/>
        <xdr:cNvSpPr txBox="1"/>
      </xdr:nvSpPr>
      <xdr:spPr>
        <a:xfrm>
          <a:off x="4686300" y="85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58,967</a:t>
          </a:r>
          <a:endParaRPr kumimoji="1" lang="ja-JP" altLang="en-US" sz="1000" b="1">
            <a:latin typeface="ＭＳ Ｐゴシック"/>
          </a:endParaRPr>
        </a:p>
      </xdr:txBody>
    </xdr:sp>
    <xdr:clientData/>
  </xdr:oneCellAnchor>
  <xdr:twoCellAnchor>
    <xdr:from>
      <xdr:col>6</xdr:col>
      <xdr:colOff>422275</xdr:colOff>
      <xdr:row>51</xdr:row>
      <xdr:rowOff>15479</xdr:rowOff>
    </xdr:from>
    <xdr:to>
      <xdr:col>6</xdr:col>
      <xdr:colOff>600075</xdr:colOff>
      <xdr:row>51</xdr:row>
      <xdr:rowOff>15479</xdr:rowOff>
    </xdr:to>
    <xdr:cxnSp macro="">
      <xdr:nvCxnSpPr>
        <xdr:cNvPr id="114" name="直線コネクタ 113"/>
        <xdr:cNvCxnSpPr/>
      </xdr:nvCxnSpPr>
      <xdr:spPr>
        <a:xfrm>
          <a:off x="4546600" y="875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48580</xdr:rowOff>
    </xdr:from>
    <xdr:to>
      <xdr:col>6</xdr:col>
      <xdr:colOff>511175</xdr:colOff>
      <xdr:row>55</xdr:row>
      <xdr:rowOff>140569</xdr:rowOff>
    </xdr:to>
    <xdr:cxnSp macro="">
      <xdr:nvCxnSpPr>
        <xdr:cNvPr id="115" name="直線コネクタ 114"/>
        <xdr:cNvCxnSpPr/>
      </xdr:nvCxnSpPr>
      <xdr:spPr>
        <a:xfrm flipV="1">
          <a:off x="3797300" y="9478330"/>
          <a:ext cx="838200" cy="91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74881</xdr:rowOff>
    </xdr:from>
    <xdr:ext cx="534377" cy="259045"/>
    <xdr:sp macro="" textlink="">
      <xdr:nvSpPr>
        <xdr:cNvPr id="116" name="物件費平均値テキスト"/>
        <xdr:cNvSpPr txBox="1"/>
      </xdr:nvSpPr>
      <xdr:spPr>
        <a:xfrm>
          <a:off x="4686300" y="9161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45,807</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52004</xdr:rowOff>
    </xdr:from>
    <xdr:to>
      <xdr:col>6</xdr:col>
      <xdr:colOff>561975</xdr:colOff>
      <xdr:row>54</xdr:row>
      <xdr:rowOff>153604</xdr:rowOff>
    </xdr:to>
    <xdr:sp macro="" textlink="">
      <xdr:nvSpPr>
        <xdr:cNvPr id="117" name="フローチャート : 判断 116"/>
        <xdr:cNvSpPr/>
      </xdr:nvSpPr>
      <xdr:spPr>
        <a:xfrm>
          <a:off x="4584700" y="9310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140569</xdr:rowOff>
    </xdr:from>
    <xdr:to>
      <xdr:col>5</xdr:col>
      <xdr:colOff>358775</xdr:colOff>
      <xdr:row>56</xdr:row>
      <xdr:rowOff>82870</xdr:rowOff>
    </xdr:to>
    <xdr:cxnSp macro="">
      <xdr:nvCxnSpPr>
        <xdr:cNvPr id="118" name="直線コネクタ 117"/>
        <xdr:cNvCxnSpPr/>
      </xdr:nvCxnSpPr>
      <xdr:spPr>
        <a:xfrm flipV="1">
          <a:off x="2908300" y="9570319"/>
          <a:ext cx="889000" cy="11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75275</xdr:rowOff>
    </xdr:from>
    <xdr:to>
      <xdr:col>5</xdr:col>
      <xdr:colOff>409575</xdr:colOff>
      <xdr:row>55</xdr:row>
      <xdr:rowOff>5425</xdr:rowOff>
    </xdr:to>
    <xdr:sp macro="" textlink="">
      <xdr:nvSpPr>
        <xdr:cNvPr id="119" name="フローチャート : 判断 118"/>
        <xdr:cNvSpPr/>
      </xdr:nvSpPr>
      <xdr:spPr>
        <a:xfrm>
          <a:off x="3746500" y="93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21952</xdr:rowOff>
    </xdr:from>
    <xdr:ext cx="534377" cy="259045"/>
    <xdr:sp macro="" textlink="">
      <xdr:nvSpPr>
        <xdr:cNvPr id="120" name="テキスト ボックス 119"/>
        <xdr:cNvSpPr txBox="1"/>
      </xdr:nvSpPr>
      <xdr:spPr>
        <a:xfrm>
          <a:off x="3530111" y="910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45,298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82870</xdr:rowOff>
    </xdr:from>
    <xdr:to>
      <xdr:col>4</xdr:col>
      <xdr:colOff>155575</xdr:colOff>
      <xdr:row>56</xdr:row>
      <xdr:rowOff>155519</xdr:rowOff>
    </xdr:to>
    <xdr:cxnSp macro="">
      <xdr:nvCxnSpPr>
        <xdr:cNvPr id="121" name="直線コネクタ 120"/>
        <xdr:cNvCxnSpPr/>
      </xdr:nvCxnSpPr>
      <xdr:spPr>
        <a:xfrm flipV="1">
          <a:off x="2019300" y="9684070"/>
          <a:ext cx="889000" cy="7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5873</xdr:rowOff>
    </xdr:from>
    <xdr:to>
      <xdr:col>4</xdr:col>
      <xdr:colOff>206375</xdr:colOff>
      <xdr:row>55</xdr:row>
      <xdr:rowOff>107473</xdr:rowOff>
    </xdr:to>
    <xdr:sp macro="" textlink="">
      <xdr:nvSpPr>
        <xdr:cNvPr id="122" name="フローチャート : 判断 121"/>
        <xdr:cNvSpPr/>
      </xdr:nvSpPr>
      <xdr:spPr>
        <a:xfrm>
          <a:off x="2857500" y="943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124000</xdr:rowOff>
    </xdr:from>
    <xdr:ext cx="534377" cy="259045"/>
    <xdr:sp macro="" textlink="">
      <xdr:nvSpPr>
        <xdr:cNvPr id="123" name="テキスト ボックス 122"/>
        <xdr:cNvSpPr txBox="1"/>
      </xdr:nvSpPr>
      <xdr:spPr>
        <a:xfrm>
          <a:off x="2641111" y="9210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43,066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113045</xdr:rowOff>
    </xdr:from>
    <xdr:to>
      <xdr:col>2</xdr:col>
      <xdr:colOff>638175</xdr:colOff>
      <xdr:row>56</xdr:row>
      <xdr:rowOff>155519</xdr:rowOff>
    </xdr:to>
    <xdr:cxnSp macro="">
      <xdr:nvCxnSpPr>
        <xdr:cNvPr id="124" name="直線コネクタ 123"/>
        <xdr:cNvCxnSpPr/>
      </xdr:nvCxnSpPr>
      <xdr:spPr>
        <a:xfrm>
          <a:off x="1130300" y="9714245"/>
          <a:ext cx="889000" cy="42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7610</xdr:rowOff>
    </xdr:from>
    <xdr:to>
      <xdr:col>3</xdr:col>
      <xdr:colOff>3175</xdr:colOff>
      <xdr:row>55</xdr:row>
      <xdr:rowOff>109210</xdr:rowOff>
    </xdr:to>
    <xdr:sp macro="" textlink="">
      <xdr:nvSpPr>
        <xdr:cNvPr id="125" name="フローチャート : 判断 124"/>
        <xdr:cNvSpPr/>
      </xdr:nvSpPr>
      <xdr:spPr>
        <a:xfrm>
          <a:off x="1968500" y="943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125737</xdr:rowOff>
    </xdr:from>
    <xdr:ext cx="534377" cy="259045"/>
    <xdr:sp macro="" textlink="">
      <xdr:nvSpPr>
        <xdr:cNvPr id="126" name="テキスト ボックス 125"/>
        <xdr:cNvSpPr txBox="1"/>
      </xdr:nvSpPr>
      <xdr:spPr>
        <a:xfrm>
          <a:off x="1752111" y="921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43,028</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110937</xdr:rowOff>
    </xdr:from>
    <xdr:to>
      <xdr:col>1</xdr:col>
      <xdr:colOff>485775</xdr:colOff>
      <xdr:row>55</xdr:row>
      <xdr:rowOff>41087</xdr:rowOff>
    </xdr:to>
    <xdr:sp macro="" textlink="">
      <xdr:nvSpPr>
        <xdr:cNvPr id="127" name="フローチャート : 判断 126"/>
        <xdr:cNvSpPr/>
      </xdr:nvSpPr>
      <xdr:spPr>
        <a:xfrm>
          <a:off x="1079500" y="9369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57614</xdr:rowOff>
    </xdr:from>
    <xdr:ext cx="534377" cy="259045"/>
    <xdr:sp macro="" textlink="">
      <xdr:nvSpPr>
        <xdr:cNvPr id="128" name="テキスト ボックス 127"/>
        <xdr:cNvSpPr txBox="1"/>
      </xdr:nvSpPr>
      <xdr:spPr>
        <a:xfrm>
          <a:off x="863111" y="914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44,518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54</xdr:row>
      <xdr:rowOff>169230</xdr:rowOff>
    </xdr:from>
    <xdr:to>
      <xdr:col>6</xdr:col>
      <xdr:colOff>561975</xdr:colOff>
      <xdr:row>55</xdr:row>
      <xdr:rowOff>99380</xdr:rowOff>
    </xdr:to>
    <xdr:sp macro="" textlink="">
      <xdr:nvSpPr>
        <xdr:cNvPr id="134" name="円/楕円 133"/>
        <xdr:cNvSpPr/>
      </xdr:nvSpPr>
      <xdr:spPr>
        <a:xfrm>
          <a:off x="4584700" y="942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147657</xdr:rowOff>
    </xdr:from>
    <xdr:ext cx="534377" cy="259045"/>
    <xdr:sp macro="" textlink="">
      <xdr:nvSpPr>
        <xdr:cNvPr id="135" name="物件費該当値テキスト"/>
        <xdr:cNvSpPr txBox="1"/>
      </xdr:nvSpPr>
      <xdr:spPr>
        <a:xfrm>
          <a:off x="4686300" y="940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43,243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89769</xdr:rowOff>
    </xdr:from>
    <xdr:to>
      <xdr:col>5</xdr:col>
      <xdr:colOff>409575</xdr:colOff>
      <xdr:row>56</xdr:row>
      <xdr:rowOff>19919</xdr:rowOff>
    </xdr:to>
    <xdr:sp macro="" textlink="">
      <xdr:nvSpPr>
        <xdr:cNvPr id="136" name="円/楕円 135"/>
        <xdr:cNvSpPr/>
      </xdr:nvSpPr>
      <xdr:spPr>
        <a:xfrm>
          <a:off x="3746500" y="951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11046</xdr:rowOff>
    </xdr:from>
    <xdr:ext cx="534377" cy="259045"/>
    <xdr:sp macro="" textlink="">
      <xdr:nvSpPr>
        <xdr:cNvPr id="137" name="テキスト ボックス 136"/>
        <xdr:cNvSpPr txBox="1"/>
      </xdr:nvSpPr>
      <xdr:spPr>
        <a:xfrm>
          <a:off x="3530111" y="961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41,231</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32070</xdr:rowOff>
    </xdr:from>
    <xdr:to>
      <xdr:col>4</xdr:col>
      <xdr:colOff>206375</xdr:colOff>
      <xdr:row>56</xdr:row>
      <xdr:rowOff>133670</xdr:rowOff>
    </xdr:to>
    <xdr:sp macro="" textlink="">
      <xdr:nvSpPr>
        <xdr:cNvPr id="138" name="円/楕円 137"/>
        <xdr:cNvSpPr/>
      </xdr:nvSpPr>
      <xdr:spPr>
        <a:xfrm>
          <a:off x="2857500" y="963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124797</xdr:rowOff>
    </xdr:from>
    <xdr:ext cx="534377" cy="259045"/>
    <xdr:sp macro="" textlink="">
      <xdr:nvSpPr>
        <xdr:cNvPr id="139" name="テキスト ボックス 138"/>
        <xdr:cNvSpPr txBox="1"/>
      </xdr:nvSpPr>
      <xdr:spPr>
        <a:xfrm>
          <a:off x="2641111" y="972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38,743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104719</xdr:rowOff>
    </xdr:from>
    <xdr:to>
      <xdr:col>3</xdr:col>
      <xdr:colOff>3175</xdr:colOff>
      <xdr:row>57</xdr:row>
      <xdr:rowOff>34869</xdr:rowOff>
    </xdr:to>
    <xdr:sp macro="" textlink="">
      <xdr:nvSpPr>
        <xdr:cNvPr id="140" name="円/楕円 139"/>
        <xdr:cNvSpPr/>
      </xdr:nvSpPr>
      <xdr:spPr>
        <a:xfrm>
          <a:off x="1968500" y="970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25996</xdr:rowOff>
    </xdr:from>
    <xdr:ext cx="534377" cy="259045"/>
    <xdr:sp macro="" textlink="">
      <xdr:nvSpPr>
        <xdr:cNvPr id="141" name="テキスト ボックス 140"/>
        <xdr:cNvSpPr txBox="1"/>
      </xdr:nvSpPr>
      <xdr:spPr>
        <a:xfrm>
          <a:off x="1752111" y="979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37,154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62245</xdr:rowOff>
    </xdr:from>
    <xdr:to>
      <xdr:col>1</xdr:col>
      <xdr:colOff>485775</xdr:colOff>
      <xdr:row>56</xdr:row>
      <xdr:rowOff>163845</xdr:rowOff>
    </xdr:to>
    <xdr:sp macro="" textlink="">
      <xdr:nvSpPr>
        <xdr:cNvPr id="142" name="円/楕円 141"/>
        <xdr:cNvSpPr/>
      </xdr:nvSpPr>
      <xdr:spPr>
        <a:xfrm>
          <a:off x="1079500" y="966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154972</xdr:rowOff>
    </xdr:from>
    <xdr:ext cx="534377" cy="259045"/>
    <xdr:sp macro="" textlink="">
      <xdr:nvSpPr>
        <xdr:cNvPr id="143" name="テキスト ボックス 142"/>
        <xdr:cNvSpPr txBox="1"/>
      </xdr:nvSpPr>
      <xdr:spPr>
        <a:xfrm>
          <a:off x="863111" y="975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4" name="直線コネクタ 15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5" name="テキスト ボックス 15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6" name="直線コネクタ 15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7" name="テキスト ボックス 15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8" name="直線コネクタ 15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9" name="テキスト ボックス 15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0" name="直線コネクタ 15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1" name="テキスト ボックス 16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2" name="直線コネクタ 16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3" name="テキスト ボックス 16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4" name="直線コネクタ 16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5" name="テキスト ボックス 16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91041</xdr:rowOff>
    </xdr:from>
    <xdr:to>
      <xdr:col>6</xdr:col>
      <xdr:colOff>510540</xdr:colOff>
      <xdr:row>78</xdr:row>
      <xdr:rowOff>60779</xdr:rowOff>
    </xdr:to>
    <xdr:cxnSp macro="">
      <xdr:nvCxnSpPr>
        <xdr:cNvPr id="169" name="直線コネクタ 168"/>
        <xdr:cNvCxnSpPr/>
      </xdr:nvCxnSpPr>
      <xdr:spPr>
        <a:xfrm flipV="1">
          <a:off x="4633595" y="12092541"/>
          <a:ext cx="1270" cy="1341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64606</xdr:rowOff>
    </xdr:from>
    <xdr:ext cx="469744" cy="259045"/>
    <xdr:sp macro="" textlink="">
      <xdr:nvSpPr>
        <xdr:cNvPr id="170" name="維持補修費最小値テキスト"/>
        <xdr:cNvSpPr txBox="1"/>
      </xdr:nvSpPr>
      <xdr:spPr>
        <a:xfrm>
          <a:off x="4686300" y="13437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1,925</a:t>
          </a:r>
          <a:endParaRPr kumimoji="1" lang="ja-JP" altLang="en-US" sz="1000" b="1">
            <a:latin typeface="ＭＳ Ｐゴシック"/>
          </a:endParaRPr>
        </a:p>
      </xdr:txBody>
    </xdr:sp>
    <xdr:clientData/>
  </xdr:oneCellAnchor>
  <xdr:twoCellAnchor>
    <xdr:from>
      <xdr:col>6</xdr:col>
      <xdr:colOff>422275</xdr:colOff>
      <xdr:row>78</xdr:row>
      <xdr:rowOff>60779</xdr:rowOff>
    </xdr:from>
    <xdr:to>
      <xdr:col>6</xdr:col>
      <xdr:colOff>600075</xdr:colOff>
      <xdr:row>78</xdr:row>
      <xdr:rowOff>60779</xdr:rowOff>
    </xdr:to>
    <xdr:cxnSp macro="">
      <xdr:nvCxnSpPr>
        <xdr:cNvPr id="171" name="直線コネクタ 170"/>
        <xdr:cNvCxnSpPr/>
      </xdr:nvCxnSpPr>
      <xdr:spPr>
        <a:xfrm>
          <a:off x="4546600" y="13433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37718</xdr:rowOff>
    </xdr:from>
    <xdr:ext cx="534377" cy="259045"/>
    <xdr:sp macro="" textlink="">
      <xdr:nvSpPr>
        <xdr:cNvPr id="172" name="維持補修費最大値テキスト"/>
        <xdr:cNvSpPr txBox="1"/>
      </xdr:nvSpPr>
      <xdr:spPr>
        <a:xfrm>
          <a:off x="4686300" y="1186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14,247</a:t>
          </a:r>
          <a:endParaRPr kumimoji="1" lang="ja-JP" altLang="en-US" sz="1000" b="1">
            <a:latin typeface="ＭＳ Ｐゴシック"/>
          </a:endParaRPr>
        </a:p>
      </xdr:txBody>
    </xdr:sp>
    <xdr:clientData/>
  </xdr:oneCellAnchor>
  <xdr:twoCellAnchor>
    <xdr:from>
      <xdr:col>6</xdr:col>
      <xdr:colOff>422275</xdr:colOff>
      <xdr:row>70</xdr:row>
      <xdr:rowOff>91041</xdr:rowOff>
    </xdr:from>
    <xdr:to>
      <xdr:col>6</xdr:col>
      <xdr:colOff>600075</xdr:colOff>
      <xdr:row>70</xdr:row>
      <xdr:rowOff>91041</xdr:rowOff>
    </xdr:to>
    <xdr:cxnSp macro="">
      <xdr:nvCxnSpPr>
        <xdr:cNvPr id="173" name="直線コネクタ 172"/>
        <xdr:cNvCxnSpPr/>
      </xdr:nvCxnSpPr>
      <xdr:spPr>
        <a:xfrm>
          <a:off x="4546600" y="12092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122392</xdr:rowOff>
    </xdr:from>
    <xdr:to>
      <xdr:col>6</xdr:col>
      <xdr:colOff>511175</xdr:colOff>
      <xdr:row>75</xdr:row>
      <xdr:rowOff>148627</xdr:rowOff>
    </xdr:to>
    <xdr:cxnSp macro="">
      <xdr:nvCxnSpPr>
        <xdr:cNvPr id="174" name="直線コネクタ 173"/>
        <xdr:cNvCxnSpPr/>
      </xdr:nvCxnSpPr>
      <xdr:spPr>
        <a:xfrm flipV="1">
          <a:off x="3797300" y="12981142"/>
          <a:ext cx="838200" cy="2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71609</xdr:rowOff>
    </xdr:from>
    <xdr:ext cx="469744" cy="259045"/>
    <xdr:sp macro="" textlink="">
      <xdr:nvSpPr>
        <xdr:cNvPr id="175" name="維持補修費平均値テキスト"/>
        <xdr:cNvSpPr txBox="1"/>
      </xdr:nvSpPr>
      <xdr:spPr>
        <a:xfrm>
          <a:off x="4686300" y="12758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48732</xdr:rowOff>
    </xdr:from>
    <xdr:to>
      <xdr:col>6</xdr:col>
      <xdr:colOff>561975</xdr:colOff>
      <xdr:row>75</xdr:row>
      <xdr:rowOff>150332</xdr:rowOff>
    </xdr:to>
    <xdr:sp macro="" textlink="">
      <xdr:nvSpPr>
        <xdr:cNvPr id="176" name="フローチャート : 判断 175"/>
        <xdr:cNvSpPr/>
      </xdr:nvSpPr>
      <xdr:spPr>
        <a:xfrm>
          <a:off x="4584700" y="129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148627</xdr:rowOff>
    </xdr:from>
    <xdr:to>
      <xdr:col>5</xdr:col>
      <xdr:colOff>358775</xdr:colOff>
      <xdr:row>76</xdr:row>
      <xdr:rowOff>41729</xdr:rowOff>
    </xdr:to>
    <xdr:cxnSp macro="">
      <xdr:nvCxnSpPr>
        <xdr:cNvPr id="177" name="直線コネクタ 176"/>
        <xdr:cNvCxnSpPr/>
      </xdr:nvCxnSpPr>
      <xdr:spPr>
        <a:xfrm flipV="1">
          <a:off x="2908300" y="13007377"/>
          <a:ext cx="889000" cy="6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19014</xdr:rowOff>
    </xdr:from>
    <xdr:to>
      <xdr:col>5</xdr:col>
      <xdr:colOff>409575</xdr:colOff>
      <xdr:row>75</xdr:row>
      <xdr:rowOff>120614</xdr:rowOff>
    </xdr:to>
    <xdr:sp macro="" textlink="">
      <xdr:nvSpPr>
        <xdr:cNvPr id="178" name="フローチャート : 判断 177"/>
        <xdr:cNvSpPr/>
      </xdr:nvSpPr>
      <xdr:spPr>
        <a:xfrm>
          <a:off x="3746500" y="1287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137141</xdr:rowOff>
    </xdr:from>
    <xdr:ext cx="469744" cy="259045"/>
    <xdr:sp macro="" textlink="">
      <xdr:nvSpPr>
        <xdr:cNvPr id="179" name="テキスト ボックス 178"/>
        <xdr:cNvSpPr txBox="1"/>
      </xdr:nvSpPr>
      <xdr:spPr>
        <a:xfrm>
          <a:off x="3562427" y="1265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41729</xdr:rowOff>
    </xdr:from>
    <xdr:to>
      <xdr:col>4</xdr:col>
      <xdr:colOff>155575</xdr:colOff>
      <xdr:row>76</xdr:row>
      <xdr:rowOff>53812</xdr:rowOff>
    </xdr:to>
    <xdr:cxnSp macro="">
      <xdr:nvCxnSpPr>
        <xdr:cNvPr id="180" name="直線コネクタ 179"/>
        <xdr:cNvCxnSpPr/>
      </xdr:nvCxnSpPr>
      <xdr:spPr>
        <a:xfrm flipV="1">
          <a:off x="2019300" y="13071929"/>
          <a:ext cx="8890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39043</xdr:rowOff>
    </xdr:from>
    <xdr:to>
      <xdr:col>4</xdr:col>
      <xdr:colOff>206375</xdr:colOff>
      <xdr:row>75</xdr:row>
      <xdr:rowOff>140643</xdr:rowOff>
    </xdr:to>
    <xdr:sp macro="" textlink="">
      <xdr:nvSpPr>
        <xdr:cNvPr id="181" name="フローチャート : 判断 180"/>
        <xdr:cNvSpPr/>
      </xdr:nvSpPr>
      <xdr:spPr>
        <a:xfrm>
          <a:off x="2857500" y="1289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157170</xdr:rowOff>
    </xdr:from>
    <xdr:ext cx="469744" cy="259045"/>
    <xdr:sp macro="" textlink="">
      <xdr:nvSpPr>
        <xdr:cNvPr id="182" name="テキスト ボックス 181"/>
        <xdr:cNvSpPr txBox="1"/>
      </xdr:nvSpPr>
      <xdr:spPr>
        <a:xfrm>
          <a:off x="2673427" y="126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47606</xdr:rowOff>
    </xdr:from>
    <xdr:to>
      <xdr:col>2</xdr:col>
      <xdr:colOff>638175</xdr:colOff>
      <xdr:row>76</xdr:row>
      <xdr:rowOff>53812</xdr:rowOff>
    </xdr:to>
    <xdr:cxnSp macro="">
      <xdr:nvCxnSpPr>
        <xdr:cNvPr id="183" name="直線コネクタ 182"/>
        <xdr:cNvCxnSpPr/>
      </xdr:nvCxnSpPr>
      <xdr:spPr>
        <a:xfrm>
          <a:off x="1130300" y="13077806"/>
          <a:ext cx="889000" cy="6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34254</xdr:rowOff>
    </xdr:from>
    <xdr:to>
      <xdr:col>3</xdr:col>
      <xdr:colOff>3175</xdr:colOff>
      <xdr:row>75</xdr:row>
      <xdr:rowOff>135854</xdr:rowOff>
    </xdr:to>
    <xdr:sp macro="" textlink="">
      <xdr:nvSpPr>
        <xdr:cNvPr id="184" name="フローチャート : 判断 183"/>
        <xdr:cNvSpPr/>
      </xdr:nvSpPr>
      <xdr:spPr>
        <a:xfrm>
          <a:off x="1968500" y="128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152381</xdr:rowOff>
    </xdr:from>
    <xdr:ext cx="469744" cy="259045"/>
    <xdr:sp macro="" textlink="">
      <xdr:nvSpPr>
        <xdr:cNvPr id="185" name="テキスト ボックス 184"/>
        <xdr:cNvSpPr txBox="1"/>
      </xdr:nvSpPr>
      <xdr:spPr>
        <a:xfrm>
          <a:off x="1784427" y="1266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42962</xdr:rowOff>
    </xdr:from>
    <xdr:to>
      <xdr:col>1</xdr:col>
      <xdr:colOff>485775</xdr:colOff>
      <xdr:row>75</xdr:row>
      <xdr:rowOff>144562</xdr:rowOff>
    </xdr:to>
    <xdr:sp macro="" textlink="">
      <xdr:nvSpPr>
        <xdr:cNvPr id="186" name="フローチャート : 判断 185"/>
        <xdr:cNvSpPr/>
      </xdr:nvSpPr>
      <xdr:spPr>
        <a:xfrm>
          <a:off x="1079500" y="1290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161089</xdr:rowOff>
    </xdr:from>
    <xdr:ext cx="469744" cy="259045"/>
    <xdr:sp macro="" textlink="">
      <xdr:nvSpPr>
        <xdr:cNvPr id="187" name="テキスト ボックス 186"/>
        <xdr:cNvSpPr txBox="1"/>
      </xdr:nvSpPr>
      <xdr:spPr>
        <a:xfrm>
          <a:off x="895427" y="1267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71592</xdr:rowOff>
    </xdr:from>
    <xdr:to>
      <xdr:col>6</xdr:col>
      <xdr:colOff>561975</xdr:colOff>
      <xdr:row>76</xdr:row>
      <xdr:rowOff>1743</xdr:rowOff>
    </xdr:to>
    <xdr:sp macro="" textlink="">
      <xdr:nvSpPr>
        <xdr:cNvPr id="193" name="円/楕円 192"/>
        <xdr:cNvSpPr/>
      </xdr:nvSpPr>
      <xdr:spPr>
        <a:xfrm>
          <a:off x="4584700" y="129303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50019</xdr:rowOff>
    </xdr:from>
    <xdr:ext cx="469744" cy="259045"/>
    <xdr:sp macro="" textlink="">
      <xdr:nvSpPr>
        <xdr:cNvPr id="194" name="維持補修費該当値テキスト"/>
        <xdr:cNvSpPr txBox="1"/>
      </xdr:nvSpPr>
      <xdr:spPr>
        <a:xfrm>
          <a:off x="4686300" y="12908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6,084</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97827</xdr:rowOff>
    </xdr:from>
    <xdr:to>
      <xdr:col>5</xdr:col>
      <xdr:colOff>409575</xdr:colOff>
      <xdr:row>76</xdr:row>
      <xdr:rowOff>27977</xdr:rowOff>
    </xdr:to>
    <xdr:sp macro="" textlink="">
      <xdr:nvSpPr>
        <xdr:cNvPr id="195" name="円/楕円 194"/>
        <xdr:cNvSpPr/>
      </xdr:nvSpPr>
      <xdr:spPr>
        <a:xfrm>
          <a:off x="3746500" y="129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19104</xdr:rowOff>
    </xdr:from>
    <xdr:ext cx="469744" cy="259045"/>
    <xdr:sp macro="" textlink="">
      <xdr:nvSpPr>
        <xdr:cNvPr id="196" name="テキスト ボックス 195"/>
        <xdr:cNvSpPr txBox="1"/>
      </xdr:nvSpPr>
      <xdr:spPr>
        <a:xfrm>
          <a:off x="3562427" y="1304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162379</xdr:rowOff>
    </xdr:from>
    <xdr:to>
      <xdr:col>4</xdr:col>
      <xdr:colOff>206375</xdr:colOff>
      <xdr:row>76</xdr:row>
      <xdr:rowOff>92529</xdr:rowOff>
    </xdr:to>
    <xdr:sp macro="" textlink="">
      <xdr:nvSpPr>
        <xdr:cNvPr id="197" name="円/楕円 196"/>
        <xdr:cNvSpPr/>
      </xdr:nvSpPr>
      <xdr:spPr>
        <a:xfrm>
          <a:off x="2857500" y="1302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83656</xdr:rowOff>
    </xdr:from>
    <xdr:ext cx="469744" cy="259045"/>
    <xdr:sp macro="" textlink="">
      <xdr:nvSpPr>
        <xdr:cNvPr id="198" name="テキスト ボックス 197"/>
        <xdr:cNvSpPr txBox="1"/>
      </xdr:nvSpPr>
      <xdr:spPr>
        <a:xfrm>
          <a:off x="2673427" y="1311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3012</xdr:rowOff>
    </xdr:from>
    <xdr:to>
      <xdr:col>3</xdr:col>
      <xdr:colOff>3175</xdr:colOff>
      <xdr:row>76</xdr:row>
      <xdr:rowOff>104612</xdr:rowOff>
    </xdr:to>
    <xdr:sp macro="" textlink="">
      <xdr:nvSpPr>
        <xdr:cNvPr id="199" name="円/楕円 198"/>
        <xdr:cNvSpPr/>
      </xdr:nvSpPr>
      <xdr:spPr>
        <a:xfrm>
          <a:off x="1968500" y="1303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95739</xdr:rowOff>
    </xdr:from>
    <xdr:ext cx="469744" cy="259045"/>
    <xdr:sp macro="" textlink="">
      <xdr:nvSpPr>
        <xdr:cNvPr id="200" name="テキスト ボックス 199"/>
        <xdr:cNvSpPr txBox="1"/>
      </xdr:nvSpPr>
      <xdr:spPr>
        <a:xfrm>
          <a:off x="1784427" y="1312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168256</xdr:rowOff>
    </xdr:from>
    <xdr:to>
      <xdr:col>1</xdr:col>
      <xdr:colOff>485775</xdr:colOff>
      <xdr:row>76</xdr:row>
      <xdr:rowOff>98406</xdr:rowOff>
    </xdr:to>
    <xdr:sp macro="" textlink="">
      <xdr:nvSpPr>
        <xdr:cNvPr id="201" name="円/楕円 200"/>
        <xdr:cNvSpPr/>
      </xdr:nvSpPr>
      <xdr:spPr>
        <a:xfrm>
          <a:off x="1079500" y="130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89533</xdr:rowOff>
    </xdr:from>
    <xdr:ext cx="469744" cy="259045"/>
    <xdr:sp macro="" textlink="">
      <xdr:nvSpPr>
        <xdr:cNvPr id="202" name="テキスト ボックス 201"/>
        <xdr:cNvSpPr txBox="1"/>
      </xdr:nvSpPr>
      <xdr:spPr>
        <a:xfrm>
          <a:off x="895427" y="13119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90,690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150901</xdr:rowOff>
    </xdr:from>
    <xdr:to>
      <xdr:col>6</xdr:col>
      <xdr:colOff>510540</xdr:colOff>
      <xdr:row>98</xdr:row>
      <xdr:rowOff>91966</xdr:rowOff>
    </xdr:to>
    <xdr:cxnSp macro="">
      <xdr:nvCxnSpPr>
        <xdr:cNvPr id="229" name="直線コネクタ 228"/>
        <xdr:cNvCxnSpPr/>
      </xdr:nvCxnSpPr>
      <xdr:spPr>
        <a:xfrm flipV="1">
          <a:off x="4633595" y="15581401"/>
          <a:ext cx="1270" cy="1312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95793</xdr:rowOff>
    </xdr:from>
    <xdr:ext cx="534377" cy="259045"/>
    <xdr:sp macro="" textlink="">
      <xdr:nvSpPr>
        <xdr:cNvPr id="230" name="扶助費最小値テキスト"/>
        <xdr:cNvSpPr txBox="1"/>
      </xdr:nvSpPr>
      <xdr:spPr>
        <a:xfrm>
          <a:off x="4686300" y="1689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76,385</a:t>
          </a:r>
          <a:endParaRPr kumimoji="1" lang="ja-JP" altLang="en-US" sz="1000" b="1">
            <a:latin typeface="ＭＳ Ｐゴシック"/>
          </a:endParaRPr>
        </a:p>
      </xdr:txBody>
    </xdr:sp>
    <xdr:clientData/>
  </xdr:oneCellAnchor>
  <xdr:twoCellAnchor>
    <xdr:from>
      <xdr:col>6</xdr:col>
      <xdr:colOff>422275</xdr:colOff>
      <xdr:row>98</xdr:row>
      <xdr:rowOff>91966</xdr:rowOff>
    </xdr:from>
    <xdr:to>
      <xdr:col>6</xdr:col>
      <xdr:colOff>600075</xdr:colOff>
      <xdr:row>98</xdr:row>
      <xdr:rowOff>91966</xdr:rowOff>
    </xdr:to>
    <xdr:cxnSp macro="">
      <xdr:nvCxnSpPr>
        <xdr:cNvPr id="231" name="直線コネクタ 230"/>
        <xdr:cNvCxnSpPr/>
      </xdr:nvCxnSpPr>
      <xdr:spPr>
        <a:xfrm>
          <a:off x="4546600" y="1689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97578</xdr:rowOff>
    </xdr:from>
    <xdr:ext cx="599010" cy="259045"/>
    <xdr:sp macro="" textlink="">
      <xdr:nvSpPr>
        <xdr:cNvPr id="232" name="扶助費最大値テキスト"/>
        <xdr:cNvSpPr txBox="1"/>
      </xdr:nvSpPr>
      <xdr:spPr>
        <a:xfrm>
          <a:off x="4686300" y="15356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196,971</a:t>
          </a:r>
          <a:endParaRPr kumimoji="1" lang="ja-JP" altLang="en-US" sz="1000" b="1">
            <a:latin typeface="ＭＳ Ｐゴシック"/>
          </a:endParaRPr>
        </a:p>
      </xdr:txBody>
    </xdr:sp>
    <xdr:clientData/>
  </xdr:oneCellAnchor>
  <xdr:twoCellAnchor>
    <xdr:from>
      <xdr:col>6</xdr:col>
      <xdr:colOff>422275</xdr:colOff>
      <xdr:row>90</xdr:row>
      <xdr:rowOff>150901</xdr:rowOff>
    </xdr:from>
    <xdr:to>
      <xdr:col>6</xdr:col>
      <xdr:colOff>600075</xdr:colOff>
      <xdr:row>90</xdr:row>
      <xdr:rowOff>150901</xdr:rowOff>
    </xdr:to>
    <xdr:cxnSp macro="">
      <xdr:nvCxnSpPr>
        <xdr:cNvPr id="233" name="直線コネクタ 232"/>
        <xdr:cNvCxnSpPr/>
      </xdr:nvCxnSpPr>
      <xdr:spPr>
        <a:xfrm>
          <a:off x="4546600" y="15581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146483</xdr:rowOff>
    </xdr:from>
    <xdr:to>
      <xdr:col>6</xdr:col>
      <xdr:colOff>511175</xdr:colOff>
      <xdr:row>96</xdr:row>
      <xdr:rowOff>163985</xdr:rowOff>
    </xdr:to>
    <xdr:cxnSp macro="">
      <xdr:nvCxnSpPr>
        <xdr:cNvPr id="234" name="直線コネクタ 233"/>
        <xdr:cNvCxnSpPr/>
      </xdr:nvCxnSpPr>
      <xdr:spPr>
        <a:xfrm flipV="1">
          <a:off x="3797300" y="16605683"/>
          <a:ext cx="838200" cy="17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65622</xdr:rowOff>
    </xdr:from>
    <xdr:ext cx="599010" cy="259045"/>
    <xdr:sp macro="" textlink="">
      <xdr:nvSpPr>
        <xdr:cNvPr id="235" name="扶助費平均値テキスト"/>
        <xdr:cNvSpPr txBox="1"/>
      </xdr:nvSpPr>
      <xdr:spPr>
        <a:xfrm>
          <a:off x="4686300" y="16181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123,490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42745</xdr:rowOff>
    </xdr:from>
    <xdr:to>
      <xdr:col>6</xdr:col>
      <xdr:colOff>561975</xdr:colOff>
      <xdr:row>95</xdr:row>
      <xdr:rowOff>144345</xdr:rowOff>
    </xdr:to>
    <xdr:sp macro="" textlink="">
      <xdr:nvSpPr>
        <xdr:cNvPr id="236" name="フローチャート : 判断 235"/>
        <xdr:cNvSpPr/>
      </xdr:nvSpPr>
      <xdr:spPr>
        <a:xfrm>
          <a:off x="4584700" y="163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163985</xdr:rowOff>
    </xdr:from>
    <xdr:to>
      <xdr:col>5</xdr:col>
      <xdr:colOff>358775</xdr:colOff>
      <xdr:row>97</xdr:row>
      <xdr:rowOff>44799</xdr:rowOff>
    </xdr:to>
    <xdr:cxnSp macro="">
      <xdr:nvCxnSpPr>
        <xdr:cNvPr id="237" name="直線コネクタ 236"/>
        <xdr:cNvCxnSpPr/>
      </xdr:nvCxnSpPr>
      <xdr:spPr>
        <a:xfrm flipV="1">
          <a:off x="2908300" y="16623185"/>
          <a:ext cx="889000" cy="52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83882</xdr:rowOff>
    </xdr:from>
    <xdr:to>
      <xdr:col>5</xdr:col>
      <xdr:colOff>409575</xdr:colOff>
      <xdr:row>96</xdr:row>
      <xdr:rowOff>14032</xdr:rowOff>
    </xdr:to>
    <xdr:sp macro="" textlink="">
      <xdr:nvSpPr>
        <xdr:cNvPr id="238" name="フローチャート : 判断 237"/>
        <xdr:cNvSpPr/>
      </xdr:nvSpPr>
      <xdr:spPr>
        <a:xfrm>
          <a:off x="3746500" y="1637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30559</xdr:rowOff>
    </xdr:from>
    <xdr:ext cx="599010" cy="259045"/>
    <xdr:sp macro="" textlink="">
      <xdr:nvSpPr>
        <xdr:cNvPr id="239" name="テキスト ボックス 238"/>
        <xdr:cNvSpPr txBox="1"/>
      </xdr:nvSpPr>
      <xdr:spPr>
        <a:xfrm>
          <a:off x="3497794" y="16146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119,711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44799</xdr:rowOff>
    </xdr:from>
    <xdr:to>
      <xdr:col>4</xdr:col>
      <xdr:colOff>155575</xdr:colOff>
      <xdr:row>97</xdr:row>
      <xdr:rowOff>58917</xdr:rowOff>
    </xdr:to>
    <xdr:cxnSp macro="">
      <xdr:nvCxnSpPr>
        <xdr:cNvPr id="240" name="直線コネクタ 239"/>
        <xdr:cNvCxnSpPr/>
      </xdr:nvCxnSpPr>
      <xdr:spPr>
        <a:xfrm flipV="1">
          <a:off x="2019300" y="16675449"/>
          <a:ext cx="889000" cy="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149196</xdr:rowOff>
    </xdr:from>
    <xdr:to>
      <xdr:col>4</xdr:col>
      <xdr:colOff>206375</xdr:colOff>
      <xdr:row>96</xdr:row>
      <xdr:rowOff>79346</xdr:rowOff>
    </xdr:to>
    <xdr:sp macro="" textlink="">
      <xdr:nvSpPr>
        <xdr:cNvPr id="241" name="フローチャート : 判断 240"/>
        <xdr:cNvSpPr/>
      </xdr:nvSpPr>
      <xdr:spPr>
        <a:xfrm>
          <a:off x="2857500" y="16436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94</xdr:row>
      <xdr:rowOff>95873</xdr:rowOff>
    </xdr:from>
    <xdr:ext cx="599010" cy="259045"/>
    <xdr:sp macro="" textlink="">
      <xdr:nvSpPr>
        <xdr:cNvPr id="242" name="テキスト ボックス 241"/>
        <xdr:cNvSpPr txBox="1"/>
      </xdr:nvSpPr>
      <xdr:spPr>
        <a:xfrm>
          <a:off x="2608794" y="16212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113,711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55564</xdr:rowOff>
    </xdr:from>
    <xdr:to>
      <xdr:col>2</xdr:col>
      <xdr:colOff>638175</xdr:colOff>
      <xdr:row>97</xdr:row>
      <xdr:rowOff>58917</xdr:rowOff>
    </xdr:to>
    <xdr:cxnSp macro="">
      <xdr:nvCxnSpPr>
        <xdr:cNvPr id="243" name="直線コネクタ 242"/>
        <xdr:cNvCxnSpPr/>
      </xdr:nvCxnSpPr>
      <xdr:spPr>
        <a:xfrm>
          <a:off x="1130300" y="16686214"/>
          <a:ext cx="8890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169280</xdr:rowOff>
    </xdr:from>
    <xdr:to>
      <xdr:col>3</xdr:col>
      <xdr:colOff>3175</xdr:colOff>
      <xdr:row>96</xdr:row>
      <xdr:rowOff>99430</xdr:rowOff>
    </xdr:to>
    <xdr:sp macro="" textlink="">
      <xdr:nvSpPr>
        <xdr:cNvPr id="244" name="フローチャート : 判断 243"/>
        <xdr:cNvSpPr/>
      </xdr:nvSpPr>
      <xdr:spPr>
        <a:xfrm>
          <a:off x="1968500" y="1645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115957</xdr:rowOff>
    </xdr:from>
    <xdr:ext cx="599010" cy="259045"/>
    <xdr:sp macro="" textlink="">
      <xdr:nvSpPr>
        <xdr:cNvPr id="245" name="テキスト ボックス 244"/>
        <xdr:cNvSpPr txBox="1"/>
      </xdr:nvSpPr>
      <xdr:spPr>
        <a:xfrm>
          <a:off x="1719794" y="16232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111,866</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162412</xdr:rowOff>
    </xdr:from>
    <xdr:to>
      <xdr:col>1</xdr:col>
      <xdr:colOff>485775</xdr:colOff>
      <xdr:row>96</xdr:row>
      <xdr:rowOff>92562</xdr:rowOff>
    </xdr:to>
    <xdr:sp macro="" textlink="">
      <xdr:nvSpPr>
        <xdr:cNvPr id="246" name="フローチャート : 判断 245"/>
        <xdr:cNvSpPr/>
      </xdr:nvSpPr>
      <xdr:spPr>
        <a:xfrm>
          <a:off x="1079500" y="16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109089</xdr:rowOff>
    </xdr:from>
    <xdr:ext cx="599010" cy="259045"/>
    <xdr:sp macro="" textlink="">
      <xdr:nvSpPr>
        <xdr:cNvPr id="247" name="テキスト ボックス 246"/>
        <xdr:cNvSpPr txBox="1"/>
      </xdr:nvSpPr>
      <xdr:spPr>
        <a:xfrm>
          <a:off x="830794" y="1622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112,497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95683</xdr:rowOff>
    </xdr:from>
    <xdr:to>
      <xdr:col>6</xdr:col>
      <xdr:colOff>561975</xdr:colOff>
      <xdr:row>97</xdr:row>
      <xdr:rowOff>25833</xdr:rowOff>
    </xdr:to>
    <xdr:sp macro="" textlink="">
      <xdr:nvSpPr>
        <xdr:cNvPr id="253" name="円/楕円 252"/>
        <xdr:cNvSpPr/>
      </xdr:nvSpPr>
      <xdr:spPr>
        <a:xfrm>
          <a:off x="4584700" y="1655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74110</xdr:rowOff>
    </xdr:from>
    <xdr:ext cx="599010" cy="259045"/>
    <xdr:sp macro="" textlink="">
      <xdr:nvSpPr>
        <xdr:cNvPr id="254" name="扶助費該当値テキスト"/>
        <xdr:cNvSpPr txBox="1"/>
      </xdr:nvSpPr>
      <xdr:spPr>
        <a:xfrm>
          <a:off x="4686300" y="165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102,877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113185</xdr:rowOff>
    </xdr:from>
    <xdr:to>
      <xdr:col>5</xdr:col>
      <xdr:colOff>409575</xdr:colOff>
      <xdr:row>97</xdr:row>
      <xdr:rowOff>43335</xdr:rowOff>
    </xdr:to>
    <xdr:sp macro="" textlink="">
      <xdr:nvSpPr>
        <xdr:cNvPr id="255" name="円/楕円 254"/>
        <xdr:cNvSpPr/>
      </xdr:nvSpPr>
      <xdr:spPr>
        <a:xfrm>
          <a:off x="3746500" y="1657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34462</xdr:rowOff>
    </xdr:from>
    <xdr:ext cx="599010" cy="259045"/>
    <xdr:sp macro="" textlink="">
      <xdr:nvSpPr>
        <xdr:cNvPr id="256" name="テキスト ボックス 255"/>
        <xdr:cNvSpPr txBox="1"/>
      </xdr:nvSpPr>
      <xdr:spPr>
        <a:xfrm>
          <a:off x="3497794" y="1666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101,269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165449</xdr:rowOff>
    </xdr:from>
    <xdr:to>
      <xdr:col>4</xdr:col>
      <xdr:colOff>206375</xdr:colOff>
      <xdr:row>97</xdr:row>
      <xdr:rowOff>95599</xdr:rowOff>
    </xdr:to>
    <xdr:sp macro="" textlink="">
      <xdr:nvSpPr>
        <xdr:cNvPr id="257" name="円/楕円 256"/>
        <xdr:cNvSpPr/>
      </xdr:nvSpPr>
      <xdr:spPr>
        <a:xfrm>
          <a:off x="2857500" y="166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86726</xdr:rowOff>
    </xdr:from>
    <xdr:ext cx="534377" cy="259045"/>
    <xdr:sp macro="" textlink="">
      <xdr:nvSpPr>
        <xdr:cNvPr id="258" name="テキスト ボックス 257"/>
        <xdr:cNvSpPr txBox="1"/>
      </xdr:nvSpPr>
      <xdr:spPr>
        <a:xfrm>
          <a:off x="2641111" y="1671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8117</xdr:rowOff>
    </xdr:from>
    <xdr:to>
      <xdr:col>3</xdr:col>
      <xdr:colOff>3175</xdr:colOff>
      <xdr:row>97</xdr:row>
      <xdr:rowOff>109717</xdr:rowOff>
    </xdr:to>
    <xdr:sp macro="" textlink="">
      <xdr:nvSpPr>
        <xdr:cNvPr id="259" name="円/楕円 258"/>
        <xdr:cNvSpPr/>
      </xdr:nvSpPr>
      <xdr:spPr>
        <a:xfrm>
          <a:off x="1968500" y="1663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100844</xdr:rowOff>
    </xdr:from>
    <xdr:ext cx="534377" cy="259045"/>
    <xdr:sp macro="" textlink="">
      <xdr:nvSpPr>
        <xdr:cNvPr id="260" name="テキスト ボックス 259"/>
        <xdr:cNvSpPr txBox="1"/>
      </xdr:nvSpPr>
      <xdr:spPr>
        <a:xfrm>
          <a:off x="1752111" y="1673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95,171</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4764</xdr:rowOff>
    </xdr:from>
    <xdr:to>
      <xdr:col>1</xdr:col>
      <xdr:colOff>485775</xdr:colOff>
      <xdr:row>97</xdr:row>
      <xdr:rowOff>106364</xdr:rowOff>
    </xdr:to>
    <xdr:sp macro="" textlink="">
      <xdr:nvSpPr>
        <xdr:cNvPr id="261" name="円/楕円 260"/>
        <xdr:cNvSpPr/>
      </xdr:nvSpPr>
      <xdr:spPr>
        <a:xfrm>
          <a:off x="1079500" y="1663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97491</xdr:rowOff>
    </xdr:from>
    <xdr:ext cx="534377" cy="259045"/>
    <xdr:sp macro="" textlink="">
      <xdr:nvSpPr>
        <xdr:cNvPr id="262" name="テキスト ボックス 261"/>
        <xdr:cNvSpPr txBox="1"/>
      </xdr:nvSpPr>
      <xdr:spPr>
        <a:xfrm>
          <a:off x="863111" y="1672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95,479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38,379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73" name="テキスト ボックス 27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5" name="テキスト ボックス 27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7" name="テキスト ボックス 276"/>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9" name="テキスト ボックス 278"/>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1" name="テキスト ボックス 280"/>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118623</xdr:rowOff>
    </xdr:from>
    <xdr:to>
      <xdr:col>15</xdr:col>
      <xdr:colOff>180340</xdr:colOff>
      <xdr:row>39</xdr:row>
      <xdr:rowOff>82047</xdr:rowOff>
    </xdr:to>
    <xdr:cxnSp macro="">
      <xdr:nvCxnSpPr>
        <xdr:cNvPr id="285" name="直線コネクタ 284"/>
        <xdr:cNvCxnSpPr/>
      </xdr:nvCxnSpPr>
      <xdr:spPr>
        <a:xfrm flipV="1">
          <a:off x="10475595" y="5433573"/>
          <a:ext cx="127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85874</xdr:rowOff>
    </xdr:from>
    <xdr:ext cx="534377" cy="259045"/>
    <xdr:sp macro="" textlink="">
      <xdr:nvSpPr>
        <xdr:cNvPr id="286" name="補助費等最小値テキスト"/>
        <xdr:cNvSpPr txBox="1"/>
      </xdr:nvSpPr>
      <xdr:spPr>
        <a:xfrm>
          <a:off x="10528300" y="677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17,511</a:t>
          </a:r>
          <a:endParaRPr kumimoji="1" lang="ja-JP" altLang="en-US" sz="1000" b="1">
            <a:latin typeface="ＭＳ Ｐゴシック"/>
          </a:endParaRPr>
        </a:p>
      </xdr:txBody>
    </xdr:sp>
    <xdr:clientData/>
  </xdr:oneCellAnchor>
  <xdr:twoCellAnchor>
    <xdr:from>
      <xdr:col>15</xdr:col>
      <xdr:colOff>92075</xdr:colOff>
      <xdr:row>39</xdr:row>
      <xdr:rowOff>82047</xdr:rowOff>
    </xdr:from>
    <xdr:to>
      <xdr:col>15</xdr:col>
      <xdr:colOff>269875</xdr:colOff>
      <xdr:row>39</xdr:row>
      <xdr:rowOff>82047</xdr:rowOff>
    </xdr:to>
    <xdr:cxnSp macro="">
      <xdr:nvCxnSpPr>
        <xdr:cNvPr id="287" name="直線コネクタ 286"/>
        <xdr:cNvCxnSpPr/>
      </xdr:nvCxnSpPr>
      <xdr:spPr>
        <a:xfrm>
          <a:off x="10388600" y="6768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65300</xdr:rowOff>
    </xdr:from>
    <xdr:ext cx="534377" cy="259045"/>
    <xdr:sp macro="" textlink="">
      <xdr:nvSpPr>
        <xdr:cNvPr id="288" name="補助費等最大値テキスト"/>
        <xdr:cNvSpPr txBox="1"/>
      </xdr:nvSpPr>
      <xdr:spPr>
        <a:xfrm>
          <a:off x="10528300" y="520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46,711</a:t>
          </a:r>
          <a:endParaRPr kumimoji="1" lang="ja-JP" altLang="en-US" sz="1000" b="1">
            <a:latin typeface="ＭＳ Ｐゴシック"/>
          </a:endParaRPr>
        </a:p>
      </xdr:txBody>
    </xdr:sp>
    <xdr:clientData/>
  </xdr:oneCellAnchor>
  <xdr:twoCellAnchor>
    <xdr:from>
      <xdr:col>15</xdr:col>
      <xdr:colOff>92075</xdr:colOff>
      <xdr:row>31</xdr:row>
      <xdr:rowOff>118623</xdr:rowOff>
    </xdr:from>
    <xdr:to>
      <xdr:col>15</xdr:col>
      <xdr:colOff>269875</xdr:colOff>
      <xdr:row>31</xdr:row>
      <xdr:rowOff>118623</xdr:rowOff>
    </xdr:to>
    <xdr:cxnSp macro="">
      <xdr:nvCxnSpPr>
        <xdr:cNvPr id="289" name="直線コネクタ 288"/>
        <xdr:cNvCxnSpPr/>
      </xdr:nvCxnSpPr>
      <xdr:spPr>
        <a:xfrm>
          <a:off x="10388600" y="543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76515</xdr:rowOff>
    </xdr:from>
    <xdr:to>
      <xdr:col>15</xdr:col>
      <xdr:colOff>180975</xdr:colOff>
      <xdr:row>37</xdr:row>
      <xdr:rowOff>2357</xdr:rowOff>
    </xdr:to>
    <xdr:cxnSp macro="">
      <xdr:nvCxnSpPr>
        <xdr:cNvPr id="290" name="直線コネクタ 289"/>
        <xdr:cNvCxnSpPr/>
      </xdr:nvCxnSpPr>
      <xdr:spPr>
        <a:xfrm flipV="1">
          <a:off x="9639300" y="6248715"/>
          <a:ext cx="838200" cy="97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71360</xdr:rowOff>
    </xdr:from>
    <xdr:ext cx="534377" cy="259045"/>
    <xdr:sp macro="" textlink="">
      <xdr:nvSpPr>
        <xdr:cNvPr id="291" name="補助費等平均値テキスト"/>
        <xdr:cNvSpPr txBox="1"/>
      </xdr:nvSpPr>
      <xdr:spPr>
        <a:xfrm>
          <a:off x="10528300" y="5729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48483</xdr:rowOff>
    </xdr:from>
    <xdr:to>
      <xdr:col>15</xdr:col>
      <xdr:colOff>231775</xdr:colOff>
      <xdr:row>34</xdr:row>
      <xdr:rowOff>150083</xdr:rowOff>
    </xdr:to>
    <xdr:sp macro="" textlink="">
      <xdr:nvSpPr>
        <xdr:cNvPr id="292" name="フローチャート : 判断 291"/>
        <xdr:cNvSpPr/>
      </xdr:nvSpPr>
      <xdr:spPr>
        <a:xfrm>
          <a:off x="10426700" y="587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139334</xdr:rowOff>
    </xdr:from>
    <xdr:to>
      <xdr:col>14</xdr:col>
      <xdr:colOff>28575</xdr:colOff>
      <xdr:row>37</xdr:row>
      <xdr:rowOff>2357</xdr:rowOff>
    </xdr:to>
    <xdr:cxnSp macro="">
      <xdr:nvCxnSpPr>
        <xdr:cNvPr id="293" name="直線コネクタ 292"/>
        <xdr:cNvCxnSpPr/>
      </xdr:nvCxnSpPr>
      <xdr:spPr>
        <a:xfrm>
          <a:off x="8750300" y="6311534"/>
          <a:ext cx="889000" cy="3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81082</xdr:rowOff>
    </xdr:from>
    <xdr:to>
      <xdr:col>14</xdr:col>
      <xdr:colOff>79375</xdr:colOff>
      <xdr:row>35</xdr:row>
      <xdr:rowOff>11232</xdr:rowOff>
    </xdr:to>
    <xdr:sp macro="" textlink="">
      <xdr:nvSpPr>
        <xdr:cNvPr id="294" name="フローチャート : 判断 293"/>
        <xdr:cNvSpPr/>
      </xdr:nvSpPr>
      <xdr:spPr>
        <a:xfrm>
          <a:off x="9588500" y="5910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27759</xdr:rowOff>
    </xdr:from>
    <xdr:ext cx="534377" cy="259045"/>
    <xdr:sp macro="" textlink="">
      <xdr:nvSpPr>
        <xdr:cNvPr id="295" name="テキスト ボックス 294"/>
        <xdr:cNvSpPr txBox="1"/>
      </xdr:nvSpPr>
      <xdr:spPr>
        <a:xfrm>
          <a:off x="9372111" y="568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35,171</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124521</xdr:rowOff>
    </xdr:from>
    <xdr:to>
      <xdr:col>12</xdr:col>
      <xdr:colOff>511175</xdr:colOff>
      <xdr:row>36</xdr:row>
      <xdr:rowOff>139334</xdr:rowOff>
    </xdr:to>
    <xdr:cxnSp macro="">
      <xdr:nvCxnSpPr>
        <xdr:cNvPr id="296" name="直線コネクタ 295"/>
        <xdr:cNvCxnSpPr/>
      </xdr:nvCxnSpPr>
      <xdr:spPr>
        <a:xfrm>
          <a:off x="7861300" y="6296721"/>
          <a:ext cx="88900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32</xdr:row>
      <xdr:rowOff>143856</xdr:rowOff>
    </xdr:from>
    <xdr:to>
      <xdr:col>12</xdr:col>
      <xdr:colOff>561975</xdr:colOff>
      <xdr:row>33</xdr:row>
      <xdr:rowOff>74006</xdr:rowOff>
    </xdr:to>
    <xdr:sp macro="" textlink="">
      <xdr:nvSpPr>
        <xdr:cNvPr id="297" name="フローチャート : 判断 296"/>
        <xdr:cNvSpPr/>
      </xdr:nvSpPr>
      <xdr:spPr>
        <a:xfrm>
          <a:off x="8699500" y="5630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31</xdr:row>
      <xdr:rowOff>90533</xdr:rowOff>
    </xdr:from>
    <xdr:ext cx="534377" cy="259045"/>
    <xdr:sp macro="" textlink="">
      <xdr:nvSpPr>
        <xdr:cNvPr id="298" name="テキスト ボックス 297"/>
        <xdr:cNvSpPr txBox="1"/>
      </xdr:nvSpPr>
      <xdr:spPr>
        <a:xfrm>
          <a:off x="8483111" y="540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41,298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87350</xdr:rowOff>
    </xdr:from>
    <xdr:to>
      <xdr:col>11</xdr:col>
      <xdr:colOff>307975</xdr:colOff>
      <xdr:row>36</xdr:row>
      <xdr:rowOff>124521</xdr:rowOff>
    </xdr:to>
    <xdr:cxnSp macro="">
      <xdr:nvCxnSpPr>
        <xdr:cNvPr id="299" name="直線コネクタ 298"/>
        <xdr:cNvCxnSpPr/>
      </xdr:nvCxnSpPr>
      <xdr:spPr>
        <a:xfrm>
          <a:off x="6972300" y="6259550"/>
          <a:ext cx="889000" cy="37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162966</xdr:rowOff>
    </xdr:from>
    <xdr:to>
      <xdr:col>11</xdr:col>
      <xdr:colOff>358775</xdr:colOff>
      <xdr:row>34</xdr:row>
      <xdr:rowOff>93116</xdr:rowOff>
    </xdr:to>
    <xdr:sp macro="" textlink="">
      <xdr:nvSpPr>
        <xdr:cNvPr id="300" name="フローチャート : 判断 299"/>
        <xdr:cNvSpPr/>
      </xdr:nvSpPr>
      <xdr:spPr>
        <a:xfrm>
          <a:off x="7810500" y="5820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109643</xdr:rowOff>
    </xdr:from>
    <xdr:ext cx="534377" cy="259045"/>
    <xdr:sp macro="" textlink="">
      <xdr:nvSpPr>
        <xdr:cNvPr id="301" name="テキスト ボックス 300"/>
        <xdr:cNvSpPr txBox="1"/>
      </xdr:nvSpPr>
      <xdr:spPr>
        <a:xfrm>
          <a:off x="7594111" y="5596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37,130</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17119</xdr:rowOff>
    </xdr:from>
    <xdr:to>
      <xdr:col>10</xdr:col>
      <xdr:colOff>155575</xdr:colOff>
      <xdr:row>34</xdr:row>
      <xdr:rowOff>118719</xdr:rowOff>
    </xdr:to>
    <xdr:sp macro="" textlink="">
      <xdr:nvSpPr>
        <xdr:cNvPr id="302" name="フローチャート : 判断 301"/>
        <xdr:cNvSpPr/>
      </xdr:nvSpPr>
      <xdr:spPr>
        <a:xfrm>
          <a:off x="6921500" y="584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135246</xdr:rowOff>
    </xdr:from>
    <xdr:ext cx="534377" cy="259045"/>
    <xdr:sp macro="" textlink="">
      <xdr:nvSpPr>
        <xdr:cNvPr id="303" name="テキスト ボックス 302"/>
        <xdr:cNvSpPr txBox="1"/>
      </xdr:nvSpPr>
      <xdr:spPr>
        <a:xfrm>
          <a:off x="6705111" y="562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36,570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25715</xdr:rowOff>
    </xdr:from>
    <xdr:to>
      <xdr:col>15</xdr:col>
      <xdr:colOff>231775</xdr:colOff>
      <xdr:row>36</xdr:row>
      <xdr:rowOff>127315</xdr:rowOff>
    </xdr:to>
    <xdr:sp macro="" textlink="">
      <xdr:nvSpPr>
        <xdr:cNvPr id="309" name="円/楕円 308"/>
        <xdr:cNvSpPr/>
      </xdr:nvSpPr>
      <xdr:spPr>
        <a:xfrm>
          <a:off x="10426700" y="619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4142</xdr:rowOff>
    </xdr:from>
    <xdr:ext cx="534377" cy="259045"/>
    <xdr:sp macro="" textlink="">
      <xdr:nvSpPr>
        <xdr:cNvPr id="310" name="補助費等該当値テキスト"/>
        <xdr:cNvSpPr txBox="1"/>
      </xdr:nvSpPr>
      <xdr:spPr>
        <a:xfrm>
          <a:off x="10528300" y="6176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28,882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123007</xdr:rowOff>
    </xdr:from>
    <xdr:to>
      <xdr:col>14</xdr:col>
      <xdr:colOff>79375</xdr:colOff>
      <xdr:row>37</xdr:row>
      <xdr:rowOff>53157</xdr:rowOff>
    </xdr:to>
    <xdr:sp macro="" textlink="">
      <xdr:nvSpPr>
        <xdr:cNvPr id="311" name="円/楕円 310"/>
        <xdr:cNvSpPr/>
      </xdr:nvSpPr>
      <xdr:spPr>
        <a:xfrm>
          <a:off x="9588500" y="6295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44284</xdr:rowOff>
    </xdr:from>
    <xdr:ext cx="534377" cy="259045"/>
    <xdr:sp macro="" textlink="">
      <xdr:nvSpPr>
        <xdr:cNvPr id="312" name="テキスト ボックス 311"/>
        <xdr:cNvSpPr txBox="1"/>
      </xdr:nvSpPr>
      <xdr:spPr>
        <a:xfrm>
          <a:off x="9372111" y="6387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26,754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88534</xdr:rowOff>
    </xdr:from>
    <xdr:to>
      <xdr:col>12</xdr:col>
      <xdr:colOff>561975</xdr:colOff>
      <xdr:row>37</xdr:row>
      <xdr:rowOff>18684</xdr:rowOff>
    </xdr:to>
    <xdr:sp macro="" textlink="">
      <xdr:nvSpPr>
        <xdr:cNvPr id="313" name="円/楕円 312"/>
        <xdr:cNvSpPr/>
      </xdr:nvSpPr>
      <xdr:spPr>
        <a:xfrm>
          <a:off x="8699500" y="626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9811</xdr:rowOff>
    </xdr:from>
    <xdr:ext cx="534377" cy="259045"/>
    <xdr:sp macro="" textlink="">
      <xdr:nvSpPr>
        <xdr:cNvPr id="314" name="テキスト ボックス 313"/>
        <xdr:cNvSpPr txBox="1"/>
      </xdr:nvSpPr>
      <xdr:spPr>
        <a:xfrm>
          <a:off x="8483111" y="63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27,508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73721</xdr:rowOff>
    </xdr:from>
    <xdr:to>
      <xdr:col>11</xdr:col>
      <xdr:colOff>358775</xdr:colOff>
      <xdr:row>37</xdr:row>
      <xdr:rowOff>3871</xdr:rowOff>
    </xdr:to>
    <xdr:sp macro="" textlink="">
      <xdr:nvSpPr>
        <xdr:cNvPr id="315" name="円/楕円 314"/>
        <xdr:cNvSpPr/>
      </xdr:nvSpPr>
      <xdr:spPr>
        <a:xfrm>
          <a:off x="7810500" y="624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166448</xdr:rowOff>
    </xdr:from>
    <xdr:ext cx="534377" cy="259045"/>
    <xdr:sp macro="" textlink="">
      <xdr:nvSpPr>
        <xdr:cNvPr id="316" name="テキスト ボックス 315"/>
        <xdr:cNvSpPr txBox="1"/>
      </xdr:nvSpPr>
      <xdr:spPr>
        <a:xfrm>
          <a:off x="7594111" y="633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27,832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36550</xdr:rowOff>
    </xdr:from>
    <xdr:to>
      <xdr:col>10</xdr:col>
      <xdr:colOff>155575</xdr:colOff>
      <xdr:row>36</xdr:row>
      <xdr:rowOff>138150</xdr:rowOff>
    </xdr:to>
    <xdr:sp macro="" textlink="">
      <xdr:nvSpPr>
        <xdr:cNvPr id="317" name="円/楕円 316"/>
        <xdr:cNvSpPr/>
      </xdr:nvSpPr>
      <xdr:spPr>
        <a:xfrm>
          <a:off x="6921500" y="62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129277</xdr:rowOff>
    </xdr:from>
    <xdr:ext cx="534377" cy="259045"/>
    <xdr:sp macro="" textlink="">
      <xdr:nvSpPr>
        <xdr:cNvPr id="318" name="テキスト ボックス 317"/>
        <xdr:cNvSpPr txBox="1"/>
      </xdr:nvSpPr>
      <xdr:spPr>
        <a:xfrm>
          <a:off x="6705111" y="63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28,645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59,359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29" name="テキスト ボックス 328"/>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31" name="テキスト ボックス 330"/>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95504</xdr:rowOff>
    </xdr:from>
    <xdr:to>
      <xdr:col>15</xdr:col>
      <xdr:colOff>180340</xdr:colOff>
      <xdr:row>57</xdr:row>
      <xdr:rowOff>139529</xdr:rowOff>
    </xdr:to>
    <xdr:cxnSp macro="">
      <xdr:nvCxnSpPr>
        <xdr:cNvPr id="343" name="直線コネクタ 342"/>
        <xdr:cNvCxnSpPr/>
      </xdr:nvCxnSpPr>
      <xdr:spPr>
        <a:xfrm flipV="1">
          <a:off x="10475595" y="8839454"/>
          <a:ext cx="1270" cy="1072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143356</xdr:rowOff>
    </xdr:from>
    <xdr:ext cx="534377" cy="259045"/>
    <xdr:sp macro="" textlink="">
      <xdr:nvSpPr>
        <xdr:cNvPr id="344" name="普通建設事業費最小値テキスト"/>
        <xdr:cNvSpPr txBox="1"/>
      </xdr:nvSpPr>
      <xdr:spPr>
        <a:xfrm>
          <a:off x="10528300" y="991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33,009</a:t>
          </a:r>
          <a:endParaRPr kumimoji="1" lang="ja-JP" altLang="en-US" sz="1000" b="1">
            <a:latin typeface="ＭＳ Ｐゴシック"/>
          </a:endParaRPr>
        </a:p>
      </xdr:txBody>
    </xdr:sp>
    <xdr:clientData/>
  </xdr:oneCellAnchor>
  <xdr:twoCellAnchor>
    <xdr:from>
      <xdr:col>15</xdr:col>
      <xdr:colOff>92075</xdr:colOff>
      <xdr:row>57</xdr:row>
      <xdr:rowOff>139529</xdr:rowOff>
    </xdr:from>
    <xdr:to>
      <xdr:col>15</xdr:col>
      <xdr:colOff>269875</xdr:colOff>
      <xdr:row>57</xdr:row>
      <xdr:rowOff>139529</xdr:rowOff>
    </xdr:to>
    <xdr:cxnSp macro="">
      <xdr:nvCxnSpPr>
        <xdr:cNvPr id="345" name="直線コネクタ 344"/>
        <xdr:cNvCxnSpPr/>
      </xdr:nvCxnSpPr>
      <xdr:spPr>
        <a:xfrm>
          <a:off x="10388600" y="9912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42181</xdr:rowOff>
    </xdr:from>
    <xdr:ext cx="534377" cy="259045"/>
    <xdr:sp macro="" textlink="">
      <xdr:nvSpPr>
        <xdr:cNvPr id="346" name="普通建設事業費最大値テキスト"/>
        <xdr:cNvSpPr txBox="1"/>
      </xdr:nvSpPr>
      <xdr:spPr>
        <a:xfrm>
          <a:off x="10528300" y="86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89,320</a:t>
          </a:r>
          <a:endParaRPr kumimoji="1" lang="ja-JP" altLang="en-US" sz="1000" b="1">
            <a:latin typeface="ＭＳ Ｐゴシック"/>
          </a:endParaRPr>
        </a:p>
      </xdr:txBody>
    </xdr:sp>
    <xdr:clientData/>
  </xdr:oneCellAnchor>
  <xdr:twoCellAnchor>
    <xdr:from>
      <xdr:col>15</xdr:col>
      <xdr:colOff>92075</xdr:colOff>
      <xdr:row>51</xdr:row>
      <xdr:rowOff>95504</xdr:rowOff>
    </xdr:from>
    <xdr:to>
      <xdr:col>15</xdr:col>
      <xdr:colOff>269875</xdr:colOff>
      <xdr:row>51</xdr:row>
      <xdr:rowOff>95504</xdr:rowOff>
    </xdr:to>
    <xdr:cxnSp macro="">
      <xdr:nvCxnSpPr>
        <xdr:cNvPr id="347" name="直線コネクタ 346"/>
        <xdr:cNvCxnSpPr/>
      </xdr:nvCxnSpPr>
      <xdr:spPr>
        <a:xfrm>
          <a:off x="10388600" y="8839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32677</xdr:rowOff>
    </xdr:from>
    <xdr:to>
      <xdr:col>15</xdr:col>
      <xdr:colOff>180975</xdr:colOff>
      <xdr:row>55</xdr:row>
      <xdr:rowOff>70530</xdr:rowOff>
    </xdr:to>
    <xdr:cxnSp macro="">
      <xdr:nvCxnSpPr>
        <xdr:cNvPr id="348" name="直線コネクタ 347"/>
        <xdr:cNvCxnSpPr/>
      </xdr:nvCxnSpPr>
      <xdr:spPr>
        <a:xfrm flipV="1">
          <a:off x="9639300" y="9462427"/>
          <a:ext cx="838200" cy="3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50220</xdr:rowOff>
    </xdr:from>
    <xdr:ext cx="534377" cy="259045"/>
    <xdr:sp macro="" textlink="">
      <xdr:nvSpPr>
        <xdr:cNvPr id="349" name="普通建設事業費平均値テキスト"/>
        <xdr:cNvSpPr txBox="1"/>
      </xdr:nvSpPr>
      <xdr:spPr>
        <a:xfrm>
          <a:off x="10528300" y="9479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51,898</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71793</xdr:rowOff>
    </xdr:from>
    <xdr:to>
      <xdr:col>15</xdr:col>
      <xdr:colOff>231775</xdr:colOff>
      <xdr:row>56</xdr:row>
      <xdr:rowOff>1943</xdr:rowOff>
    </xdr:to>
    <xdr:sp macro="" textlink="">
      <xdr:nvSpPr>
        <xdr:cNvPr id="350" name="フローチャート : 判断 349"/>
        <xdr:cNvSpPr/>
      </xdr:nvSpPr>
      <xdr:spPr>
        <a:xfrm>
          <a:off x="10426700" y="9501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70530</xdr:rowOff>
    </xdr:from>
    <xdr:to>
      <xdr:col>14</xdr:col>
      <xdr:colOff>28575</xdr:colOff>
      <xdr:row>56</xdr:row>
      <xdr:rowOff>55499</xdr:rowOff>
    </xdr:to>
    <xdr:cxnSp macro="">
      <xdr:nvCxnSpPr>
        <xdr:cNvPr id="351" name="直線コネクタ 350"/>
        <xdr:cNvCxnSpPr/>
      </xdr:nvCxnSpPr>
      <xdr:spPr>
        <a:xfrm flipV="1">
          <a:off x="8750300" y="9500280"/>
          <a:ext cx="889000" cy="15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39904</xdr:rowOff>
    </xdr:from>
    <xdr:to>
      <xdr:col>14</xdr:col>
      <xdr:colOff>79375</xdr:colOff>
      <xdr:row>55</xdr:row>
      <xdr:rowOff>141504</xdr:rowOff>
    </xdr:to>
    <xdr:sp macro="" textlink="">
      <xdr:nvSpPr>
        <xdr:cNvPr id="352" name="フローチャート : 判断 351"/>
        <xdr:cNvSpPr/>
      </xdr:nvSpPr>
      <xdr:spPr>
        <a:xfrm>
          <a:off x="9588500" y="946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132631</xdr:rowOff>
    </xdr:from>
    <xdr:ext cx="534377" cy="259045"/>
    <xdr:sp macro="" textlink="">
      <xdr:nvSpPr>
        <xdr:cNvPr id="353" name="テキスト ボックス 352"/>
        <xdr:cNvSpPr txBox="1"/>
      </xdr:nvSpPr>
      <xdr:spPr>
        <a:xfrm>
          <a:off x="9372111" y="956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53,572</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55499</xdr:rowOff>
    </xdr:from>
    <xdr:to>
      <xdr:col>12</xdr:col>
      <xdr:colOff>511175</xdr:colOff>
      <xdr:row>56</xdr:row>
      <xdr:rowOff>106991</xdr:rowOff>
    </xdr:to>
    <xdr:cxnSp macro="">
      <xdr:nvCxnSpPr>
        <xdr:cNvPr id="354" name="直線コネクタ 353"/>
        <xdr:cNvCxnSpPr/>
      </xdr:nvCxnSpPr>
      <xdr:spPr>
        <a:xfrm flipV="1">
          <a:off x="7861300" y="9656699"/>
          <a:ext cx="889000" cy="51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91796</xdr:rowOff>
    </xdr:from>
    <xdr:to>
      <xdr:col>12</xdr:col>
      <xdr:colOff>561975</xdr:colOff>
      <xdr:row>56</xdr:row>
      <xdr:rowOff>21946</xdr:rowOff>
    </xdr:to>
    <xdr:sp macro="" textlink="">
      <xdr:nvSpPr>
        <xdr:cNvPr id="355" name="フローチャート : 判断 354"/>
        <xdr:cNvSpPr/>
      </xdr:nvSpPr>
      <xdr:spPr>
        <a:xfrm>
          <a:off x="8699500" y="952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38473</xdr:rowOff>
    </xdr:from>
    <xdr:ext cx="534377" cy="259045"/>
    <xdr:sp macro="" textlink="">
      <xdr:nvSpPr>
        <xdr:cNvPr id="356" name="テキスト ボックス 355"/>
        <xdr:cNvSpPr txBox="1"/>
      </xdr:nvSpPr>
      <xdr:spPr>
        <a:xfrm>
          <a:off x="8483111" y="929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91999</xdr:rowOff>
    </xdr:from>
    <xdr:to>
      <xdr:col>11</xdr:col>
      <xdr:colOff>307975</xdr:colOff>
      <xdr:row>56</xdr:row>
      <xdr:rowOff>106991</xdr:rowOff>
    </xdr:to>
    <xdr:cxnSp macro="">
      <xdr:nvCxnSpPr>
        <xdr:cNvPr id="357" name="直線コネクタ 356"/>
        <xdr:cNvCxnSpPr/>
      </xdr:nvCxnSpPr>
      <xdr:spPr>
        <a:xfrm>
          <a:off x="6972300" y="9693199"/>
          <a:ext cx="889000" cy="14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162643</xdr:rowOff>
    </xdr:from>
    <xdr:to>
      <xdr:col>11</xdr:col>
      <xdr:colOff>358775</xdr:colOff>
      <xdr:row>56</xdr:row>
      <xdr:rowOff>92793</xdr:rowOff>
    </xdr:to>
    <xdr:sp macro="" textlink="">
      <xdr:nvSpPr>
        <xdr:cNvPr id="358" name="フローチャート : 判断 357"/>
        <xdr:cNvSpPr/>
      </xdr:nvSpPr>
      <xdr:spPr>
        <a:xfrm>
          <a:off x="7810500" y="959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109320</xdr:rowOff>
    </xdr:from>
    <xdr:ext cx="534377" cy="259045"/>
    <xdr:sp macro="" textlink="">
      <xdr:nvSpPr>
        <xdr:cNvPr id="359" name="テキスト ボックス 358"/>
        <xdr:cNvSpPr txBox="1"/>
      </xdr:nvSpPr>
      <xdr:spPr>
        <a:xfrm>
          <a:off x="7594111" y="93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47,129</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130925</xdr:rowOff>
    </xdr:from>
    <xdr:to>
      <xdr:col>10</xdr:col>
      <xdr:colOff>155575</xdr:colOff>
      <xdr:row>56</xdr:row>
      <xdr:rowOff>61075</xdr:rowOff>
    </xdr:to>
    <xdr:sp macro="" textlink="">
      <xdr:nvSpPr>
        <xdr:cNvPr id="360" name="フローチャート : 判断 359"/>
        <xdr:cNvSpPr/>
      </xdr:nvSpPr>
      <xdr:spPr>
        <a:xfrm>
          <a:off x="6921500" y="956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77602</xdr:rowOff>
    </xdr:from>
    <xdr:ext cx="534377" cy="259045"/>
    <xdr:sp macro="" textlink="">
      <xdr:nvSpPr>
        <xdr:cNvPr id="361" name="テキスト ボックス 360"/>
        <xdr:cNvSpPr txBox="1"/>
      </xdr:nvSpPr>
      <xdr:spPr>
        <a:xfrm>
          <a:off x="6705111" y="933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153327</xdr:rowOff>
    </xdr:from>
    <xdr:to>
      <xdr:col>15</xdr:col>
      <xdr:colOff>231775</xdr:colOff>
      <xdr:row>55</xdr:row>
      <xdr:rowOff>83477</xdr:rowOff>
    </xdr:to>
    <xdr:sp macro="" textlink="">
      <xdr:nvSpPr>
        <xdr:cNvPr id="367" name="円/楕円 366"/>
        <xdr:cNvSpPr/>
      </xdr:nvSpPr>
      <xdr:spPr>
        <a:xfrm>
          <a:off x="10426700" y="94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4754</xdr:rowOff>
    </xdr:from>
    <xdr:ext cx="534377" cy="259045"/>
    <xdr:sp macro="" textlink="">
      <xdr:nvSpPr>
        <xdr:cNvPr id="368" name="普通建設事業費該当値テキスト"/>
        <xdr:cNvSpPr txBox="1"/>
      </xdr:nvSpPr>
      <xdr:spPr>
        <a:xfrm>
          <a:off x="10528300" y="926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56,618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19730</xdr:rowOff>
    </xdr:from>
    <xdr:to>
      <xdr:col>14</xdr:col>
      <xdr:colOff>79375</xdr:colOff>
      <xdr:row>55</xdr:row>
      <xdr:rowOff>121330</xdr:rowOff>
    </xdr:to>
    <xdr:sp macro="" textlink="">
      <xdr:nvSpPr>
        <xdr:cNvPr id="369" name="円/楕円 368"/>
        <xdr:cNvSpPr/>
      </xdr:nvSpPr>
      <xdr:spPr>
        <a:xfrm>
          <a:off x="9588500" y="944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137857</xdr:rowOff>
    </xdr:from>
    <xdr:ext cx="534377" cy="259045"/>
    <xdr:sp macro="" textlink="">
      <xdr:nvSpPr>
        <xdr:cNvPr id="370" name="テキスト ボックス 369"/>
        <xdr:cNvSpPr txBox="1"/>
      </xdr:nvSpPr>
      <xdr:spPr>
        <a:xfrm>
          <a:off x="9372111" y="9224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54,631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4699</xdr:rowOff>
    </xdr:from>
    <xdr:to>
      <xdr:col>12</xdr:col>
      <xdr:colOff>561975</xdr:colOff>
      <xdr:row>56</xdr:row>
      <xdr:rowOff>106299</xdr:rowOff>
    </xdr:to>
    <xdr:sp macro="" textlink="">
      <xdr:nvSpPr>
        <xdr:cNvPr id="371" name="円/楕円 370"/>
        <xdr:cNvSpPr/>
      </xdr:nvSpPr>
      <xdr:spPr>
        <a:xfrm>
          <a:off x="8699500" y="960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97426</xdr:rowOff>
    </xdr:from>
    <xdr:ext cx="534377" cy="259045"/>
    <xdr:sp macro="" textlink="">
      <xdr:nvSpPr>
        <xdr:cNvPr id="372" name="テキスト ボックス 371"/>
        <xdr:cNvSpPr txBox="1"/>
      </xdr:nvSpPr>
      <xdr:spPr>
        <a:xfrm>
          <a:off x="8483111" y="969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46,420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56191</xdr:rowOff>
    </xdr:from>
    <xdr:to>
      <xdr:col>11</xdr:col>
      <xdr:colOff>358775</xdr:colOff>
      <xdr:row>56</xdr:row>
      <xdr:rowOff>157791</xdr:rowOff>
    </xdr:to>
    <xdr:sp macro="" textlink="">
      <xdr:nvSpPr>
        <xdr:cNvPr id="373" name="円/楕円 372"/>
        <xdr:cNvSpPr/>
      </xdr:nvSpPr>
      <xdr:spPr>
        <a:xfrm>
          <a:off x="7810500" y="965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148918</xdr:rowOff>
    </xdr:from>
    <xdr:ext cx="534377" cy="259045"/>
    <xdr:sp macro="" textlink="">
      <xdr:nvSpPr>
        <xdr:cNvPr id="374" name="テキスト ボックス 373"/>
        <xdr:cNvSpPr txBox="1"/>
      </xdr:nvSpPr>
      <xdr:spPr>
        <a:xfrm>
          <a:off x="7594111" y="975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43,717</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41199</xdr:rowOff>
    </xdr:from>
    <xdr:to>
      <xdr:col>10</xdr:col>
      <xdr:colOff>155575</xdr:colOff>
      <xdr:row>56</xdr:row>
      <xdr:rowOff>142799</xdr:rowOff>
    </xdr:to>
    <xdr:sp macro="" textlink="">
      <xdr:nvSpPr>
        <xdr:cNvPr id="375" name="円/楕円 374"/>
        <xdr:cNvSpPr/>
      </xdr:nvSpPr>
      <xdr:spPr>
        <a:xfrm>
          <a:off x="6921500" y="964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133926</xdr:rowOff>
    </xdr:from>
    <xdr:ext cx="534377" cy="259045"/>
    <xdr:sp macro="" textlink="">
      <xdr:nvSpPr>
        <xdr:cNvPr id="376" name="テキスト ボックス 375"/>
        <xdr:cNvSpPr txBox="1"/>
      </xdr:nvSpPr>
      <xdr:spPr>
        <a:xfrm>
          <a:off x="6705111" y="973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44,504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18,076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116474</xdr:rowOff>
    </xdr:from>
    <xdr:to>
      <xdr:col>15</xdr:col>
      <xdr:colOff>180340</xdr:colOff>
      <xdr:row>78</xdr:row>
      <xdr:rowOff>7615</xdr:rowOff>
    </xdr:to>
    <xdr:cxnSp macro="">
      <xdr:nvCxnSpPr>
        <xdr:cNvPr id="398" name="直線コネクタ 397"/>
        <xdr:cNvCxnSpPr/>
      </xdr:nvCxnSpPr>
      <xdr:spPr>
        <a:xfrm flipV="1">
          <a:off x="10475595" y="12117974"/>
          <a:ext cx="1270" cy="1262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11442</xdr:rowOff>
    </xdr:from>
    <xdr:ext cx="469744" cy="259045"/>
    <xdr:sp macro="" textlink="">
      <xdr:nvSpPr>
        <xdr:cNvPr id="399" name="普通建設事業費 （ うち新規整備　）最小値テキスト"/>
        <xdr:cNvSpPr txBox="1"/>
      </xdr:nvSpPr>
      <xdr:spPr>
        <a:xfrm>
          <a:off x="10528300" y="1338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5,778</a:t>
          </a:r>
          <a:endParaRPr kumimoji="1" lang="ja-JP" altLang="en-US" sz="1000" b="1">
            <a:latin typeface="ＭＳ Ｐゴシック"/>
          </a:endParaRPr>
        </a:p>
      </xdr:txBody>
    </xdr:sp>
    <xdr:clientData/>
  </xdr:oneCellAnchor>
  <xdr:twoCellAnchor>
    <xdr:from>
      <xdr:col>15</xdr:col>
      <xdr:colOff>92075</xdr:colOff>
      <xdr:row>78</xdr:row>
      <xdr:rowOff>7615</xdr:rowOff>
    </xdr:from>
    <xdr:to>
      <xdr:col>15</xdr:col>
      <xdr:colOff>269875</xdr:colOff>
      <xdr:row>78</xdr:row>
      <xdr:rowOff>7615</xdr:rowOff>
    </xdr:to>
    <xdr:cxnSp macro="">
      <xdr:nvCxnSpPr>
        <xdr:cNvPr id="400" name="直線コネクタ 399"/>
        <xdr:cNvCxnSpPr/>
      </xdr:nvCxnSpPr>
      <xdr:spPr>
        <a:xfrm>
          <a:off x="10388600" y="1338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63151</xdr:rowOff>
    </xdr:from>
    <xdr:ext cx="534377" cy="259045"/>
    <xdr:sp macro="" textlink="">
      <xdr:nvSpPr>
        <xdr:cNvPr id="401" name="普通建設事業費 （ うち新規整備　）最大値テキスト"/>
        <xdr:cNvSpPr txBox="1"/>
      </xdr:nvSpPr>
      <xdr:spPr>
        <a:xfrm>
          <a:off x="10528300" y="11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61,016</a:t>
          </a:r>
          <a:endParaRPr kumimoji="1" lang="ja-JP" altLang="en-US" sz="1000" b="1">
            <a:latin typeface="ＭＳ Ｐゴシック"/>
          </a:endParaRPr>
        </a:p>
      </xdr:txBody>
    </xdr:sp>
    <xdr:clientData/>
  </xdr:oneCellAnchor>
  <xdr:twoCellAnchor>
    <xdr:from>
      <xdr:col>15</xdr:col>
      <xdr:colOff>92075</xdr:colOff>
      <xdr:row>70</xdr:row>
      <xdr:rowOff>116474</xdr:rowOff>
    </xdr:from>
    <xdr:to>
      <xdr:col>15</xdr:col>
      <xdr:colOff>269875</xdr:colOff>
      <xdr:row>70</xdr:row>
      <xdr:rowOff>116474</xdr:rowOff>
    </xdr:to>
    <xdr:cxnSp macro="">
      <xdr:nvCxnSpPr>
        <xdr:cNvPr id="402" name="直線コネクタ 401"/>
        <xdr:cNvCxnSpPr/>
      </xdr:nvCxnSpPr>
      <xdr:spPr>
        <a:xfrm>
          <a:off x="10388600" y="121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148707</xdr:rowOff>
    </xdr:from>
    <xdr:to>
      <xdr:col>15</xdr:col>
      <xdr:colOff>180975</xdr:colOff>
      <xdr:row>77</xdr:row>
      <xdr:rowOff>24394</xdr:rowOff>
    </xdr:to>
    <xdr:cxnSp macro="">
      <xdr:nvCxnSpPr>
        <xdr:cNvPr id="403" name="直線コネクタ 402"/>
        <xdr:cNvCxnSpPr/>
      </xdr:nvCxnSpPr>
      <xdr:spPr>
        <a:xfrm>
          <a:off x="9639300" y="13178907"/>
          <a:ext cx="838200" cy="4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151073</xdr:rowOff>
    </xdr:from>
    <xdr:ext cx="534377" cy="259045"/>
    <xdr:sp macro="" textlink="">
      <xdr:nvSpPr>
        <xdr:cNvPr id="404" name="普通建設事業費 （ うち新規整備　）平均値テキスト"/>
        <xdr:cNvSpPr txBox="1"/>
      </xdr:nvSpPr>
      <xdr:spPr>
        <a:xfrm>
          <a:off x="10528300" y="12838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20,781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128196</xdr:rowOff>
    </xdr:from>
    <xdr:to>
      <xdr:col>15</xdr:col>
      <xdr:colOff>231775</xdr:colOff>
      <xdr:row>76</xdr:row>
      <xdr:rowOff>58347</xdr:rowOff>
    </xdr:to>
    <xdr:sp macro="" textlink="">
      <xdr:nvSpPr>
        <xdr:cNvPr id="405" name="フローチャート : 判断 404"/>
        <xdr:cNvSpPr/>
      </xdr:nvSpPr>
      <xdr:spPr>
        <a:xfrm>
          <a:off x="10426700" y="129869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75</xdr:row>
      <xdr:rowOff>109474</xdr:rowOff>
    </xdr:from>
    <xdr:to>
      <xdr:col>14</xdr:col>
      <xdr:colOff>79375</xdr:colOff>
      <xdr:row>76</xdr:row>
      <xdr:rowOff>39624</xdr:rowOff>
    </xdr:to>
    <xdr:sp macro="" textlink="">
      <xdr:nvSpPr>
        <xdr:cNvPr id="406" name="フローチャート : 判断 405"/>
        <xdr:cNvSpPr/>
      </xdr:nvSpPr>
      <xdr:spPr>
        <a:xfrm>
          <a:off x="9588500" y="1296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56151</xdr:rowOff>
    </xdr:from>
    <xdr:ext cx="534377" cy="259045"/>
    <xdr:sp macro="" textlink="">
      <xdr:nvSpPr>
        <xdr:cNvPr id="407" name="テキスト ボックス 406"/>
        <xdr:cNvSpPr txBox="1"/>
      </xdr:nvSpPr>
      <xdr:spPr>
        <a:xfrm>
          <a:off x="9372111" y="1274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145044</xdr:rowOff>
    </xdr:from>
    <xdr:to>
      <xdr:col>15</xdr:col>
      <xdr:colOff>231775</xdr:colOff>
      <xdr:row>77</xdr:row>
      <xdr:rowOff>75194</xdr:rowOff>
    </xdr:to>
    <xdr:sp macro="" textlink="">
      <xdr:nvSpPr>
        <xdr:cNvPr id="413" name="円/楕円 412"/>
        <xdr:cNvSpPr/>
      </xdr:nvSpPr>
      <xdr:spPr>
        <a:xfrm>
          <a:off x="10426700" y="131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123471</xdr:rowOff>
    </xdr:from>
    <xdr:ext cx="534377" cy="259045"/>
    <xdr:sp macro="" textlink="">
      <xdr:nvSpPr>
        <xdr:cNvPr id="414" name="普通建設事業費 （ うち新規整備　）該当値テキスト"/>
        <xdr:cNvSpPr txBox="1"/>
      </xdr:nvSpPr>
      <xdr:spPr>
        <a:xfrm>
          <a:off x="10528300" y="13153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97907</xdr:rowOff>
    </xdr:from>
    <xdr:to>
      <xdr:col>14</xdr:col>
      <xdr:colOff>79375</xdr:colOff>
      <xdr:row>77</xdr:row>
      <xdr:rowOff>28057</xdr:rowOff>
    </xdr:to>
    <xdr:sp macro="" textlink="">
      <xdr:nvSpPr>
        <xdr:cNvPr id="415" name="円/楕円 414"/>
        <xdr:cNvSpPr/>
      </xdr:nvSpPr>
      <xdr:spPr>
        <a:xfrm>
          <a:off x="9588500" y="1312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19184</xdr:rowOff>
    </xdr:from>
    <xdr:ext cx="534377" cy="259045"/>
    <xdr:sp macro="" textlink="">
      <xdr:nvSpPr>
        <xdr:cNvPr id="416" name="テキスト ボックス 415"/>
        <xdr:cNvSpPr txBox="1"/>
      </xdr:nvSpPr>
      <xdr:spPr>
        <a:xfrm>
          <a:off x="9372111" y="13220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14,606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7" name="正方形/長方形 41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8" name="正方形/長方形 41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9" name="正方形/長方形 41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0" name="正方形/長方形 41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1" name="正方形/長方形 42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2" name="正方形/長方形 42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3" name="正方形/長方形 42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26,801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4" name="正方形/長方形 42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5" name="テキスト ボックス 42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6" name="直線コネクタ 42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111777</xdr:rowOff>
    </xdr:from>
    <xdr:ext cx="467179" cy="259045"/>
    <xdr:sp macro="" textlink="">
      <xdr:nvSpPr>
        <xdr:cNvPr id="427" name="テキスト ボックス 426"/>
        <xdr:cNvSpPr txBox="1"/>
      </xdr:nvSpPr>
      <xdr:spPr>
        <a:xfrm>
          <a:off x="6136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8" name="直線コネクタ 42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9" name="テキスト ボックス 428"/>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0" name="直線コネクタ 42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1" name="テキスト ボックス 43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2" name="直線コネクタ 43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3" name="テキスト ボックス 432"/>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4" name="直線コネクタ 43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5" name="テキスト ボックス 434"/>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6" name="直線コネクタ 43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7" name="テキスト ボックス 436"/>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8" name="直線コネクタ 43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9" name="テキスト ボックス 438"/>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34620</xdr:rowOff>
    </xdr:from>
    <xdr:to>
      <xdr:col>15</xdr:col>
      <xdr:colOff>180340</xdr:colOff>
      <xdr:row>99</xdr:row>
      <xdr:rowOff>109829</xdr:rowOff>
    </xdr:to>
    <xdr:cxnSp macro="">
      <xdr:nvCxnSpPr>
        <xdr:cNvPr id="441" name="直線コネクタ 440"/>
        <xdr:cNvCxnSpPr/>
      </xdr:nvCxnSpPr>
      <xdr:spPr>
        <a:xfrm flipV="1">
          <a:off x="10475595" y="15636570"/>
          <a:ext cx="1270" cy="1446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113656</xdr:rowOff>
    </xdr:from>
    <xdr:ext cx="469744" cy="259045"/>
    <xdr:sp macro="" textlink="">
      <xdr:nvSpPr>
        <xdr:cNvPr id="442" name="普通建設事業費 （ うち更新整備　）最小値テキスト"/>
        <xdr:cNvSpPr txBox="1"/>
      </xdr:nvSpPr>
      <xdr:spPr>
        <a:xfrm>
          <a:off x="10528300" y="17087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9,142</a:t>
          </a:r>
          <a:endParaRPr kumimoji="1" lang="ja-JP" altLang="en-US" sz="1000" b="1">
            <a:latin typeface="ＭＳ Ｐゴシック"/>
          </a:endParaRPr>
        </a:p>
      </xdr:txBody>
    </xdr:sp>
    <xdr:clientData/>
  </xdr:oneCellAnchor>
  <xdr:twoCellAnchor>
    <xdr:from>
      <xdr:col>15</xdr:col>
      <xdr:colOff>92075</xdr:colOff>
      <xdr:row>99</xdr:row>
      <xdr:rowOff>109829</xdr:rowOff>
    </xdr:from>
    <xdr:to>
      <xdr:col>15</xdr:col>
      <xdr:colOff>269875</xdr:colOff>
      <xdr:row>99</xdr:row>
      <xdr:rowOff>109829</xdr:rowOff>
    </xdr:to>
    <xdr:cxnSp macro="">
      <xdr:nvCxnSpPr>
        <xdr:cNvPr id="443" name="直線コネクタ 442"/>
        <xdr:cNvCxnSpPr/>
      </xdr:nvCxnSpPr>
      <xdr:spPr>
        <a:xfrm>
          <a:off x="10388600" y="1708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152747</xdr:rowOff>
    </xdr:from>
    <xdr:ext cx="534377" cy="259045"/>
    <xdr:sp macro="" textlink="">
      <xdr:nvSpPr>
        <xdr:cNvPr id="444" name="普通建設事業費 （ うち更新整備　）最大値テキスト"/>
        <xdr:cNvSpPr txBox="1"/>
      </xdr:nvSpPr>
      <xdr:spPr>
        <a:xfrm>
          <a:off x="10528300" y="1541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28,129</a:t>
          </a:r>
          <a:endParaRPr kumimoji="1" lang="ja-JP" altLang="en-US" sz="1000" b="1">
            <a:latin typeface="ＭＳ Ｐゴシック"/>
          </a:endParaRPr>
        </a:p>
      </xdr:txBody>
    </xdr:sp>
    <xdr:clientData/>
  </xdr:oneCellAnchor>
  <xdr:twoCellAnchor>
    <xdr:from>
      <xdr:col>15</xdr:col>
      <xdr:colOff>92075</xdr:colOff>
      <xdr:row>91</xdr:row>
      <xdr:rowOff>34620</xdr:rowOff>
    </xdr:from>
    <xdr:to>
      <xdr:col>15</xdr:col>
      <xdr:colOff>269875</xdr:colOff>
      <xdr:row>91</xdr:row>
      <xdr:rowOff>34620</xdr:rowOff>
    </xdr:to>
    <xdr:cxnSp macro="">
      <xdr:nvCxnSpPr>
        <xdr:cNvPr id="445" name="直線コネクタ 444"/>
        <xdr:cNvCxnSpPr/>
      </xdr:nvCxnSpPr>
      <xdr:spPr>
        <a:xfrm>
          <a:off x="10388600" y="15636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91</xdr:row>
      <xdr:rowOff>128270</xdr:rowOff>
    </xdr:from>
    <xdr:to>
      <xdr:col>15</xdr:col>
      <xdr:colOff>180975</xdr:colOff>
      <xdr:row>93</xdr:row>
      <xdr:rowOff>106781</xdr:rowOff>
    </xdr:to>
    <xdr:cxnSp macro="">
      <xdr:nvCxnSpPr>
        <xdr:cNvPr id="446" name="直線コネクタ 445"/>
        <xdr:cNvCxnSpPr/>
      </xdr:nvCxnSpPr>
      <xdr:spPr>
        <a:xfrm>
          <a:off x="9639300" y="15730220"/>
          <a:ext cx="838200" cy="32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2328</xdr:rowOff>
    </xdr:from>
    <xdr:ext cx="534377" cy="259045"/>
    <xdr:sp macro="" textlink="">
      <xdr:nvSpPr>
        <xdr:cNvPr id="447" name="普通建設事業費 （ うち更新整備　）平均値テキスト"/>
        <xdr:cNvSpPr txBox="1"/>
      </xdr:nvSpPr>
      <xdr:spPr>
        <a:xfrm>
          <a:off x="10528300" y="16290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18,603</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23901</xdr:rowOff>
    </xdr:from>
    <xdr:to>
      <xdr:col>15</xdr:col>
      <xdr:colOff>231775</xdr:colOff>
      <xdr:row>95</xdr:row>
      <xdr:rowOff>125501</xdr:rowOff>
    </xdr:to>
    <xdr:sp macro="" textlink="">
      <xdr:nvSpPr>
        <xdr:cNvPr id="448" name="フローチャート : 判断 447"/>
        <xdr:cNvSpPr/>
      </xdr:nvSpPr>
      <xdr:spPr>
        <a:xfrm>
          <a:off x="104267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736</xdr:rowOff>
    </xdr:from>
    <xdr:to>
      <xdr:col>14</xdr:col>
      <xdr:colOff>79375</xdr:colOff>
      <xdr:row>95</xdr:row>
      <xdr:rowOff>102336</xdr:rowOff>
    </xdr:to>
    <xdr:sp macro="" textlink="">
      <xdr:nvSpPr>
        <xdr:cNvPr id="449" name="フローチャート : 判断 448"/>
        <xdr:cNvSpPr/>
      </xdr:nvSpPr>
      <xdr:spPr>
        <a:xfrm>
          <a:off x="9588500" y="1628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93463</xdr:rowOff>
    </xdr:from>
    <xdr:ext cx="534377" cy="259045"/>
    <xdr:sp macro="" textlink="">
      <xdr:nvSpPr>
        <xdr:cNvPr id="450" name="テキスト ボックス 449"/>
        <xdr:cNvSpPr txBox="1"/>
      </xdr:nvSpPr>
      <xdr:spPr>
        <a:xfrm>
          <a:off x="9372111" y="1638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18,907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1" name="テキスト ボックス 45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2" name="テキスト ボックス 45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3" name="テキスト ボックス 45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4" name="テキスト ボックス 45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5" name="テキスト ボックス 45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93</xdr:row>
      <xdr:rowOff>55981</xdr:rowOff>
    </xdr:from>
    <xdr:to>
      <xdr:col>15</xdr:col>
      <xdr:colOff>231775</xdr:colOff>
      <xdr:row>93</xdr:row>
      <xdr:rowOff>157581</xdr:rowOff>
    </xdr:to>
    <xdr:sp macro="" textlink="">
      <xdr:nvSpPr>
        <xdr:cNvPr id="456" name="円/楕円 455"/>
        <xdr:cNvSpPr/>
      </xdr:nvSpPr>
      <xdr:spPr>
        <a:xfrm>
          <a:off x="10426700" y="160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78858</xdr:rowOff>
    </xdr:from>
    <xdr:ext cx="534377" cy="259045"/>
    <xdr:sp macro="" textlink="">
      <xdr:nvSpPr>
        <xdr:cNvPr id="457" name="普通建設事業費 （ うち更新整備　）該当値テキスト"/>
        <xdr:cNvSpPr txBox="1"/>
      </xdr:nvSpPr>
      <xdr:spPr>
        <a:xfrm>
          <a:off x="10528300" y="1585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22,682</a:t>
          </a:r>
          <a:endParaRPr kumimoji="1" lang="ja-JP" altLang="en-US" sz="1000" b="1">
            <a:solidFill>
              <a:srgbClr val="FF0000"/>
            </a:solidFill>
            <a:latin typeface="ＭＳ Ｐゴシック"/>
          </a:endParaRPr>
        </a:p>
      </xdr:txBody>
    </xdr:sp>
    <xdr:clientData/>
  </xdr:oneCellAnchor>
  <xdr:twoCellAnchor>
    <xdr:from>
      <xdr:col>13</xdr:col>
      <xdr:colOff>663575</xdr:colOff>
      <xdr:row>91</xdr:row>
      <xdr:rowOff>77470</xdr:rowOff>
    </xdr:from>
    <xdr:to>
      <xdr:col>14</xdr:col>
      <xdr:colOff>79375</xdr:colOff>
      <xdr:row>92</xdr:row>
      <xdr:rowOff>7620</xdr:rowOff>
    </xdr:to>
    <xdr:sp macro="" textlink="">
      <xdr:nvSpPr>
        <xdr:cNvPr id="458" name="円/楕円 457"/>
        <xdr:cNvSpPr/>
      </xdr:nvSpPr>
      <xdr:spPr>
        <a:xfrm>
          <a:off x="9588500" y="156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90</xdr:row>
      <xdr:rowOff>24147</xdr:rowOff>
    </xdr:from>
    <xdr:ext cx="534377" cy="259045"/>
    <xdr:sp macro="" textlink="">
      <xdr:nvSpPr>
        <xdr:cNvPr id="459" name="テキスト ボックス 458"/>
        <xdr:cNvSpPr txBox="1"/>
      </xdr:nvSpPr>
      <xdr:spPr>
        <a:xfrm>
          <a:off x="9372111" y="1545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0" name="正方形/長方形 45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1" name="正方形/長方形 46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2" name="正方形/長方形 46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3" name="正方形/長方形 46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4" name="正方形/長方形 46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5" name="正方形/長方形 46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6" name="正方形/長方形 46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7" name="正方形/長方形 46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8" name="テキスト ボックス 46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9" name="直線コネクタ 46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0" name="直線コネクタ 46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1" name="テキスト ボックス 47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2" name="直線コネクタ 47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3" name="テキスト ボックス 472"/>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4" name="直線コネクタ 47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5" name="テキスト ボックス 474"/>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6" name="直線コネクタ 47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77" name="テキスト ボックス 476"/>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79" name="テキスト ボックス 478"/>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141300</xdr:rowOff>
    </xdr:from>
    <xdr:to>
      <xdr:col>23</xdr:col>
      <xdr:colOff>516889</xdr:colOff>
      <xdr:row>38</xdr:row>
      <xdr:rowOff>139700</xdr:rowOff>
    </xdr:to>
    <xdr:cxnSp macro="">
      <xdr:nvCxnSpPr>
        <xdr:cNvPr id="481" name="直線コネクタ 480"/>
        <xdr:cNvCxnSpPr/>
      </xdr:nvCxnSpPr>
      <xdr:spPr>
        <a:xfrm flipV="1">
          <a:off x="16317595" y="5284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3" name="直線コネクタ 48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87977</xdr:rowOff>
    </xdr:from>
    <xdr:ext cx="469744" cy="259045"/>
    <xdr:sp macro="" textlink="">
      <xdr:nvSpPr>
        <xdr:cNvPr id="484" name="災害復旧事業費最大値テキスト"/>
        <xdr:cNvSpPr txBox="1"/>
      </xdr:nvSpPr>
      <xdr:spPr>
        <a:xfrm>
          <a:off x="16370300" y="50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30</xdr:row>
      <xdr:rowOff>141300</xdr:rowOff>
    </xdr:from>
    <xdr:to>
      <xdr:col>23</xdr:col>
      <xdr:colOff>606425</xdr:colOff>
      <xdr:row>30</xdr:row>
      <xdr:rowOff>141300</xdr:rowOff>
    </xdr:to>
    <xdr:cxnSp macro="">
      <xdr:nvCxnSpPr>
        <xdr:cNvPr id="485" name="直線コネクタ 484"/>
        <xdr:cNvCxnSpPr/>
      </xdr:nvCxnSpPr>
      <xdr:spPr>
        <a:xfrm>
          <a:off x="16230600" y="52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79121</xdr:rowOff>
    </xdr:from>
    <xdr:to>
      <xdr:col>23</xdr:col>
      <xdr:colOff>517525</xdr:colOff>
      <xdr:row>38</xdr:row>
      <xdr:rowOff>97409</xdr:rowOff>
    </xdr:to>
    <xdr:cxnSp macro="">
      <xdr:nvCxnSpPr>
        <xdr:cNvPr id="486" name="直線コネクタ 485"/>
        <xdr:cNvCxnSpPr/>
      </xdr:nvCxnSpPr>
      <xdr:spPr>
        <a:xfrm flipV="1">
          <a:off x="15481300" y="6594221"/>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148582</xdr:rowOff>
    </xdr:from>
    <xdr:ext cx="378565" cy="259045"/>
    <xdr:sp macro="" textlink="">
      <xdr:nvSpPr>
        <xdr:cNvPr id="487" name="災害復旧事業費平均値テキスト"/>
        <xdr:cNvSpPr txBox="1"/>
      </xdr:nvSpPr>
      <xdr:spPr>
        <a:xfrm>
          <a:off x="16370300" y="63207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125705</xdr:rowOff>
    </xdr:from>
    <xdr:to>
      <xdr:col>23</xdr:col>
      <xdr:colOff>568325</xdr:colOff>
      <xdr:row>38</xdr:row>
      <xdr:rowOff>55855</xdr:rowOff>
    </xdr:to>
    <xdr:sp macro="" textlink="">
      <xdr:nvSpPr>
        <xdr:cNvPr id="488" name="フローチャート : 判断 487"/>
        <xdr:cNvSpPr/>
      </xdr:nvSpPr>
      <xdr:spPr>
        <a:xfrm>
          <a:off x="162687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90322</xdr:rowOff>
    </xdr:from>
    <xdr:to>
      <xdr:col>22</xdr:col>
      <xdr:colOff>365125</xdr:colOff>
      <xdr:row>38</xdr:row>
      <xdr:rowOff>97409</xdr:rowOff>
    </xdr:to>
    <xdr:cxnSp macro="">
      <xdr:nvCxnSpPr>
        <xdr:cNvPr id="489" name="直線コネクタ 488"/>
        <xdr:cNvCxnSpPr/>
      </xdr:nvCxnSpPr>
      <xdr:spPr>
        <a:xfrm>
          <a:off x="14592300" y="6605422"/>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100330</xdr:rowOff>
    </xdr:from>
    <xdr:to>
      <xdr:col>22</xdr:col>
      <xdr:colOff>415925</xdr:colOff>
      <xdr:row>38</xdr:row>
      <xdr:rowOff>30480</xdr:rowOff>
    </xdr:to>
    <xdr:sp macro="" textlink="">
      <xdr:nvSpPr>
        <xdr:cNvPr id="490" name="フローチャート : 判断 489"/>
        <xdr:cNvSpPr/>
      </xdr:nvSpPr>
      <xdr:spPr>
        <a:xfrm>
          <a:off x="15430500" y="644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36</xdr:row>
      <xdr:rowOff>47007</xdr:rowOff>
    </xdr:from>
    <xdr:ext cx="378565" cy="259045"/>
    <xdr:sp macro="" textlink="">
      <xdr:nvSpPr>
        <xdr:cNvPr id="491" name="テキスト ボックス 490"/>
        <xdr:cNvSpPr txBox="1"/>
      </xdr:nvSpPr>
      <xdr:spPr>
        <a:xfrm>
          <a:off x="15292017" y="6219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170104</xdr:rowOff>
    </xdr:from>
    <xdr:to>
      <xdr:col>21</xdr:col>
      <xdr:colOff>161925</xdr:colOff>
      <xdr:row>38</xdr:row>
      <xdr:rowOff>90322</xdr:rowOff>
    </xdr:to>
    <xdr:cxnSp macro="">
      <xdr:nvCxnSpPr>
        <xdr:cNvPr id="492" name="直線コネクタ 491"/>
        <xdr:cNvCxnSpPr/>
      </xdr:nvCxnSpPr>
      <xdr:spPr>
        <a:xfrm>
          <a:off x="13703300" y="6513754"/>
          <a:ext cx="889000" cy="9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134163</xdr:rowOff>
    </xdr:from>
    <xdr:to>
      <xdr:col>21</xdr:col>
      <xdr:colOff>212725</xdr:colOff>
      <xdr:row>37</xdr:row>
      <xdr:rowOff>64313</xdr:rowOff>
    </xdr:to>
    <xdr:sp macro="" textlink="">
      <xdr:nvSpPr>
        <xdr:cNvPr id="493" name="フローチャート : 判断 492"/>
        <xdr:cNvSpPr/>
      </xdr:nvSpPr>
      <xdr:spPr>
        <a:xfrm>
          <a:off x="14541500" y="63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80840</xdr:rowOff>
    </xdr:from>
    <xdr:ext cx="469744" cy="259045"/>
    <xdr:sp macro="" textlink="">
      <xdr:nvSpPr>
        <xdr:cNvPr id="494" name="テキスト ボックス 493"/>
        <xdr:cNvSpPr txBox="1"/>
      </xdr:nvSpPr>
      <xdr:spPr>
        <a:xfrm>
          <a:off x="14357427" y="608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170104</xdr:rowOff>
    </xdr:from>
    <xdr:to>
      <xdr:col>19</xdr:col>
      <xdr:colOff>644525</xdr:colOff>
      <xdr:row>38</xdr:row>
      <xdr:rowOff>82779</xdr:rowOff>
    </xdr:to>
    <xdr:cxnSp macro="">
      <xdr:nvCxnSpPr>
        <xdr:cNvPr id="495" name="直線コネクタ 494"/>
        <xdr:cNvCxnSpPr/>
      </xdr:nvCxnSpPr>
      <xdr:spPr>
        <a:xfrm flipV="1">
          <a:off x="12814300" y="6513754"/>
          <a:ext cx="8890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164338</xdr:rowOff>
    </xdr:from>
    <xdr:to>
      <xdr:col>20</xdr:col>
      <xdr:colOff>9525</xdr:colOff>
      <xdr:row>36</xdr:row>
      <xdr:rowOff>94488</xdr:rowOff>
    </xdr:to>
    <xdr:sp macro="" textlink="">
      <xdr:nvSpPr>
        <xdr:cNvPr id="496" name="フローチャート : 判断 495"/>
        <xdr:cNvSpPr/>
      </xdr:nvSpPr>
      <xdr:spPr>
        <a:xfrm>
          <a:off x="13652500" y="616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34</xdr:row>
      <xdr:rowOff>111015</xdr:rowOff>
    </xdr:from>
    <xdr:ext cx="469744" cy="259045"/>
    <xdr:sp macro="" textlink="">
      <xdr:nvSpPr>
        <xdr:cNvPr id="497" name="テキスト ボックス 496"/>
        <xdr:cNvSpPr txBox="1"/>
      </xdr:nvSpPr>
      <xdr:spPr>
        <a:xfrm>
          <a:off x="13468427" y="594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34</xdr:row>
      <xdr:rowOff>99873</xdr:rowOff>
    </xdr:from>
    <xdr:to>
      <xdr:col>18</xdr:col>
      <xdr:colOff>492125</xdr:colOff>
      <xdr:row>35</xdr:row>
      <xdr:rowOff>30023</xdr:rowOff>
    </xdr:to>
    <xdr:sp macro="" textlink="">
      <xdr:nvSpPr>
        <xdr:cNvPr id="498" name="フローチャート : 判断 497"/>
        <xdr:cNvSpPr/>
      </xdr:nvSpPr>
      <xdr:spPr>
        <a:xfrm>
          <a:off x="12763500" y="5929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33</xdr:row>
      <xdr:rowOff>46550</xdr:rowOff>
    </xdr:from>
    <xdr:ext cx="469744" cy="259045"/>
    <xdr:sp macro="" textlink="">
      <xdr:nvSpPr>
        <xdr:cNvPr id="499" name="テキスト ボックス 498"/>
        <xdr:cNvSpPr txBox="1"/>
      </xdr:nvSpPr>
      <xdr:spPr>
        <a:xfrm>
          <a:off x="12579427" y="570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28321</xdr:rowOff>
    </xdr:from>
    <xdr:to>
      <xdr:col>23</xdr:col>
      <xdr:colOff>568325</xdr:colOff>
      <xdr:row>38</xdr:row>
      <xdr:rowOff>129921</xdr:rowOff>
    </xdr:to>
    <xdr:sp macro="" textlink="">
      <xdr:nvSpPr>
        <xdr:cNvPr id="505" name="円/楕円 504"/>
        <xdr:cNvSpPr/>
      </xdr:nvSpPr>
      <xdr:spPr>
        <a:xfrm>
          <a:off x="16268700" y="654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114698</xdr:rowOff>
    </xdr:from>
    <xdr:ext cx="378565" cy="259045"/>
    <xdr:sp macro="" textlink="">
      <xdr:nvSpPr>
        <xdr:cNvPr id="506" name="災害復旧事業費該当値テキスト"/>
        <xdr:cNvSpPr txBox="1"/>
      </xdr:nvSpPr>
      <xdr:spPr>
        <a:xfrm>
          <a:off x="16370300" y="6458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46609</xdr:rowOff>
    </xdr:from>
    <xdr:to>
      <xdr:col>22</xdr:col>
      <xdr:colOff>415925</xdr:colOff>
      <xdr:row>38</xdr:row>
      <xdr:rowOff>148209</xdr:rowOff>
    </xdr:to>
    <xdr:sp macro="" textlink="">
      <xdr:nvSpPr>
        <xdr:cNvPr id="507" name="円/楕円 506"/>
        <xdr:cNvSpPr/>
      </xdr:nvSpPr>
      <xdr:spPr>
        <a:xfrm>
          <a:off x="15430500" y="656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38</xdr:row>
      <xdr:rowOff>139336</xdr:rowOff>
    </xdr:from>
    <xdr:ext cx="378565" cy="259045"/>
    <xdr:sp macro="" textlink="">
      <xdr:nvSpPr>
        <xdr:cNvPr id="508" name="テキスト ボックス 507"/>
        <xdr:cNvSpPr txBox="1"/>
      </xdr:nvSpPr>
      <xdr:spPr>
        <a:xfrm>
          <a:off x="15292017" y="66544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39522</xdr:rowOff>
    </xdr:from>
    <xdr:to>
      <xdr:col>21</xdr:col>
      <xdr:colOff>212725</xdr:colOff>
      <xdr:row>38</xdr:row>
      <xdr:rowOff>141122</xdr:rowOff>
    </xdr:to>
    <xdr:sp macro="" textlink="">
      <xdr:nvSpPr>
        <xdr:cNvPr id="509" name="円/楕円 508"/>
        <xdr:cNvSpPr/>
      </xdr:nvSpPr>
      <xdr:spPr>
        <a:xfrm>
          <a:off x="14541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38</xdr:row>
      <xdr:rowOff>132249</xdr:rowOff>
    </xdr:from>
    <xdr:ext cx="378565" cy="259045"/>
    <xdr:sp macro="" textlink="">
      <xdr:nvSpPr>
        <xdr:cNvPr id="510" name="テキスト ボックス 509"/>
        <xdr:cNvSpPr txBox="1"/>
      </xdr:nvSpPr>
      <xdr:spPr>
        <a:xfrm>
          <a:off x="14403017" y="6647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119304</xdr:rowOff>
    </xdr:from>
    <xdr:to>
      <xdr:col>20</xdr:col>
      <xdr:colOff>9525</xdr:colOff>
      <xdr:row>38</xdr:row>
      <xdr:rowOff>49454</xdr:rowOff>
    </xdr:to>
    <xdr:sp macro="" textlink="">
      <xdr:nvSpPr>
        <xdr:cNvPr id="511" name="円/楕円 510"/>
        <xdr:cNvSpPr/>
      </xdr:nvSpPr>
      <xdr:spPr>
        <a:xfrm>
          <a:off x="13652500" y="646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40581</xdr:rowOff>
    </xdr:from>
    <xdr:ext cx="378565" cy="259045"/>
    <xdr:sp macro="" textlink="">
      <xdr:nvSpPr>
        <xdr:cNvPr id="512" name="テキスト ボックス 511"/>
        <xdr:cNvSpPr txBox="1"/>
      </xdr:nvSpPr>
      <xdr:spPr>
        <a:xfrm>
          <a:off x="13514017" y="6555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31979</xdr:rowOff>
    </xdr:from>
    <xdr:to>
      <xdr:col>18</xdr:col>
      <xdr:colOff>492125</xdr:colOff>
      <xdr:row>38</xdr:row>
      <xdr:rowOff>133579</xdr:rowOff>
    </xdr:to>
    <xdr:sp macro="" textlink="">
      <xdr:nvSpPr>
        <xdr:cNvPr id="513" name="円/楕円 512"/>
        <xdr:cNvSpPr/>
      </xdr:nvSpPr>
      <xdr:spPr>
        <a:xfrm>
          <a:off x="12763500" y="654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124706</xdr:rowOff>
    </xdr:from>
    <xdr:ext cx="378565" cy="259045"/>
    <xdr:sp macro="" textlink="">
      <xdr:nvSpPr>
        <xdr:cNvPr id="514" name="テキスト ボックス 513"/>
        <xdr:cNvSpPr txBox="1"/>
      </xdr:nvSpPr>
      <xdr:spPr>
        <a:xfrm>
          <a:off x="12625017" y="66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80</xdr:row>
      <xdr:rowOff>111777</xdr:rowOff>
    </xdr:from>
    <xdr:ext cx="248786" cy="259045"/>
    <xdr:sp macro="" textlink="">
      <xdr:nvSpPr>
        <xdr:cNvPr id="574" name="テキスト ボックス 573"/>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78</xdr:row>
      <xdr:rowOff>73677</xdr:rowOff>
    </xdr:from>
    <xdr:ext cx="531299" cy="259045"/>
    <xdr:sp macro="" textlink="">
      <xdr:nvSpPr>
        <xdr:cNvPr id="576" name="テキスト ボックス 575"/>
        <xdr:cNvSpPr txBox="1"/>
      </xdr:nvSpPr>
      <xdr:spPr>
        <a:xfrm>
          <a:off x="11914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162007</xdr:rowOff>
    </xdr:from>
    <xdr:to>
      <xdr:col>23</xdr:col>
      <xdr:colOff>516889</xdr:colOff>
      <xdr:row>77</xdr:row>
      <xdr:rowOff>149873</xdr:rowOff>
    </xdr:to>
    <xdr:cxnSp macro="">
      <xdr:nvCxnSpPr>
        <xdr:cNvPr id="588" name="直線コネクタ 587"/>
        <xdr:cNvCxnSpPr/>
      </xdr:nvCxnSpPr>
      <xdr:spPr>
        <a:xfrm flipV="1">
          <a:off x="16317595" y="11992057"/>
          <a:ext cx="1269" cy="1359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153700</xdr:rowOff>
    </xdr:from>
    <xdr:ext cx="534377" cy="259045"/>
    <xdr:sp macro="" textlink="">
      <xdr:nvSpPr>
        <xdr:cNvPr id="589" name="公債費最小値テキスト"/>
        <xdr:cNvSpPr txBox="1"/>
      </xdr:nvSpPr>
      <xdr:spPr>
        <a:xfrm>
          <a:off x="16370300" y="133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32,466</a:t>
          </a:r>
          <a:endParaRPr kumimoji="1" lang="ja-JP" altLang="en-US" sz="1000" b="1">
            <a:latin typeface="ＭＳ Ｐゴシック"/>
          </a:endParaRPr>
        </a:p>
      </xdr:txBody>
    </xdr:sp>
    <xdr:clientData/>
  </xdr:oneCellAnchor>
  <xdr:twoCellAnchor>
    <xdr:from>
      <xdr:col>23</xdr:col>
      <xdr:colOff>428625</xdr:colOff>
      <xdr:row>77</xdr:row>
      <xdr:rowOff>149873</xdr:rowOff>
    </xdr:from>
    <xdr:to>
      <xdr:col>23</xdr:col>
      <xdr:colOff>606425</xdr:colOff>
      <xdr:row>77</xdr:row>
      <xdr:rowOff>149873</xdr:rowOff>
    </xdr:to>
    <xdr:cxnSp macro="">
      <xdr:nvCxnSpPr>
        <xdr:cNvPr id="590" name="直線コネクタ 589"/>
        <xdr:cNvCxnSpPr/>
      </xdr:nvCxnSpPr>
      <xdr:spPr>
        <a:xfrm>
          <a:off x="16230600" y="13351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108684</xdr:rowOff>
    </xdr:from>
    <xdr:ext cx="599010" cy="259045"/>
    <xdr:sp macro="" textlink="">
      <xdr:nvSpPr>
        <xdr:cNvPr id="591" name="公債費最大値テキスト"/>
        <xdr:cNvSpPr txBox="1"/>
      </xdr:nvSpPr>
      <xdr:spPr>
        <a:xfrm>
          <a:off x="16370300" y="1176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103,829</a:t>
          </a:r>
          <a:endParaRPr kumimoji="1" lang="ja-JP" altLang="en-US" sz="1000" b="1">
            <a:latin typeface="ＭＳ Ｐゴシック"/>
          </a:endParaRPr>
        </a:p>
      </xdr:txBody>
    </xdr:sp>
    <xdr:clientData/>
  </xdr:oneCellAnchor>
  <xdr:twoCellAnchor>
    <xdr:from>
      <xdr:col>23</xdr:col>
      <xdr:colOff>428625</xdr:colOff>
      <xdr:row>69</xdr:row>
      <xdr:rowOff>162007</xdr:rowOff>
    </xdr:from>
    <xdr:to>
      <xdr:col>23</xdr:col>
      <xdr:colOff>606425</xdr:colOff>
      <xdr:row>69</xdr:row>
      <xdr:rowOff>162007</xdr:rowOff>
    </xdr:to>
    <xdr:cxnSp macro="">
      <xdr:nvCxnSpPr>
        <xdr:cNvPr id="592" name="直線コネクタ 591"/>
        <xdr:cNvCxnSpPr/>
      </xdr:nvCxnSpPr>
      <xdr:spPr>
        <a:xfrm>
          <a:off x="16230600" y="11992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17514</xdr:rowOff>
    </xdr:from>
    <xdr:to>
      <xdr:col>23</xdr:col>
      <xdr:colOff>517525</xdr:colOff>
      <xdr:row>76</xdr:row>
      <xdr:rowOff>59156</xdr:rowOff>
    </xdr:to>
    <xdr:cxnSp macro="">
      <xdr:nvCxnSpPr>
        <xdr:cNvPr id="593" name="直線コネクタ 592"/>
        <xdr:cNvCxnSpPr/>
      </xdr:nvCxnSpPr>
      <xdr:spPr>
        <a:xfrm>
          <a:off x="15481300" y="13047714"/>
          <a:ext cx="838200" cy="4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127341</xdr:rowOff>
    </xdr:from>
    <xdr:ext cx="534377" cy="259045"/>
    <xdr:sp macro="" textlink="">
      <xdr:nvSpPr>
        <xdr:cNvPr id="594" name="公債費平均値テキスト"/>
        <xdr:cNvSpPr txBox="1"/>
      </xdr:nvSpPr>
      <xdr:spPr>
        <a:xfrm>
          <a:off x="16370300" y="12643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59,183</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104464</xdr:rowOff>
    </xdr:from>
    <xdr:to>
      <xdr:col>23</xdr:col>
      <xdr:colOff>568325</xdr:colOff>
      <xdr:row>75</xdr:row>
      <xdr:rowOff>34614</xdr:rowOff>
    </xdr:to>
    <xdr:sp macro="" textlink="">
      <xdr:nvSpPr>
        <xdr:cNvPr id="595" name="フローチャート : 判断 594"/>
        <xdr:cNvSpPr/>
      </xdr:nvSpPr>
      <xdr:spPr>
        <a:xfrm>
          <a:off x="16268700" y="1279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147092</xdr:rowOff>
    </xdr:from>
    <xdr:to>
      <xdr:col>22</xdr:col>
      <xdr:colOff>365125</xdr:colOff>
      <xdr:row>76</xdr:row>
      <xdr:rowOff>17514</xdr:rowOff>
    </xdr:to>
    <xdr:cxnSp macro="">
      <xdr:nvCxnSpPr>
        <xdr:cNvPr id="596" name="直線コネクタ 595"/>
        <xdr:cNvCxnSpPr/>
      </xdr:nvCxnSpPr>
      <xdr:spPr>
        <a:xfrm>
          <a:off x="14592300" y="13005842"/>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110998</xdr:rowOff>
    </xdr:from>
    <xdr:to>
      <xdr:col>22</xdr:col>
      <xdr:colOff>415925</xdr:colOff>
      <xdr:row>75</xdr:row>
      <xdr:rowOff>41148</xdr:rowOff>
    </xdr:to>
    <xdr:sp macro="" textlink="">
      <xdr:nvSpPr>
        <xdr:cNvPr id="597" name="フローチャート : 判断 596"/>
        <xdr:cNvSpPr/>
      </xdr:nvSpPr>
      <xdr:spPr>
        <a:xfrm>
          <a:off x="15430500" y="1279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57675</xdr:rowOff>
    </xdr:from>
    <xdr:ext cx="534377" cy="259045"/>
    <xdr:sp macro="" textlink="">
      <xdr:nvSpPr>
        <xdr:cNvPr id="598" name="テキスト ボックス 597"/>
        <xdr:cNvSpPr txBox="1"/>
      </xdr:nvSpPr>
      <xdr:spPr>
        <a:xfrm>
          <a:off x="15214111" y="1257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58,840</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104019</xdr:rowOff>
    </xdr:from>
    <xdr:to>
      <xdr:col>21</xdr:col>
      <xdr:colOff>161925</xdr:colOff>
      <xdr:row>75</xdr:row>
      <xdr:rowOff>147092</xdr:rowOff>
    </xdr:to>
    <xdr:cxnSp macro="">
      <xdr:nvCxnSpPr>
        <xdr:cNvPr id="599" name="直線コネクタ 598"/>
        <xdr:cNvCxnSpPr/>
      </xdr:nvCxnSpPr>
      <xdr:spPr>
        <a:xfrm>
          <a:off x="13703300" y="12962769"/>
          <a:ext cx="889000" cy="4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92043</xdr:rowOff>
    </xdr:from>
    <xdr:to>
      <xdr:col>21</xdr:col>
      <xdr:colOff>212725</xdr:colOff>
      <xdr:row>75</xdr:row>
      <xdr:rowOff>22193</xdr:rowOff>
    </xdr:to>
    <xdr:sp macro="" textlink="">
      <xdr:nvSpPr>
        <xdr:cNvPr id="600" name="フローチャート : 判断 599"/>
        <xdr:cNvSpPr/>
      </xdr:nvSpPr>
      <xdr:spPr>
        <a:xfrm>
          <a:off x="14541500" y="1277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38720</xdr:rowOff>
    </xdr:from>
    <xdr:ext cx="534377" cy="259045"/>
    <xdr:sp macro="" textlink="">
      <xdr:nvSpPr>
        <xdr:cNvPr id="601" name="テキスト ボックス 600"/>
        <xdr:cNvSpPr txBox="1"/>
      </xdr:nvSpPr>
      <xdr:spPr>
        <a:xfrm>
          <a:off x="14325111" y="1255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59,835</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85484</xdr:rowOff>
    </xdr:from>
    <xdr:to>
      <xdr:col>19</xdr:col>
      <xdr:colOff>644525</xdr:colOff>
      <xdr:row>75</xdr:row>
      <xdr:rowOff>104019</xdr:rowOff>
    </xdr:to>
    <xdr:cxnSp macro="">
      <xdr:nvCxnSpPr>
        <xdr:cNvPr id="602" name="直線コネクタ 601"/>
        <xdr:cNvCxnSpPr/>
      </xdr:nvCxnSpPr>
      <xdr:spPr>
        <a:xfrm>
          <a:off x="12814300" y="12944234"/>
          <a:ext cx="889000" cy="1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111265</xdr:rowOff>
    </xdr:from>
    <xdr:to>
      <xdr:col>20</xdr:col>
      <xdr:colOff>9525</xdr:colOff>
      <xdr:row>75</xdr:row>
      <xdr:rowOff>41415</xdr:rowOff>
    </xdr:to>
    <xdr:sp macro="" textlink="">
      <xdr:nvSpPr>
        <xdr:cNvPr id="603" name="フローチャート : 判断 602"/>
        <xdr:cNvSpPr/>
      </xdr:nvSpPr>
      <xdr:spPr>
        <a:xfrm>
          <a:off x="13652500" y="127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57942</xdr:rowOff>
    </xdr:from>
    <xdr:ext cx="534377" cy="259045"/>
    <xdr:sp macro="" textlink="">
      <xdr:nvSpPr>
        <xdr:cNvPr id="604" name="テキスト ボックス 603"/>
        <xdr:cNvSpPr txBox="1"/>
      </xdr:nvSpPr>
      <xdr:spPr>
        <a:xfrm>
          <a:off x="13436111" y="1257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75374</xdr:rowOff>
    </xdr:from>
    <xdr:to>
      <xdr:col>18</xdr:col>
      <xdr:colOff>492125</xdr:colOff>
      <xdr:row>75</xdr:row>
      <xdr:rowOff>5524</xdr:rowOff>
    </xdr:to>
    <xdr:sp macro="" textlink="">
      <xdr:nvSpPr>
        <xdr:cNvPr id="605" name="フローチャート : 判断 604"/>
        <xdr:cNvSpPr/>
      </xdr:nvSpPr>
      <xdr:spPr>
        <a:xfrm>
          <a:off x="12763500" y="12762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22051</xdr:rowOff>
    </xdr:from>
    <xdr:ext cx="534377" cy="259045"/>
    <xdr:sp macro="" textlink="">
      <xdr:nvSpPr>
        <xdr:cNvPr id="606" name="テキスト ボックス 605"/>
        <xdr:cNvSpPr txBox="1"/>
      </xdr:nvSpPr>
      <xdr:spPr>
        <a:xfrm>
          <a:off x="12547111" y="1253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60,710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8356</xdr:rowOff>
    </xdr:from>
    <xdr:to>
      <xdr:col>23</xdr:col>
      <xdr:colOff>568325</xdr:colOff>
      <xdr:row>76</xdr:row>
      <xdr:rowOff>109956</xdr:rowOff>
    </xdr:to>
    <xdr:sp macro="" textlink="">
      <xdr:nvSpPr>
        <xdr:cNvPr id="612" name="円/楕円 611"/>
        <xdr:cNvSpPr/>
      </xdr:nvSpPr>
      <xdr:spPr>
        <a:xfrm>
          <a:off x="16268700" y="1303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158233</xdr:rowOff>
    </xdr:from>
    <xdr:ext cx="534377" cy="259045"/>
    <xdr:sp macro="" textlink="">
      <xdr:nvSpPr>
        <xdr:cNvPr id="613" name="公債費該当値テキスト"/>
        <xdr:cNvSpPr txBox="1"/>
      </xdr:nvSpPr>
      <xdr:spPr>
        <a:xfrm>
          <a:off x="16370300" y="1301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46,228</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138164</xdr:rowOff>
    </xdr:from>
    <xdr:to>
      <xdr:col>22</xdr:col>
      <xdr:colOff>415925</xdr:colOff>
      <xdr:row>76</xdr:row>
      <xdr:rowOff>68314</xdr:rowOff>
    </xdr:to>
    <xdr:sp macro="" textlink="">
      <xdr:nvSpPr>
        <xdr:cNvPr id="614" name="円/楕円 613"/>
        <xdr:cNvSpPr/>
      </xdr:nvSpPr>
      <xdr:spPr>
        <a:xfrm>
          <a:off x="15430500" y="129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59441</xdr:rowOff>
    </xdr:from>
    <xdr:ext cx="534377" cy="259045"/>
    <xdr:sp macro="" textlink="">
      <xdr:nvSpPr>
        <xdr:cNvPr id="615" name="テキスト ボックス 614"/>
        <xdr:cNvSpPr txBox="1"/>
      </xdr:nvSpPr>
      <xdr:spPr>
        <a:xfrm>
          <a:off x="15214111" y="130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48,414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96291</xdr:rowOff>
    </xdr:from>
    <xdr:to>
      <xdr:col>21</xdr:col>
      <xdr:colOff>212725</xdr:colOff>
      <xdr:row>76</xdr:row>
      <xdr:rowOff>26442</xdr:rowOff>
    </xdr:to>
    <xdr:sp macro="" textlink="">
      <xdr:nvSpPr>
        <xdr:cNvPr id="616" name="円/楕円 615"/>
        <xdr:cNvSpPr/>
      </xdr:nvSpPr>
      <xdr:spPr>
        <a:xfrm>
          <a:off x="14541500" y="129550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17569</xdr:rowOff>
    </xdr:from>
    <xdr:ext cx="534377" cy="259045"/>
    <xdr:sp macro="" textlink="">
      <xdr:nvSpPr>
        <xdr:cNvPr id="617" name="テキスト ボックス 616"/>
        <xdr:cNvSpPr txBox="1"/>
      </xdr:nvSpPr>
      <xdr:spPr>
        <a:xfrm>
          <a:off x="14325111" y="130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50,612</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53219</xdr:rowOff>
    </xdr:from>
    <xdr:to>
      <xdr:col>20</xdr:col>
      <xdr:colOff>9525</xdr:colOff>
      <xdr:row>75</xdr:row>
      <xdr:rowOff>154818</xdr:rowOff>
    </xdr:to>
    <xdr:sp macro="" textlink="">
      <xdr:nvSpPr>
        <xdr:cNvPr id="618" name="円/楕円 617"/>
        <xdr:cNvSpPr/>
      </xdr:nvSpPr>
      <xdr:spPr>
        <a:xfrm>
          <a:off x="13652500" y="129119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145947</xdr:rowOff>
    </xdr:from>
    <xdr:ext cx="534377" cy="259045"/>
    <xdr:sp macro="" textlink="">
      <xdr:nvSpPr>
        <xdr:cNvPr id="619" name="テキスト ボックス 618"/>
        <xdr:cNvSpPr txBox="1"/>
      </xdr:nvSpPr>
      <xdr:spPr>
        <a:xfrm>
          <a:off x="13436111" y="1300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52,873</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34684</xdr:rowOff>
    </xdr:from>
    <xdr:to>
      <xdr:col>18</xdr:col>
      <xdr:colOff>492125</xdr:colOff>
      <xdr:row>75</xdr:row>
      <xdr:rowOff>136284</xdr:rowOff>
    </xdr:to>
    <xdr:sp macro="" textlink="">
      <xdr:nvSpPr>
        <xdr:cNvPr id="620" name="円/楕円 619"/>
        <xdr:cNvSpPr/>
      </xdr:nvSpPr>
      <xdr:spPr>
        <a:xfrm>
          <a:off x="12763500" y="128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127410</xdr:rowOff>
    </xdr:from>
    <xdr:ext cx="534377" cy="259045"/>
    <xdr:sp macro="" textlink="">
      <xdr:nvSpPr>
        <xdr:cNvPr id="621" name="テキスト ボックス 620"/>
        <xdr:cNvSpPr txBox="1"/>
      </xdr:nvSpPr>
      <xdr:spPr>
        <a:xfrm>
          <a:off x="12547111" y="1298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2" name="直線コネクタ 63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3" name="テキスト ボックス 63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4" name="直線コネクタ 63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35" name="テキスト ボックス 63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36" name="直線コネクタ 63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37" name="テキスト ボックス 63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8" name="直線コネクタ 63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168927</xdr:rowOff>
    </xdr:from>
    <xdr:ext cx="531299" cy="259045"/>
    <xdr:sp macro="" textlink="">
      <xdr:nvSpPr>
        <xdr:cNvPr id="639" name="テキスト ボックス 63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0" name="直線コネクタ 63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1" name="テキスト ボックス 64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106690</xdr:rowOff>
    </xdr:from>
    <xdr:to>
      <xdr:col>23</xdr:col>
      <xdr:colOff>516889</xdr:colOff>
      <xdr:row>98</xdr:row>
      <xdr:rowOff>138328</xdr:rowOff>
    </xdr:to>
    <xdr:cxnSp macro="">
      <xdr:nvCxnSpPr>
        <xdr:cNvPr id="643" name="直線コネクタ 642"/>
        <xdr:cNvCxnSpPr/>
      </xdr:nvCxnSpPr>
      <xdr:spPr>
        <a:xfrm flipV="1">
          <a:off x="16317595" y="15708640"/>
          <a:ext cx="1269" cy="1231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142155</xdr:rowOff>
    </xdr:from>
    <xdr:ext cx="313932" cy="259045"/>
    <xdr:sp macro="" textlink="">
      <xdr:nvSpPr>
        <xdr:cNvPr id="644" name="積立金最小値テキスト"/>
        <xdr:cNvSpPr txBox="1"/>
      </xdr:nvSpPr>
      <xdr:spPr>
        <a:xfrm>
          <a:off x="16370300" y="16944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23</xdr:col>
      <xdr:colOff>428625</xdr:colOff>
      <xdr:row>98</xdr:row>
      <xdr:rowOff>138328</xdr:rowOff>
    </xdr:from>
    <xdr:to>
      <xdr:col>23</xdr:col>
      <xdr:colOff>606425</xdr:colOff>
      <xdr:row>98</xdr:row>
      <xdr:rowOff>138328</xdr:rowOff>
    </xdr:to>
    <xdr:cxnSp macro="">
      <xdr:nvCxnSpPr>
        <xdr:cNvPr id="645" name="直線コネクタ 644"/>
        <xdr:cNvCxnSpPr/>
      </xdr:nvCxnSpPr>
      <xdr:spPr>
        <a:xfrm>
          <a:off x="16230600" y="169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53367</xdr:rowOff>
    </xdr:from>
    <xdr:ext cx="534377" cy="259045"/>
    <xdr:sp macro="" textlink="">
      <xdr:nvSpPr>
        <xdr:cNvPr id="646" name="積立金最大値テキスト"/>
        <xdr:cNvSpPr txBox="1"/>
      </xdr:nvSpPr>
      <xdr:spPr>
        <a:xfrm>
          <a:off x="16370300" y="1548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26,972</a:t>
          </a:r>
          <a:endParaRPr kumimoji="1" lang="ja-JP" altLang="en-US" sz="1000" b="1">
            <a:latin typeface="ＭＳ Ｐゴシック"/>
          </a:endParaRPr>
        </a:p>
      </xdr:txBody>
    </xdr:sp>
    <xdr:clientData/>
  </xdr:oneCellAnchor>
  <xdr:twoCellAnchor>
    <xdr:from>
      <xdr:col>23</xdr:col>
      <xdr:colOff>428625</xdr:colOff>
      <xdr:row>91</xdr:row>
      <xdr:rowOff>106690</xdr:rowOff>
    </xdr:from>
    <xdr:to>
      <xdr:col>23</xdr:col>
      <xdr:colOff>606425</xdr:colOff>
      <xdr:row>91</xdr:row>
      <xdr:rowOff>106690</xdr:rowOff>
    </xdr:to>
    <xdr:cxnSp macro="">
      <xdr:nvCxnSpPr>
        <xdr:cNvPr id="647" name="直線コネクタ 646"/>
        <xdr:cNvCxnSpPr/>
      </xdr:nvCxnSpPr>
      <xdr:spPr>
        <a:xfrm>
          <a:off x="16230600" y="1570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34956</xdr:rowOff>
    </xdr:from>
    <xdr:to>
      <xdr:col>23</xdr:col>
      <xdr:colOff>517525</xdr:colOff>
      <xdr:row>97</xdr:row>
      <xdr:rowOff>105181</xdr:rowOff>
    </xdr:to>
    <xdr:cxnSp macro="">
      <xdr:nvCxnSpPr>
        <xdr:cNvPr id="648" name="直線コネクタ 647"/>
        <xdr:cNvCxnSpPr/>
      </xdr:nvCxnSpPr>
      <xdr:spPr>
        <a:xfrm>
          <a:off x="15481300" y="16665606"/>
          <a:ext cx="838200" cy="70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64685</xdr:rowOff>
    </xdr:from>
    <xdr:ext cx="469744" cy="259045"/>
    <xdr:sp macro="" textlink="">
      <xdr:nvSpPr>
        <xdr:cNvPr id="649" name="積立金平均値テキスト"/>
        <xdr:cNvSpPr txBox="1"/>
      </xdr:nvSpPr>
      <xdr:spPr>
        <a:xfrm>
          <a:off x="16370300" y="165238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4,780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41808</xdr:rowOff>
    </xdr:from>
    <xdr:to>
      <xdr:col>23</xdr:col>
      <xdr:colOff>568325</xdr:colOff>
      <xdr:row>97</xdr:row>
      <xdr:rowOff>143408</xdr:rowOff>
    </xdr:to>
    <xdr:sp macro="" textlink="">
      <xdr:nvSpPr>
        <xdr:cNvPr id="650" name="フローチャート : 判断 649"/>
        <xdr:cNvSpPr/>
      </xdr:nvSpPr>
      <xdr:spPr>
        <a:xfrm>
          <a:off x="16268700" y="1667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134624</xdr:rowOff>
    </xdr:from>
    <xdr:to>
      <xdr:col>22</xdr:col>
      <xdr:colOff>365125</xdr:colOff>
      <xdr:row>97</xdr:row>
      <xdr:rowOff>34956</xdr:rowOff>
    </xdr:to>
    <xdr:cxnSp macro="">
      <xdr:nvCxnSpPr>
        <xdr:cNvPr id="651" name="直線コネクタ 650"/>
        <xdr:cNvCxnSpPr/>
      </xdr:nvCxnSpPr>
      <xdr:spPr>
        <a:xfrm>
          <a:off x="14592300" y="16593824"/>
          <a:ext cx="889000" cy="7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27040</xdr:rowOff>
    </xdr:from>
    <xdr:to>
      <xdr:col>22</xdr:col>
      <xdr:colOff>415925</xdr:colOff>
      <xdr:row>97</xdr:row>
      <xdr:rowOff>128640</xdr:rowOff>
    </xdr:to>
    <xdr:sp macro="" textlink="">
      <xdr:nvSpPr>
        <xdr:cNvPr id="652" name="フローチャート : 判断 651"/>
        <xdr:cNvSpPr/>
      </xdr:nvSpPr>
      <xdr:spPr>
        <a:xfrm>
          <a:off x="15430500" y="1665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97</xdr:row>
      <xdr:rowOff>119767</xdr:rowOff>
    </xdr:from>
    <xdr:ext cx="469744" cy="259045"/>
    <xdr:sp macro="" textlink="">
      <xdr:nvSpPr>
        <xdr:cNvPr id="653" name="テキスト ボックス 652"/>
        <xdr:cNvSpPr txBox="1"/>
      </xdr:nvSpPr>
      <xdr:spPr>
        <a:xfrm>
          <a:off x="15246427" y="167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5,103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134624</xdr:rowOff>
    </xdr:from>
    <xdr:to>
      <xdr:col>21</xdr:col>
      <xdr:colOff>161925</xdr:colOff>
      <xdr:row>97</xdr:row>
      <xdr:rowOff>52832</xdr:rowOff>
    </xdr:to>
    <xdr:cxnSp macro="">
      <xdr:nvCxnSpPr>
        <xdr:cNvPr id="654" name="直線コネクタ 653"/>
        <xdr:cNvCxnSpPr/>
      </xdr:nvCxnSpPr>
      <xdr:spPr>
        <a:xfrm flipV="1">
          <a:off x="13703300" y="16593824"/>
          <a:ext cx="889000" cy="8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62337</xdr:rowOff>
    </xdr:from>
    <xdr:to>
      <xdr:col>21</xdr:col>
      <xdr:colOff>212725</xdr:colOff>
      <xdr:row>96</xdr:row>
      <xdr:rowOff>163937</xdr:rowOff>
    </xdr:to>
    <xdr:sp macro="" textlink="">
      <xdr:nvSpPr>
        <xdr:cNvPr id="655" name="フローチャート : 判断 654"/>
        <xdr:cNvSpPr/>
      </xdr:nvSpPr>
      <xdr:spPr>
        <a:xfrm>
          <a:off x="14541500" y="1652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95</xdr:row>
      <xdr:rowOff>9014</xdr:rowOff>
    </xdr:from>
    <xdr:ext cx="469744" cy="259045"/>
    <xdr:sp macro="" textlink="">
      <xdr:nvSpPr>
        <xdr:cNvPr id="656" name="テキスト ボックス 655"/>
        <xdr:cNvSpPr txBox="1"/>
      </xdr:nvSpPr>
      <xdr:spPr>
        <a:xfrm>
          <a:off x="14357427" y="1629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52832</xdr:rowOff>
    </xdr:from>
    <xdr:to>
      <xdr:col>19</xdr:col>
      <xdr:colOff>644525</xdr:colOff>
      <xdr:row>97</xdr:row>
      <xdr:rowOff>63897</xdr:rowOff>
    </xdr:to>
    <xdr:cxnSp macro="">
      <xdr:nvCxnSpPr>
        <xdr:cNvPr id="657" name="直線コネクタ 656"/>
        <xdr:cNvCxnSpPr/>
      </xdr:nvCxnSpPr>
      <xdr:spPr>
        <a:xfrm flipV="1">
          <a:off x="12814300" y="16683482"/>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83551</xdr:rowOff>
    </xdr:from>
    <xdr:to>
      <xdr:col>20</xdr:col>
      <xdr:colOff>9525</xdr:colOff>
      <xdr:row>96</xdr:row>
      <xdr:rowOff>13701</xdr:rowOff>
    </xdr:to>
    <xdr:sp macro="" textlink="">
      <xdr:nvSpPr>
        <xdr:cNvPr id="658" name="フローチャート : 判断 657"/>
        <xdr:cNvSpPr/>
      </xdr:nvSpPr>
      <xdr:spPr>
        <a:xfrm>
          <a:off x="13652500" y="1637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30228</xdr:rowOff>
    </xdr:from>
    <xdr:ext cx="534377" cy="259045"/>
    <xdr:sp macro="" textlink="">
      <xdr:nvSpPr>
        <xdr:cNvPr id="659" name="テキスト ボックス 658"/>
        <xdr:cNvSpPr txBox="1"/>
      </xdr:nvSpPr>
      <xdr:spPr>
        <a:xfrm>
          <a:off x="13436111" y="1614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11,367</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109200</xdr:rowOff>
    </xdr:from>
    <xdr:to>
      <xdr:col>18</xdr:col>
      <xdr:colOff>492125</xdr:colOff>
      <xdr:row>97</xdr:row>
      <xdr:rowOff>39350</xdr:rowOff>
    </xdr:to>
    <xdr:sp macro="" textlink="">
      <xdr:nvSpPr>
        <xdr:cNvPr id="660" name="フローチャート : 判断 659"/>
        <xdr:cNvSpPr/>
      </xdr:nvSpPr>
      <xdr:spPr>
        <a:xfrm>
          <a:off x="12763500" y="1656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55877</xdr:rowOff>
    </xdr:from>
    <xdr:ext cx="469744" cy="259045"/>
    <xdr:sp macro="" textlink="">
      <xdr:nvSpPr>
        <xdr:cNvPr id="661" name="テキスト ボックス 660"/>
        <xdr:cNvSpPr txBox="1"/>
      </xdr:nvSpPr>
      <xdr:spPr>
        <a:xfrm>
          <a:off x="12579427" y="1634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2" name="テキスト ボックス 66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3" name="テキスト ボックス 66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4" name="テキスト ボックス 66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5" name="テキスト ボックス 66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6" name="テキスト ボックス 66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54381</xdr:rowOff>
    </xdr:from>
    <xdr:to>
      <xdr:col>23</xdr:col>
      <xdr:colOff>568325</xdr:colOff>
      <xdr:row>97</xdr:row>
      <xdr:rowOff>155981</xdr:rowOff>
    </xdr:to>
    <xdr:sp macro="" textlink="">
      <xdr:nvSpPr>
        <xdr:cNvPr id="667" name="円/楕円 666"/>
        <xdr:cNvSpPr/>
      </xdr:nvSpPr>
      <xdr:spPr>
        <a:xfrm>
          <a:off x="16268700" y="16685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32808</xdr:rowOff>
    </xdr:from>
    <xdr:ext cx="469744" cy="259045"/>
    <xdr:sp macro="" textlink="">
      <xdr:nvSpPr>
        <xdr:cNvPr id="668" name="積立金該当値テキスト"/>
        <xdr:cNvSpPr txBox="1"/>
      </xdr:nvSpPr>
      <xdr:spPr>
        <a:xfrm>
          <a:off x="16370300" y="16663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155606</xdr:rowOff>
    </xdr:from>
    <xdr:to>
      <xdr:col>22</xdr:col>
      <xdr:colOff>415925</xdr:colOff>
      <xdr:row>97</xdr:row>
      <xdr:rowOff>85756</xdr:rowOff>
    </xdr:to>
    <xdr:sp macro="" textlink="">
      <xdr:nvSpPr>
        <xdr:cNvPr id="669" name="円/楕円 668"/>
        <xdr:cNvSpPr/>
      </xdr:nvSpPr>
      <xdr:spPr>
        <a:xfrm>
          <a:off x="15430500" y="1661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95</xdr:row>
      <xdr:rowOff>102283</xdr:rowOff>
    </xdr:from>
    <xdr:ext cx="469744" cy="259045"/>
    <xdr:sp macro="" textlink="">
      <xdr:nvSpPr>
        <xdr:cNvPr id="670" name="テキスト ボックス 669"/>
        <xdr:cNvSpPr txBox="1"/>
      </xdr:nvSpPr>
      <xdr:spPr>
        <a:xfrm>
          <a:off x="15246427" y="16390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83824</xdr:rowOff>
    </xdr:from>
    <xdr:to>
      <xdr:col>21</xdr:col>
      <xdr:colOff>212725</xdr:colOff>
      <xdr:row>97</xdr:row>
      <xdr:rowOff>13974</xdr:rowOff>
    </xdr:to>
    <xdr:sp macro="" textlink="">
      <xdr:nvSpPr>
        <xdr:cNvPr id="671" name="円/楕円 670"/>
        <xdr:cNvSpPr/>
      </xdr:nvSpPr>
      <xdr:spPr>
        <a:xfrm>
          <a:off x="14541500" y="16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97</xdr:row>
      <xdr:rowOff>5101</xdr:rowOff>
    </xdr:from>
    <xdr:ext cx="469744" cy="259045"/>
    <xdr:sp macro="" textlink="">
      <xdr:nvSpPr>
        <xdr:cNvPr id="672" name="テキスト ボックス 671"/>
        <xdr:cNvSpPr txBox="1"/>
      </xdr:nvSpPr>
      <xdr:spPr>
        <a:xfrm>
          <a:off x="14357427" y="1663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2032</xdr:rowOff>
    </xdr:from>
    <xdr:to>
      <xdr:col>20</xdr:col>
      <xdr:colOff>9525</xdr:colOff>
      <xdr:row>97</xdr:row>
      <xdr:rowOff>103632</xdr:rowOff>
    </xdr:to>
    <xdr:sp macro="" textlink="">
      <xdr:nvSpPr>
        <xdr:cNvPr id="673" name="円/楕円 672"/>
        <xdr:cNvSpPr/>
      </xdr:nvSpPr>
      <xdr:spPr>
        <a:xfrm>
          <a:off x="13652500" y="1663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97</xdr:row>
      <xdr:rowOff>94759</xdr:rowOff>
    </xdr:from>
    <xdr:ext cx="469744" cy="259045"/>
    <xdr:sp macro="" textlink="">
      <xdr:nvSpPr>
        <xdr:cNvPr id="674" name="テキスト ボックス 673"/>
        <xdr:cNvSpPr txBox="1"/>
      </xdr:nvSpPr>
      <xdr:spPr>
        <a:xfrm>
          <a:off x="13468427" y="167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13097</xdr:rowOff>
    </xdr:from>
    <xdr:to>
      <xdr:col>18</xdr:col>
      <xdr:colOff>492125</xdr:colOff>
      <xdr:row>97</xdr:row>
      <xdr:rowOff>114697</xdr:rowOff>
    </xdr:to>
    <xdr:sp macro="" textlink="">
      <xdr:nvSpPr>
        <xdr:cNvPr id="675" name="円/楕円 674"/>
        <xdr:cNvSpPr/>
      </xdr:nvSpPr>
      <xdr:spPr>
        <a:xfrm>
          <a:off x="12763500" y="1664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97</xdr:row>
      <xdr:rowOff>105824</xdr:rowOff>
    </xdr:from>
    <xdr:ext cx="469744" cy="259045"/>
    <xdr:sp macro="" textlink="">
      <xdr:nvSpPr>
        <xdr:cNvPr id="676" name="テキスト ボックス 675"/>
        <xdr:cNvSpPr txBox="1"/>
      </xdr:nvSpPr>
      <xdr:spPr>
        <a:xfrm>
          <a:off x="12579427" y="16736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7" name="正方形/長方形 67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8" name="正方形/長方形 67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9" name="正方形/長方形 67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0" name="正方形/長方形 67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1" name="正方形/長方形 68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2" name="正方形/長方形 68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3" name="正方形/長方形 68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4" name="正方形/長方形 68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5" name="テキスト ボックス 68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6" name="直線コネクタ 68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7" name="直線コネクタ 68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8" name="テキスト ボックス 68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9" name="直線コネクタ 68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0" name="テキスト ボックス 68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1" name="直線コネクタ 69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92" name="テキスト ボックス 69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3" name="直線コネクタ 69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94" name="テキスト ボックス 69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95" name="直線コネクタ 69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696" name="テキスト ボックス 69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7" name="直線コネクタ 69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8" name="テキスト ボックス 69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9" name="直線コネクタ 69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0" name="テキスト ボックス 69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3520</xdr:rowOff>
    </xdr:from>
    <xdr:to>
      <xdr:col>32</xdr:col>
      <xdr:colOff>186689</xdr:colOff>
      <xdr:row>39</xdr:row>
      <xdr:rowOff>96756</xdr:rowOff>
    </xdr:to>
    <xdr:cxnSp macro="">
      <xdr:nvCxnSpPr>
        <xdr:cNvPr id="702" name="直線コネクタ 701"/>
        <xdr:cNvCxnSpPr/>
      </xdr:nvCxnSpPr>
      <xdr:spPr>
        <a:xfrm flipV="1">
          <a:off x="22159595" y="5318470"/>
          <a:ext cx="1269" cy="1464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100583</xdr:rowOff>
    </xdr:from>
    <xdr:ext cx="313932" cy="259045"/>
    <xdr:sp macro="" textlink="">
      <xdr:nvSpPr>
        <xdr:cNvPr id="703" name="投資及び出資金最小値テキスト"/>
        <xdr:cNvSpPr txBox="1"/>
      </xdr:nvSpPr>
      <xdr:spPr>
        <a:xfrm>
          <a:off x="22212300" y="6787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32</xdr:col>
      <xdr:colOff>98425</xdr:colOff>
      <xdr:row>39</xdr:row>
      <xdr:rowOff>96756</xdr:rowOff>
    </xdr:from>
    <xdr:to>
      <xdr:col>32</xdr:col>
      <xdr:colOff>276225</xdr:colOff>
      <xdr:row>39</xdr:row>
      <xdr:rowOff>96756</xdr:rowOff>
    </xdr:to>
    <xdr:cxnSp macro="">
      <xdr:nvCxnSpPr>
        <xdr:cNvPr id="704" name="直線コネクタ 703"/>
        <xdr:cNvCxnSpPr/>
      </xdr:nvCxnSpPr>
      <xdr:spPr>
        <a:xfrm>
          <a:off x="22072600" y="678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121647</xdr:rowOff>
    </xdr:from>
    <xdr:ext cx="469744" cy="259045"/>
    <xdr:sp macro="" textlink="">
      <xdr:nvSpPr>
        <xdr:cNvPr id="705" name="投資及び出資金最大値テキスト"/>
        <xdr:cNvSpPr txBox="1"/>
      </xdr:nvSpPr>
      <xdr:spPr>
        <a:xfrm>
          <a:off x="22212300" y="5093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8,984</a:t>
          </a:r>
          <a:endParaRPr kumimoji="1" lang="ja-JP" altLang="en-US" sz="1000" b="1">
            <a:latin typeface="ＭＳ Ｐゴシック"/>
          </a:endParaRPr>
        </a:p>
      </xdr:txBody>
    </xdr:sp>
    <xdr:clientData/>
  </xdr:oneCellAnchor>
  <xdr:twoCellAnchor>
    <xdr:from>
      <xdr:col>32</xdr:col>
      <xdr:colOff>98425</xdr:colOff>
      <xdr:row>31</xdr:row>
      <xdr:rowOff>3520</xdr:rowOff>
    </xdr:from>
    <xdr:to>
      <xdr:col>32</xdr:col>
      <xdr:colOff>276225</xdr:colOff>
      <xdr:row>31</xdr:row>
      <xdr:rowOff>3520</xdr:rowOff>
    </xdr:to>
    <xdr:cxnSp macro="">
      <xdr:nvCxnSpPr>
        <xdr:cNvPr id="706" name="直線コネクタ 705"/>
        <xdr:cNvCxnSpPr/>
      </xdr:nvCxnSpPr>
      <xdr:spPr>
        <a:xfrm>
          <a:off x="22072600" y="5318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19195</xdr:rowOff>
    </xdr:from>
    <xdr:to>
      <xdr:col>32</xdr:col>
      <xdr:colOff>187325</xdr:colOff>
      <xdr:row>37</xdr:row>
      <xdr:rowOff>24257</xdr:rowOff>
    </xdr:to>
    <xdr:cxnSp macro="">
      <xdr:nvCxnSpPr>
        <xdr:cNvPr id="707" name="直線コネクタ 706"/>
        <xdr:cNvCxnSpPr/>
      </xdr:nvCxnSpPr>
      <xdr:spPr>
        <a:xfrm>
          <a:off x="21323300" y="6362845"/>
          <a:ext cx="8382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35</xdr:row>
      <xdr:rowOff>122554</xdr:rowOff>
    </xdr:from>
    <xdr:ext cx="469744" cy="259045"/>
    <xdr:sp macro="" textlink="">
      <xdr:nvSpPr>
        <xdr:cNvPr id="708" name="投資及び出資金平均値テキスト"/>
        <xdr:cNvSpPr txBox="1"/>
      </xdr:nvSpPr>
      <xdr:spPr>
        <a:xfrm>
          <a:off x="22212300" y="6123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2,834</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99677</xdr:rowOff>
    </xdr:from>
    <xdr:to>
      <xdr:col>32</xdr:col>
      <xdr:colOff>238125</xdr:colOff>
      <xdr:row>37</xdr:row>
      <xdr:rowOff>29827</xdr:rowOff>
    </xdr:to>
    <xdr:sp macro="" textlink="">
      <xdr:nvSpPr>
        <xdr:cNvPr id="709" name="フローチャート : 判断 708"/>
        <xdr:cNvSpPr/>
      </xdr:nvSpPr>
      <xdr:spPr>
        <a:xfrm>
          <a:off x="22110700" y="62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8255</xdr:rowOff>
    </xdr:from>
    <xdr:to>
      <xdr:col>31</xdr:col>
      <xdr:colOff>34925</xdr:colOff>
      <xdr:row>37</xdr:row>
      <xdr:rowOff>19195</xdr:rowOff>
    </xdr:to>
    <xdr:cxnSp macro="">
      <xdr:nvCxnSpPr>
        <xdr:cNvPr id="710" name="直線コネクタ 709"/>
        <xdr:cNvCxnSpPr/>
      </xdr:nvCxnSpPr>
      <xdr:spPr>
        <a:xfrm>
          <a:off x="20434300" y="5323205"/>
          <a:ext cx="889000" cy="10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35</xdr:row>
      <xdr:rowOff>135763</xdr:rowOff>
    </xdr:from>
    <xdr:to>
      <xdr:col>31</xdr:col>
      <xdr:colOff>85725</xdr:colOff>
      <xdr:row>36</xdr:row>
      <xdr:rowOff>65913</xdr:rowOff>
    </xdr:to>
    <xdr:sp macro="" textlink="">
      <xdr:nvSpPr>
        <xdr:cNvPr id="711" name="フローチャート : 判断 710"/>
        <xdr:cNvSpPr/>
      </xdr:nvSpPr>
      <xdr:spPr>
        <a:xfrm>
          <a:off x="21272500" y="613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82440</xdr:rowOff>
    </xdr:from>
    <xdr:ext cx="469744" cy="259045"/>
    <xdr:sp macro="" textlink="">
      <xdr:nvSpPr>
        <xdr:cNvPr id="712" name="テキスト ボックス 711"/>
        <xdr:cNvSpPr txBox="1"/>
      </xdr:nvSpPr>
      <xdr:spPr>
        <a:xfrm>
          <a:off x="21088427" y="591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3,663</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8255</xdr:rowOff>
    </xdr:from>
    <xdr:to>
      <xdr:col>29</xdr:col>
      <xdr:colOff>517525</xdr:colOff>
      <xdr:row>36</xdr:row>
      <xdr:rowOff>154722</xdr:rowOff>
    </xdr:to>
    <xdr:cxnSp macro="">
      <xdr:nvCxnSpPr>
        <xdr:cNvPr id="713" name="直線コネクタ 712"/>
        <xdr:cNvCxnSpPr/>
      </xdr:nvCxnSpPr>
      <xdr:spPr>
        <a:xfrm flipV="1">
          <a:off x="19545300" y="5323205"/>
          <a:ext cx="889000" cy="100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77470</xdr:rowOff>
    </xdr:from>
    <xdr:to>
      <xdr:col>29</xdr:col>
      <xdr:colOff>568325</xdr:colOff>
      <xdr:row>37</xdr:row>
      <xdr:rowOff>7620</xdr:rowOff>
    </xdr:to>
    <xdr:sp macro="" textlink="">
      <xdr:nvSpPr>
        <xdr:cNvPr id="714" name="フローチャート : 判断 713"/>
        <xdr:cNvSpPr/>
      </xdr:nvSpPr>
      <xdr:spPr>
        <a:xfrm>
          <a:off x="20383500" y="624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170197</xdr:rowOff>
    </xdr:from>
    <xdr:ext cx="469744" cy="259045"/>
    <xdr:sp macro="" textlink="">
      <xdr:nvSpPr>
        <xdr:cNvPr id="715" name="テキスト ボックス 714"/>
        <xdr:cNvSpPr txBox="1"/>
      </xdr:nvSpPr>
      <xdr:spPr>
        <a:xfrm>
          <a:off x="2019942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74059</xdr:rowOff>
    </xdr:from>
    <xdr:to>
      <xdr:col>28</xdr:col>
      <xdr:colOff>314325</xdr:colOff>
      <xdr:row>36</xdr:row>
      <xdr:rowOff>154722</xdr:rowOff>
    </xdr:to>
    <xdr:cxnSp macro="">
      <xdr:nvCxnSpPr>
        <xdr:cNvPr id="716" name="直線コネクタ 715"/>
        <xdr:cNvCxnSpPr/>
      </xdr:nvCxnSpPr>
      <xdr:spPr>
        <a:xfrm>
          <a:off x="18656300" y="6246259"/>
          <a:ext cx="889000" cy="8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29464</xdr:rowOff>
    </xdr:from>
    <xdr:to>
      <xdr:col>28</xdr:col>
      <xdr:colOff>365125</xdr:colOff>
      <xdr:row>36</xdr:row>
      <xdr:rowOff>131064</xdr:rowOff>
    </xdr:to>
    <xdr:sp macro="" textlink="">
      <xdr:nvSpPr>
        <xdr:cNvPr id="717" name="フローチャート : 判断 716"/>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147591</xdr:rowOff>
    </xdr:from>
    <xdr:ext cx="469744" cy="259045"/>
    <xdr:sp macro="" textlink="">
      <xdr:nvSpPr>
        <xdr:cNvPr id="718" name="テキスト ボックス 717"/>
        <xdr:cNvSpPr txBox="1"/>
      </xdr:nvSpPr>
      <xdr:spPr>
        <a:xfrm>
          <a:off x="19310427" y="59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3,264</a:t>
          </a:r>
          <a:endParaRPr kumimoji="1" lang="ja-JP" altLang="en-US" sz="1000" b="1">
            <a:solidFill>
              <a:srgbClr val="000080"/>
            </a:solidFill>
            <a:latin typeface="ＭＳ Ｐゴシック"/>
          </a:endParaRPr>
        </a:p>
      </xdr:txBody>
    </xdr:sp>
    <xdr:clientData/>
  </xdr:oneCellAnchor>
  <xdr:twoCellAnchor>
    <xdr:from>
      <xdr:col>27</xdr:col>
      <xdr:colOff>60325</xdr:colOff>
      <xdr:row>35</xdr:row>
      <xdr:rowOff>87757</xdr:rowOff>
    </xdr:from>
    <xdr:to>
      <xdr:col>27</xdr:col>
      <xdr:colOff>161925</xdr:colOff>
      <xdr:row>36</xdr:row>
      <xdr:rowOff>17907</xdr:rowOff>
    </xdr:to>
    <xdr:sp macro="" textlink="">
      <xdr:nvSpPr>
        <xdr:cNvPr id="719" name="フローチャート : 判断 718"/>
        <xdr:cNvSpPr/>
      </xdr:nvSpPr>
      <xdr:spPr>
        <a:xfrm>
          <a:off x="18605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34434</xdr:rowOff>
    </xdr:from>
    <xdr:ext cx="469744" cy="259045"/>
    <xdr:sp macro="" textlink="">
      <xdr:nvSpPr>
        <xdr:cNvPr id="720" name="テキスト ボックス 719"/>
        <xdr:cNvSpPr txBox="1"/>
      </xdr:nvSpPr>
      <xdr:spPr>
        <a:xfrm>
          <a:off x="18421427" y="586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1" name="テキスト ボックス 72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2" name="テキスト ボックス 72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3" name="テキスト ボックス 72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4" name="テキスト ボックス 72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5" name="テキスト ボックス 72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36</xdr:row>
      <xdr:rowOff>144907</xdr:rowOff>
    </xdr:from>
    <xdr:to>
      <xdr:col>32</xdr:col>
      <xdr:colOff>238125</xdr:colOff>
      <xdr:row>37</xdr:row>
      <xdr:rowOff>75057</xdr:rowOff>
    </xdr:to>
    <xdr:sp macro="" textlink="">
      <xdr:nvSpPr>
        <xdr:cNvPr id="726" name="円/楕円 725"/>
        <xdr:cNvSpPr/>
      </xdr:nvSpPr>
      <xdr:spPr>
        <a:xfrm>
          <a:off x="22110700" y="63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123334</xdr:rowOff>
    </xdr:from>
    <xdr:ext cx="469744" cy="259045"/>
    <xdr:sp macro="" textlink="">
      <xdr:nvSpPr>
        <xdr:cNvPr id="727" name="投資及び出資金該当値テキスト"/>
        <xdr:cNvSpPr txBox="1"/>
      </xdr:nvSpPr>
      <xdr:spPr>
        <a:xfrm>
          <a:off x="22212300" y="629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2,557</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139845</xdr:rowOff>
    </xdr:from>
    <xdr:to>
      <xdr:col>31</xdr:col>
      <xdr:colOff>85725</xdr:colOff>
      <xdr:row>37</xdr:row>
      <xdr:rowOff>69995</xdr:rowOff>
    </xdr:to>
    <xdr:sp macro="" textlink="">
      <xdr:nvSpPr>
        <xdr:cNvPr id="728" name="円/楕円 727"/>
        <xdr:cNvSpPr/>
      </xdr:nvSpPr>
      <xdr:spPr>
        <a:xfrm>
          <a:off x="21272500" y="63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61122</xdr:rowOff>
    </xdr:from>
    <xdr:ext cx="469744" cy="259045"/>
    <xdr:sp macro="" textlink="">
      <xdr:nvSpPr>
        <xdr:cNvPr id="729" name="テキスト ボックス 728"/>
        <xdr:cNvSpPr txBox="1"/>
      </xdr:nvSpPr>
      <xdr:spPr>
        <a:xfrm>
          <a:off x="21088427" y="64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a:t>
          </a:r>
          <a:endParaRPr kumimoji="1" lang="ja-JP" altLang="en-US" sz="1000" b="1">
            <a:solidFill>
              <a:srgbClr val="FF0000"/>
            </a:solidFill>
            <a:latin typeface="ＭＳ Ｐゴシック"/>
          </a:endParaRPr>
        </a:p>
      </xdr:txBody>
    </xdr:sp>
    <xdr:clientData/>
  </xdr:oneCellAnchor>
  <xdr:twoCellAnchor>
    <xdr:from>
      <xdr:col>29</xdr:col>
      <xdr:colOff>466725</xdr:colOff>
      <xdr:row>30</xdr:row>
      <xdr:rowOff>128905</xdr:rowOff>
    </xdr:from>
    <xdr:to>
      <xdr:col>29</xdr:col>
      <xdr:colOff>568325</xdr:colOff>
      <xdr:row>31</xdr:row>
      <xdr:rowOff>59055</xdr:rowOff>
    </xdr:to>
    <xdr:sp macro="" textlink="">
      <xdr:nvSpPr>
        <xdr:cNvPr id="730" name="円/楕円 729"/>
        <xdr:cNvSpPr/>
      </xdr:nvSpPr>
      <xdr:spPr>
        <a:xfrm>
          <a:off x="20383500" y="527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75582</xdr:rowOff>
    </xdr:from>
    <xdr:ext cx="469744" cy="259045"/>
    <xdr:sp macro="" textlink="">
      <xdr:nvSpPr>
        <xdr:cNvPr id="731" name="テキスト ボックス 730"/>
        <xdr:cNvSpPr txBox="1"/>
      </xdr:nvSpPr>
      <xdr:spPr>
        <a:xfrm>
          <a:off x="20199427" y="504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8,955</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103922</xdr:rowOff>
    </xdr:from>
    <xdr:to>
      <xdr:col>28</xdr:col>
      <xdr:colOff>365125</xdr:colOff>
      <xdr:row>37</xdr:row>
      <xdr:rowOff>34072</xdr:rowOff>
    </xdr:to>
    <xdr:sp macro="" textlink="">
      <xdr:nvSpPr>
        <xdr:cNvPr id="732" name="円/楕円 731"/>
        <xdr:cNvSpPr/>
      </xdr:nvSpPr>
      <xdr:spPr>
        <a:xfrm>
          <a:off x="19494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25199</xdr:rowOff>
    </xdr:from>
    <xdr:ext cx="469744" cy="259045"/>
    <xdr:sp macro="" textlink="">
      <xdr:nvSpPr>
        <xdr:cNvPr id="733" name="テキスト ボックス 732"/>
        <xdr:cNvSpPr txBox="1"/>
      </xdr:nvSpPr>
      <xdr:spPr>
        <a:xfrm>
          <a:off x="19310427" y="636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2,808</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23259</xdr:rowOff>
    </xdr:from>
    <xdr:to>
      <xdr:col>27</xdr:col>
      <xdr:colOff>161925</xdr:colOff>
      <xdr:row>36</xdr:row>
      <xdr:rowOff>124859</xdr:rowOff>
    </xdr:to>
    <xdr:sp macro="" textlink="">
      <xdr:nvSpPr>
        <xdr:cNvPr id="734" name="円/楕円 733"/>
        <xdr:cNvSpPr/>
      </xdr:nvSpPr>
      <xdr:spPr>
        <a:xfrm>
          <a:off x="18605500" y="6195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115986</xdr:rowOff>
    </xdr:from>
    <xdr:ext cx="469744" cy="259045"/>
    <xdr:sp macro="" textlink="">
      <xdr:nvSpPr>
        <xdr:cNvPr id="735" name="テキスト ボックス 734"/>
        <xdr:cNvSpPr txBox="1"/>
      </xdr:nvSpPr>
      <xdr:spPr>
        <a:xfrm>
          <a:off x="18421427" y="6288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6" name="正方形/長方形 73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7" name="正方形/長方形 73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8" name="正方形/長方形 73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9" name="正方形/長方形 73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0" name="正方形/長方形 73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1" name="正方形/長方形 74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2" name="正方形/長方形 74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3" name="正方形/長方形 74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4" name="テキスト ボックス 74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5" name="直線コネクタ 74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6" name="直線コネクタ 74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7" name="テキスト ボックス 74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8" name="直線コネクタ 74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9" name="テキスト ボックス 74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0" name="直線コネクタ 74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1" name="テキスト ボックス 75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2" name="直線コネクタ 75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3" name="テキスト ボックス 75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4" name="直線コネクタ 75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5" name="テキスト ボックス 75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6" name="直線コネクタ 75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57" name="テキスト ボックス 75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52356</xdr:rowOff>
    </xdr:from>
    <xdr:to>
      <xdr:col>32</xdr:col>
      <xdr:colOff>186689</xdr:colOff>
      <xdr:row>59</xdr:row>
      <xdr:rowOff>37402</xdr:rowOff>
    </xdr:to>
    <xdr:cxnSp macro="">
      <xdr:nvCxnSpPr>
        <xdr:cNvPr id="759" name="直線コネクタ 758"/>
        <xdr:cNvCxnSpPr/>
      </xdr:nvCxnSpPr>
      <xdr:spPr>
        <a:xfrm flipV="1">
          <a:off x="22159595" y="8796306"/>
          <a:ext cx="1269" cy="1356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41229</xdr:rowOff>
    </xdr:from>
    <xdr:ext cx="378565" cy="259045"/>
    <xdr:sp macro="" textlink="">
      <xdr:nvSpPr>
        <xdr:cNvPr id="760" name="貸付金最小値テキスト"/>
        <xdr:cNvSpPr txBox="1"/>
      </xdr:nvSpPr>
      <xdr:spPr>
        <a:xfrm>
          <a:off x="22212300" y="10156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370</a:t>
          </a:r>
          <a:endParaRPr kumimoji="1" lang="ja-JP" altLang="en-US" sz="1000" b="1">
            <a:latin typeface="ＭＳ Ｐゴシック"/>
          </a:endParaRPr>
        </a:p>
      </xdr:txBody>
    </xdr:sp>
    <xdr:clientData/>
  </xdr:oneCellAnchor>
  <xdr:twoCellAnchor>
    <xdr:from>
      <xdr:col>32</xdr:col>
      <xdr:colOff>98425</xdr:colOff>
      <xdr:row>59</xdr:row>
      <xdr:rowOff>37402</xdr:rowOff>
    </xdr:from>
    <xdr:to>
      <xdr:col>32</xdr:col>
      <xdr:colOff>276225</xdr:colOff>
      <xdr:row>59</xdr:row>
      <xdr:rowOff>37402</xdr:rowOff>
    </xdr:to>
    <xdr:cxnSp macro="">
      <xdr:nvCxnSpPr>
        <xdr:cNvPr id="761" name="直線コネクタ 760"/>
        <xdr:cNvCxnSpPr/>
      </xdr:nvCxnSpPr>
      <xdr:spPr>
        <a:xfrm>
          <a:off x="22072600" y="101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170483</xdr:rowOff>
    </xdr:from>
    <xdr:ext cx="534377" cy="259045"/>
    <xdr:sp macro="" textlink="">
      <xdr:nvSpPr>
        <xdr:cNvPr id="762" name="貸付金最大値テキスト"/>
        <xdr:cNvSpPr txBox="1"/>
      </xdr:nvSpPr>
      <xdr:spPr>
        <a:xfrm>
          <a:off x="22212300" y="85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71,585</a:t>
          </a:r>
          <a:endParaRPr kumimoji="1" lang="ja-JP" altLang="en-US" sz="1000" b="1">
            <a:latin typeface="ＭＳ Ｐゴシック"/>
          </a:endParaRPr>
        </a:p>
      </xdr:txBody>
    </xdr:sp>
    <xdr:clientData/>
  </xdr:oneCellAnchor>
  <xdr:twoCellAnchor>
    <xdr:from>
      <xdr:col>32</xdr:col>
      <xdr:colOff>98425</xdr:colOff>
      <xdr:row>51</xdr:row>
      <xdr:rowOff>52356</xdr:rowOff>
    </xdr:from>
    <xdr:to>
      <xdr:col>32</xdr:col>
      <xdr:colOff>276225</xdr:colOff>
      <xdr:row>51</xdr:row>
      <xdr:rowOff>52356</xdr:rowOff>
    </xdr:to>
    <xdr:cxnSp macro="">
      <xdr:nvCxnSpPr>
        <xdr:cNvPr id="763" name="直線コネクタ 762"/>
        <xdr:cNvCxnSpPr/>
      </xdr:nvCxnSpPr>
      <xdr:spPr>
        <a:xfrm>
          <a:off x="22072600" y="8796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56</xdr:row>
      <xdr:rowOff>164370</xdr:rowOff>
    </xdr:from>
    <xdr:to>
      <xdr:col>32</xdr:col>
      <xdr:colOff>187325</xdr:colOff>
      <xdr:row>58</xdr:row>
      <xdr:rowOff>158769</xdr:rowOff>
    </xdr:to>
    <xdr:cxnSp macro="">
      <xdr:nvCxnSpPr>
        <xdr:cNvPr id="764" name="直線コネクタ 763"/>
        <xdr:cNvCxnSpPr/>
      </xdr:nvCxnSpPr>
      <xdr:spPr>
        <a:xfrm>
          <a:off x="21323300" y="9765570"/>
          <a:ext cx="838200" cy="337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33958</xdr:rowOff>
    </xdr:from>
    <xdr:ext cx="534377" cy="259045"/>
    <xdr:sp macro="" textlink="">
      <xdr:nvSpPr>
        <xdr:cNvPr id="765" name="貸付金平均値テキスト"/>
        <xdr:cNvSpPr txBox="1"/>
      </xdr:nvSpPr>
      <xdr:spPr>
        <a:xfrm>
          <a:off x="22212300" y="946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26,085</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11081</xdr:rowOff>
    </xdr:from>
    <xdr:to>
      <xdr:col>32</xdr:col>
      <xdr:colOff>238125</xdr:colOff>
      <xdr:row>56</xdr:row>
      <xdr:rowOff>112681</xdr:rowOff>
    </xdr:to>
    <xdr:sp macro="" textlink="">
      <xdr:nvSpPr>
        <xdr:cNvPr id="766" name="フローチャート : 判断 765"/>
        <xdr:cNvSpPr/>
      </xdr:nvSpPr>
      <xdr:spPr>
        <a:xfrm>
          <a:off x="22110700" y="96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164370</xdr:rowOff>
    </xdr:from>
    <xdr:to>
      <xdr:col>31</xdr:col>
      <xdr:colOff>34925</xdr:colOff>
      <xdr:row>59</xdr:row>
      <xdr:rowOff>37211</xdr:rowOff>
    </xdr:to>
    <xdr:cxnSp macro="">
      <xdr:nvCxnSpPr>
        <xdr:cNvPr id="767" name="直線コネクタ 766"/>
        <xdr:cNvCxnSpPr/>
      </xdr:nvCxnSpPr>
      <xdr:spPr>
        <a:xfrm flipV="1">
          <a:off x="20434300" y="9765570"/>
          <a:ext cx="889000" cy="38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55</xdr:row>
      <xdr:rowOff>131896</xdr:rowOff>
    </xdr:from>
    <xdr:to>
      <xdr:col>31</xdr:col>
      <xdr:colOff>85725</xdr:colOff>
      <xdr:row>56</xdr:row>
      <xdr:rowOff>62046</xdr:rowOff>
    </xdr:to>
    <xdr:sp macro="" textlink="">
      <xdr:nvSpPr>
        <xdr:cNvPr id="768" name="フローチャート : 判断 767"/>
        <xdr:cNvSpPr/>
      </xdr:nvSpPr>
      <xdr:spPr>
        <a:xfrm>
          <a:off x="21272500" y="956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78573</xdr:rowOff>
    </xdr:from>
    <xdr:ext cx="534377" cy="259045"/>
    <xdr:sp macro="" textlink="">
      <xdr:nvSpPr>
        <xdr:cNvPr id="769" name="テキスト ボックス 768"/>
        <xdr:cNvSpPr txBox="1"/>
      </xdr:nvSpPr>
      <xdr:spPr>
        <a:xfrm>
          <a:off x="21056111" y="933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28,743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36868</xdr:rowOff>
    </xdr:from>
    <xdr:to>
      <xdr:col>29</xdr:col>
      <xdr:colOff>517525</xdr:colOff>
      <xdr:row>59</xdr:row>
      <xdr:rowOff>37211</xdr:rowOff>
    </xdr:to>
    <xdr:cxnSp macro="">
      <xdr:nvCxnSpPr>
        <xdr:cNvPr id="770" name="直線コネクタ 769"/>
        <xdr:cNvCxnSpPr/>
      </xdr:nvCxnSpPr>
      <xdr:spPr>
        <a:xfrm>
          <a:off x="19545300" y="10152418"/>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84919</xdr:rowOff>
    </xdr:from>
    <xdr:to>
      <xdr:col>29</xdr:col>
      <xdr:colOff>568325</xdr:colOff>
      <xdr:row>56</xdr:row>
      <xdr:rowOff>15069</xdr:rowOff>
    </xdr:to>
    <xdr:sp macro="" textlink="">
      <xdr:nvSpPr>
        <xdr:cNvPr id="771" name="フローチャート : 判断 770"/>
        <xdr:cNvSpPr/>
      </xdr:nvSpPr>
      <xdr:spPr>
        <a:xfrm>
          <a:off x="20383500" y="9514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31596</xdr:rowOff>
    </xdr:from>
    <xdr:ext cx="534377" cy="259045"/>
    <xdr:sp macro="" textlink="">
      <xdr:nvSpPr>
        <xdr:cNvPr id="772" name="テキスト ボックス 771"/>
        <xdr:cNvSpPr txBox="1"/>
      </xdr:nvSpPr>
      <xdr:spPr>
        <a:xfrm>
          <a:off x="20167111" y="928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31,209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36068</xdr:rowOff>
    </xdr:from>
    <xdr:to>
      <xdr:col>28</xdr:col>
      <xdr:colOff>314325</xdr:colOff>
      <xdr:row>59</xdr:row>
      <xdr:rowOff>36868</xdr:rowOff>
    </xdr:to>
    <xdr:cxnSp macro="">
      <xdr:nvCxnSpPr>
        <xdr:cNvPr id="773" name="直線コネクタ 772"/>
        <xdr:cNvCxnSpPr/>
      </xdr:nvCxnSpPr>
      <xdr:spPr>
        <a:xfrm>
          <a:off x="18656300" y="10151618"/>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5366</xdr:rowOff>
    </xdr:from>
    <xdr:to>
      <xdr:col>28</xdr:col>
      <xdr:colOff>365125</xdr:colOff>
      <xdr:row>55</xdr:row>
      <xdr:rowOff>106966</xdr:rowOff>
    </xdr:to>
    <xdr:sp macro="" textlink="">
      <xdr:nvSpPr>
        <xdr:cNvPr id="774" name="フローチャート : 判断 773"/>
        <xdr:cNvSpPr/>
      </xdr:nvSpPr>
      <xdr:spPr>
        <a:xfrm>
          <a:off x="19494500" y="943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123493</xdr:rowOff>
    </xdr:from>
    <xdr:ext cx="534377" cy="259045"/>
    <xdr:sp macro="" textlink="">
      <xdr:nvSpPr>
        <xdr:cNvPr id="775" name="テキスト ボックス 774"/>
        <xdr:cNvSpPr txBox="1"/>
      </xdr:nvSpPr>
      <xdr:spPr>
        <a:xfrm>
          <a:off x="19278111" y="921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35,385</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61240</xdr:rowOff>
    </xdr:from>
    <xdr:to>
      <xdr:col>27</xdr:col>
      <xdr:colOff>161925</xdr:colOff>
      <xdr:row>54</xdr:row>
      <xdr:rowOff>162840</xdr:rowOff>
    </xdr:to>
    <xdr:sp macro="" textlink="">
      <xdr:nvSpPr>
        <xdr:cNvPr id="776" name="フローチャート : 判断 775"/>
        <xdr:cNvSpPr/>
      </xdr:nvSpPr>
      <xdr:spPr>
        <a:xfrm>
          <a:off x="18605500" y="931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7917</xdr:rowOff>
    </xdr:from>
    <xdr:ext cx="534377" cy="259045"/>
    <xdr:sp macro="" textlink="">
      <xdr:nvSpPr>
        <xdr:cNvPr id="777" name="テキスト ボックス 776"/>
        <xdr:cNvSpPr txBox="1"/>
      </xdr:nvSpPr>
      <xdr:spPr>
        <a:xfrm>
          <a:off x="18389111" y="9094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41,452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8" name="テキスト ボックス 77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9" name="テキスト ボックス 77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0" name="テキスト ボックス 77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1" name="テキスト ボックス 78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2" name="テキスト ボックス 78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107969</xdr:rowOff>
    </xdr:from>
    <xdr:to>
      <xdr:col>32</xdr:col>
      <xdr:colOff>238125</xdr:colOff>
      <xdr:row>59</xdr:row>
      <xdr:rowOff>38119</xdr:rowOff>
    </xdr:to>
    <xdr:sp macro="" textlink="">
      <xdr:nvSpPr>
        <xdr:cNvPr id="783" name="円/楕円 782"/>
        <xdr:cNvSpPr/>
      </xdr:nvSpPr>
      <xdr:spPr>
        <a:xfrm>
          <a:off x="22110700" y="1005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22896</xdr:rowOff>
    </xdr:from>
    <xdr:ext cx="469744" cy="259045"/>
    <xdr:sp macro="" textlink="">
      <xdr:nvSpPr>
        <xdr:cNvPr id="784" name="貸付金該当値テキスト"/>
        <xdr:cNvSpPr txBox="1"/>
      </xdr:nvSpPr>
      <xdr:spPr>
        <a:xfrm>
          <a:off x="22212300" y="996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113570</xdr:rowOff>
    </xdr:from>
    <xdr:to>
      <xdr:col>31</xdr:col>
      <xdr:colOff>85725</xdr:colOff>
      <xdr:row>57</xdr:row>
      <xdr:rowOff>43720</xdr:rowOff>
    </xdr:to>
    <xdr:sp macro="" textlink="">
      <xdr:nvSpPr>
        <xdr:cNvPr id="785" name="円/楕円 784"/>
        <xdr:cNvSpPr/>
      </xdr:nvSpPr>
      <xdr:spPr>
        <a:xfrm>
          <a:off x="21272500" y="97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57</xdr:row>
      <xdr:rowOff>34847</xdr:rowOff>
    </xdr:from>
    <xdr:ext cx="534377" cy="259045"/>
    <xdr:sp macro="" textlink="">
      <xdr:nvSpPr>
        <xdr:cNvPr id="786" name="テキスト ボックス 785"/>
        <xdr:cNvSpPr txBox="1"/>
      </xdr:nvSpPr>
      <xdr:spPr>
        <a:xfrm>
          <a:off x="21056111" y="980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20,705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157861</xdr:rowOff>
    </xdr:from>
    <xdr:to>
      <xdr:col>29</xdr:col>
      <xdr:colOff>568325</xdr:colOff>
      <xdr:row>59</xdr:row>
      <xdr:rowOff>88011</xdr:rowOff>
    </xdr:to>
    <xdr:sp macro="" textlink="">
      <xdr:nvSpPr>
        <xdr:cNvPr id="787" name="円/楕円 786"/>
        <xdr:cNvSpPr/>
      </xdr:nvSpPr>
      <xdr:spPr>
        <a:xfrm>
          <a:off x="20383500" y="1010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79138</xdr:rowOff>
    </xdr:from>
    <xdr:ext cx="378565" cy="259045"/>
    <xdr:sp macro="" textlink="">
      <xdr:nvSpPr>
        <xdr:cNvPr id="788" name="テキスト ボックス 787"/>
        <xdr:cNvSpPr txBox="1"/>
      </xdr:nvSpPr>
      <xdr:spPr>
        <a:xfrm>
          <a:off x="20245017" y="101946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157518</xdr:rowOff>
    </xdr:from>
    <xdr:to>
      <xdr:col>28</xdr:col>
      <xdr:colOff>365125</xdr:colOff>
      <xdr:row>59</xdr:row>
      <xdr:rowOff>87668</xdr:rowOff>
    </xdr:to>
    <xdr:sp macro="" textlink="">
      <xdr:nvSpPr>
        <xdr:cNvPr id="789" name="円/楕円 788"/>
        <xdr:cNvSpPr/>
      </xdr:nvSpPr>
      <xdr:spPr>
        <a:xfrm>
          <a:off x="19494500" y="101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78795</xdr:rowOff>
    </xdr:from>
    <xdr:ext cx="378565" cy="259045"/>
    <xdr:sp macro="" textlink="">
      <xdr:nvSpPr>
        <xdr:cNvPr id="790" name="テキスト ボックス 789"/>
        <xdr:cNvSpPr txBox="1"/>
      </xdr:nvSpPr>
      <xdr:spPr>
        <a:xfrm>
          <a:off x="19356017" y="1019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156718</xdr:rowOff>
    </xdr:from>
    <xdr:to>
      <xdr:col>27</xdr:col>
      <xdr:colOff>161925</xdr:colOff>
      <xdr:row>59</xdr:row>
      <xdr:rowOff>86868</xdr:rowOff>
    </xdr:to>
    <xdr:sp macro="" textlink="">
      <xdr:nvSpPr>
        <xdr:cNvPr id="791" name="円/楕円 790"/>
        <xdr:cNvSpPr/>
      </xdr:nvSpPr>
      <xdr:spPr>
        <a:xfrm>
          <a:off x="18605500" y="1010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77995</xdr:rowOff>
    </xdr:from>
    <xdr:ext cx="378565" cy="259045"/>
    <xdr:sp macro="" textlink="">
      <xdr:nvSpPr>
        <xdr:cNvPr id="792" name="テキスト ボックス 791"/>
        <xdr:cNvSpPr txBox="1"/>
      </xdr:nvSpPr>
      <xdr:spPr>
        <a:xfrm>
          <a:off x="18467017" y="10193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3" name="正方形/長方形 79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4" name="正方形/長方形 79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5" name="正方形/長方形 79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6" name="正方形/長方形 79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7" name="正方形/長方形 79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8" name="正方形/長方形 79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9" name="正方形/長方形 79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53,530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0" name="正方形/長方形 79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1" name="テキスト ボックス 80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2" name="直線コネクタ 80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3" name="テキスト ボックス 80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5" name="テキスト ボックス 80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9" name="テキスト ボックス 80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1" name="テキスト ボックス 81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117697</xdr:rowOff>
    </xdr:from>
    <xdr:to>
      <xdr:col>32</xdr:col>
      <xdr:colOff>186689</xdr:colOff>
      <xdr:row>78</xdr:row>
      <xdr:rowOff>90036</xdr:rowOff>
    </xdr:to>
    <xdr:cxnSp macro="">
      <xdr:nvCxnSpPr>
        <xdr:cNvPr id="817" name="直線コネクタ 816"/>
        <xdr:cNvCxnSpPr/>
      </xdr:nvCxnSpPr>
      <xdr:spPr>
        <a:xfrm flipV="1">
          <a:off x="22159595" y="12290647"/>
          <a:ext cx="1269" cy="11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93863</xdr:rowOff>
    </xdr:from>
    <xdr:ext cx="534377" cy="259045"/>
    <xdr:sp macro="" textlink="">
      <xdr:nvSpPr>
        <xdr:cNvPr id="818" name="繰出金最小値テキスト"/>
        <xdr:cNvSpPr txBox="1"/>
      </xdr:nvSpPr>
      <xdr:spPr>
        <a:xfrm>
          <a:off x="22212300" y="134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26,607</a:t>
          </a:r>
          <a:endParaRPr kumimoji="1" lang="ja-JP" altLang="en-US" sz="1000" b="1">
            <a:latin typeface="ＭＳ Ｐゴシック"/>
          </a:endParaRPr>
        </a:p>
      </xdr:txBody>
    </xdr:sp>
    <xdr:clientData/>
  </xdr:oneCellAnchor>
  <xdr:twoCellAnchor>
    <xdr:from>
      <xdr:col>32</xdr:col>
      <xdr:colOff>98425</xdr:colOff>
      <xdr:row>78</xdr:row>
      <xdr:rowOff>90036</xdr:rowOff>
    </xdr:from>
    <xdr:to>
      <xdr:col>32</xdr:col>
      <xdr:colOff>276225</xdr:colOff>
      <xdr:row>78</xdr:row>
      <xdr:rowOff>90036</xdr:rowOff>
    </xdr:to>
    <xdr:cxnSp macro="">
      <xdr:nvCxnSpPr>
        <xdr:cNvPr id="819" name="直線コネクタ 818"/>
        <xdr:cNvCxnSpPr/>
      </xdr:nvCxnSpPr>
      <xdr:spPr>
        <a:xfrm>
          <a:off x="22072600" y="1346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64374</xdr:rowOff>
    </xdr:from>
    <xdr:ext cx="534377" cy="259045"/>
    <xdr:sp macro="" textlink="">
      <xdr:nvSpPr>
        <xdr:cNvPr id="820" name="繰出金最大値テキスト"/>
        <xdr:cNvSpPr txBox="1"/>
      </xdr:nvSpPr>
      <xdr:spPr>
        <a:xfrm>
          <a:off x="22212300" y="1206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88,155</a:t>
          </a:r>
          <a:endParaRPr kumimoji="1" lang="ja-JP" altLang="en-US" sz="1000" b="1">
            <a:latin typeface="ＭＳ Ｐゴシック"/>
          </a:endParaRPr>
        </a:p>
      </xdr:txBody>
    </xdr:sp>
    <xdr:clientData/>
  </xdr:oneCellAnchor>
  <xdr:twoCellAnchor>
    <xdr:from>
      <xdr:col>32</xdr:col>
      <xdr:colOff>98425</xdr:colOff>
      <xdr:row>71</xdr:row>
      <xdr:rowOff>117697</xdr:rowOff>
    </xdr:from>
    <xdr:to>
      <xdr:col>32</xdr:col>
      <xdr:colOff>276225</xdr:colOff>
      <xdr:row>71</xdr:row>
      <xdr:rowOff>117697</xdr:rowOff>
    </xdr:to>
    <xdr:cxnSp macro="">
      <xdr:nvCxnSpPr>
        <xdr:cNvPr id="821" name="直線コネクタ 820"/>
        <xdr:cNvCxnSpPr/>
      </xdr:nvCxnSpPr>
      <xdr:spPr>
        <a:xfrm>
          <a:off x="22072600" y="12290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103543</xdr:rowOff>
    </xdr:from>
    <xdr:to>
      <xdr:col>32</xdr:col>
      <xdr:colOff>187325</xdr:colOff>
      <xdr:row>78</xdr:row>
      <xdr:rowOff>20352</xdr:rowOff>
    </xdr:to>
    <xdr:cxnSp macro="">
      <xdr:nvCxnSpPr>
        <xdr:cNvPr id="822" name="直線コネクタ 821"/>
        <xdr:cNvCxnSpPr/>
      </xdr:nvCxnSpPr>
      <xdr:spPr>
        <a:xfrm flipV="1">
          <a:off x="21323300" y="13305193"/>
          <a:ext cx="838200" cy="8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30320</xdr:rowOff>
    </xdr:from>
    <xdr:ext cx="534377" cy="259045"/>
    <xdr:sp macro="" textlink="">
      <xdr:nvSpPr>
        <xdr:cNvPr id="823" name="繰出金平均値テキスト"/>
        <xdr:cNvSpPr txBox="1"/>
      </xdr:nvSpPr>
      <xdr:spPr>
        <a:xfrm>
          <a:off x="22212300" y="1306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37,276</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7443</xdr:rowOff>
    </xdr:from>
    <xdr:to>
      <xdr:col>32</xdr:col>
      <xdr:colOff>238125</xdr:colOff>
      <xdr:row>77</xdr:row>
      <xdr:rowOff>109043</xdr:rowOff>
    </xdr:to>
    <xdr:sp macro="" textlink="">
      <xdr:nvSpPr>
        <xdr:cNvPr id="824" name="フローチャート : 判断 823"/>
        <xdr:cNvSpPr/>
      </xdr:nvSpPr>
      <xdr:spPr>
        <a:xfrm>
          <a:off x="221107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160522</xdr:rowOff>
    </xdr:from>
    <xdr:to>
      <xdr:col>31</xdr:col>
      <xdr:colOff>34925</xdr:colOff>
      <xdr:row>78</xdr:row>
      <xdr:rowOff>20352</xdr:rowOff>
    </xdr:to>
    <xdr:cxnSp macro="">
      <xdr:nvCxnSpPr>
        <xdr:cNvPr id="825" name="直線コネクタ 824"/>
        <xdr:cNvCxnSpPr/>
      </xdr:nvCxnSpPr>
      <xdr:spPr>
        <a:xfrm>
          <a:off x="20434300" y="13362172"/>
          <a:ext cx="889000" cy="3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84843</xdr:rowOff>
    </xdr:from>
    <xdr:to>
      <xdr:col>31</xdr:col>
      <xdr:colOff>85725</xdr:colOff>
      <xdr:row>78</xdr:row>
      <xdr:rowOff>14993</xdr:rowOff>
    </xdr:to>
    <xdr:sp macro="" textlink="">
      <xdr:nvSpPr>
        <xdr:cNvPr id="826" name="フローチャート : 判断 825"/>
        <xdr:cNvSpPr/>
      </xdr:nvSpPr>
      <xdr:spPr>
        <a:xfrm>
          <a:off x="21272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31520</xdr:rowOff>
    </xdr:from>
    <xdr:ext cx="534377" cy="259045"/>
    <xdr:sp macro="" textlink="">
      <xdr:nvSpPr>
        <xdr:cNvPr id="827" name="テキスト ボックス 826"/>
        <xdr:cNvSpPr txBox="1"/>
      </xdr:nvSpPr>
      <xdr:spPr>
        <a:xfrm>
          <a:off x="21056111" y="1306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33,213</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160522</xdr:rowOff>
    </xdr:from>
    <xdr:to>
      <xdr:col>29</xdr:col>
      <xdr:colOff>517525</xdr:colOff>
      <xdr:row>78</xdr:row>
      <xdr:rowOff>10998</xdr:rowOff>
    </xdr:to>
    <xdr:cxnSp macro="">
      <xdr:nvCxnSpPr>
        <xdr:cNvPr id="828" name="直線コネクタ 827"/>
        <xdr:cNvCxnSpPr/>
      </xdr:nvCxnSpPr>
      <xdr:spPr>
        <a:xfrm flipV="1">
          <a:off x="19545300" y="13362172"/>
          <a:ext cx="889000" cy="2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109379</xdr:rowOff>
    </xdr:from>
    <xdr:to>
      <xdr:col>29</xdr:col>
      <xdr:colOff>568325</xdr:colOff>
      <xdr:row>78</xdr:row>
      <xdr:rowOff>39529</xdr:rowOff>
    </xdr:to>
    <xdr:sp macro="" textlink="">
      <xdr:nvSpPr>
        <xdr:cNvPr id="829" name="フローチャート : 判断 828"/>
        <xdr:cNvSpPr/>
      </xdr:nvSpPr>
      <xdr:spPr>
        <a:xfrm>
          <a:off x="20383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56056</xdr:rowOff>
    </xdr:from>
    <xdr:ext cx="534377" cy="259045"/>
    <xdr:sp macro="" textlink="">
      <xdr:nvSpPr>
        <xdr:cNvPr id="830" name="テキスト ボックス 829"/>
        <xdr:cNvSpPr txBox="1"/>
      </xdr:nvSpPr>
      <xdr:spPr>
        <a:xfrm>
          <a:off x="20167111" y="1308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10998</xdr:rowOff>
    </xdr:from>
    <xdr:to>
      <xdr:col>28</xdr:col>
      <xdr:colOff>314325</xdr:colOff>
      <xdr:row>78</xdr:row>
      <xdr:rowOff>27857</xdr:rowOff>
    </xdr:to>
    <xdr:cxnSp macro="">
      <xdr:nvCxnSpPr>
        <xdr:cNvPr id="831" name="直線コネクタ 830"/>
        <xdr:cNvCxnSpPr/>
      </xdr:nvCxnSpPr>
      <xdr:spPr>
        <a:xfrm flipV="1">
          <a:off x="18656300" y="13384098"/>
          <a:ext cx="889000" cy="1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118314</xdr:rowOff>
    </xdr:from>
    <xdr:to>
      <xdr:col>28</xdr:col>
      <xdr:colOff>365125</xdr:colOff>
      <xdr:row>78</xdr:row>
      <xdr:rowOff>48464</xdr:rowOff>
    </xdr:to>
    <xdr:sp macro="" textlink="">
      <xdr:nvSpPr>
        <xdr:cNvPr id="832" name="フローチャート : 判断 831"/>
        <xdr:cNvSpPr/>
      </xdr:nvSpPr>
      <xdr:spPr>
        <a:xfrm>
          <a:off x="19494500" y="133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64991</xdr:rowOff>
    </xdr:from>
    <xdr:ext cx="534377" cy="259045"/>
    <xdr:sp macro="" textlink="">
      <xdr:nvSpPr>
        <xdr:cNvPr id="833" name="テキスト ボックス 832"/>
        <xdr:cNvSpPr txBox="1"/>
      </xdr:nvSpPr>
      <xdr:spPr>
        <a:xfrm>
          <a:off x="19278111" y="130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31,456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132257</xdr:rowOff>
    </xdr:from>
    <xdr:to>
      <xdr:col>27</xdr:col>
      <xdr:colOff>161925</xdr:colOff>
      <xdr:row>78</xdr:row>
      <xdr:rowOff>62407</xdr:rowOff>
    </xdr:to>
    <xdr:sp macro="" textlink="">
      <xdr:nvSpPr>
        <xdr:cNvPr id="834" name="フローチャート : 判断 833"/>
        <xdr:cNvSpPr/>
      </xdr:nvSpPr>
      <xdr:spPr>
        <a:xfrm>
          <a:off x="18605500" y="13333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78934</xdr:rowOff>
    </xdr:from>
    <xdr:ext cx="534377" cy="259045"/>
    <xdr:sp macro="" textlink="">
      <xdr:nvSpPr>
        <xdr:cNvPr id="835" name="テキスト ボックス 834"/>
        <xdr:cNvSpPr txBox="1"/>
      </xdr:nvSpPr>
      <xdr:spPr>
        <a:xfrm>
          <a:off x="18389111" y="1310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30,724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52743</xdr:rowOff>
    </xdr:from>
    <xdr:to>
      <xdr:col>32</xdr:col>
      <xdr:colOff>238125</xdr:colOff>
      <xdr:row>77</xdr:row>
      <xdr:rowOff>154343</xdr:rowOff>
    </xdr:to>
    <xdr:sp macro="" textlink="">
      <xdr:nvSpPr>
        <xdr:cNvPr id="841" name="円/楕円 840"/>
        <xdr:cNvSpPr/>
      </xdr:nvSpPr>
      <xdr:spPr>
        <a:xfrm>
          <a:off x="22110700" y="1325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31170</xdr:rowOff>
    </xdr:from>
    <xdr:ext cx="534377" cy="259045"/>
    <xdr:sp macro="" textlink="">
      <xdr:nvSpPr>
        <xdr:cNvPr id="842" name="繰出金該当値テキスト"/>
        <xdr:cNvSpPr txBox="1"/>
      </xdr:nvSpPr>
      <xdr:spPr>
        <a:xfrm>
          <a:off x="22212300" y="13232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34,898</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141002</xdr:rowOff>
    </xdr:from>
    <xdr:to>
      <xdr:col>31</xdr:col>
      <xdr:colOff>85725</xdr:colOff>
      <xdr:row>78</xdr:row>
      <xdr:rowOff>71152</xdr:rowOff>
    </xdr:to>
    <xdr:sp macro="" textlink="">
      <xdr:nvSpPr>
        <xdr:cNvPr id="843" name="円/楕円 842"/>
        <xdr:cNvSpPr/>
      </xdr:nvSpPr>
      <xdr:spPr>
        <a:xfrm>
          <a:off x="21272500" y="1334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62279</xdr:rowOff>
    </xdr:from>
    <xdr:ext cx="534377" cy="259045"/>
    <xdr:sp macro="" textlink="">
      <xdr:nvSpPr>
        <xdr:cNvPr id="844" name="テキスト ボックス 843"/>
        <xdr:cNvSpPr txBox="1"/>
      </xdr:nvSpPr>
      <xdr:spPr>
        <a:xfrm>
          <a:off x="21056111" y="1343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30,265</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109722</xdr:rowOff>
    </xdr:from>
    <xdr:to>
      <xdr:col>29</xdr:col>
      <xdr:colOff>568325</xdr:colOff>
      <xdr:row>78</xdr:row>
      <xdr:rowOff>39872</xdr:rowOff>
    </xdr:to>
    <xdr:sp macro="" textlink="">
      <xdr:nvSpPr>
        <xdr:cNvPr id="845" name="円/楕円 844"/>
        <xdr:cNvSpPr/>
      </xdr:nvSpPr>
      <xdr:spPr>
        <a:xfrm>
          <a:off x="20383500" y="133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30999</xdr:rowOff>
    </xdr:from>
    <xdr:ext cx="534377" cy="259045"/>
    <xdr:sp macro="" textlink="">
      <xdr:nvSpPr>
        <xdr:cNvPr id="846" name="テキスト ボックス 845"/>
        <xdr:cNvSpPr txBox="1"/>
      </xdr:nvSpPr>
      <xdr:spPr>
        <a:xfrm>
          <a:off x="20167111" y="134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31,907</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131648</xdr:rowOff>
    </xdr:from>
    <xdr:to>
      <xdr:col>28</xdr:col>
      <xdr:colOff>365125</xdr:colOff>
      <xdr:row>78</xdr:row>
      <xdr:rowOff>61798</xdr:rowOff>
    </xdr:to>
    <xdr:sp macro="" textlink="">
      <xdr:nvSpPr>
        <xdr:cNvPr id="847" name="円/楕円 846"/>
        <xdr:cNvSpPr/>
      </xdr:nvSpPr>
      <xdr:spPr>
        <a:xfrm>
          <a:off x="19494500" y="13333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52925</xdr:rowOff>
    </xdr:from>
    <xdr:ext cx="534377" cy="259045"/>
    <xdr:sp macro="" textlink="">
      <xdr:nvSpPr>
        <xdr:cNvPr id="848" name="テキスト ボックス 847"/>
        <xdr:cNvSpPr txBox="1"/>
      </xdr:nvSpPr>
      <xdr:spPr>
        <a:xfrm>
          <a:off x="19278111" y="1342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30,756</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148507</xdr:rowOff>
    </xdr:from>
    <xdr:to>
      <xdr:col>27</xdr:col>
      <xdr:colOff>161925</xdr:colOff>
      <xdr:row>78</xdr:row>
      <xdr:rowOff>78657</xdr:rowOff>
    </xdr:to>
    <xdr:sp macro="" textlink="">
      <xdr:nvSpPr>
        <xdr:cNvPr id="849" name="円/楕円 848"/>
        <xdr:cNvSpPr/>
      </xdr:nvSpPr>
      <xdr:spPr>
        <a:xfrm>
          <a:off x="18605500" y="1335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69784</xdr:rowOff>
    </xdr:from>
    <xdr:ext cx="534377" cy="259045"/>
    <xdr:sp macro="" textlink="">
      <xdr:nvSpPr>
        <xdr:cNvPr id="850" name="テキスト ボックス 849"/>
        <xdr:cNvSpPr txBox="1"/>
      </xdr:nvSpPr>
      <xdr:spPr>
        <a:xfrm>
          <a:off x="18389111" y="134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97</xdr:row>
      <xdr:rowOff>6350</xdr:rowOff>
    </xdr:from>
    <xdr:to>
      <xdr:col>33</xdr:col>
      <xdr:colOff>314325</xdr:colOff>
      <xdr:row>97</xdr:row>
      <xdr:rowOff>6350</xdr:rowOff>
    </xdr:to>
    <xdr:cxnSp macro="">
      <xdr:nvCxnSpPr>
        <xdr:cNvPr id="861" name="直線コネクタ 86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35577</xdr:rowOff>
    </xdr:from>
    <xdr:ext cx="248786" cy="259045"/>
    <xdr:sp macro="" textlink="">
      <xdr:nvSpPr>
        <xdr:cNvPr id="862" name="テキスト ボックス 861"/>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3" name="直線コネクタ 86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91</xdr:row>
      <xdr:rowOff>130827</xdr:rowOff>
    </xdr:from>
    <xdr:ext cx="248786" cy="259045"/>
    <xdr:sp macro="" textlink="">
      <xdr:nvSpPr>
        <xdr:cNvPr id="864" name="テキスト ボックス 863"/>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5" name="直線コネクタ 86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6" name="テキスト ボックス 86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97</xdr:row>
      <xdr:rowOff>6350</xdr:rowOff>
    </xdr:from>
    <xdr:to>
      <xdr:col>32</xdr:col>
      <xdr:colOff>186689</xdr:colOff>
      <xdr:row>97</xdr:row>
      <xdr:rowOff>6350</xdr:rowOff>
    </xdr:to>
    <xdr:cxnSp macro="">
      <xdr:nvCxnSpPr>
        <xdr:cNvPr id="868" name="直線コネクタ 867"/>
        <xdr:cNvCxnSpPr/>
      </xdr:nvCxnSpPr>
      <xdr:spPr>
        <a:xfrm>
          <a:off x="22159595" y="16637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48277</xdr:rowOff>
    </xdr:from>
    <xdr:ext cx="249299" cy="259045"/>
    <xdr:sp macro="" textlink="">
      <xdr:nvSpPr>
        <xdr:cNvPr id="869" name="前年度繰上充用金最小値テキスト"/>
        <xdr:cNvSpPr txBox="1"/>
      </xdr:nvSpPr>
      <xdr:spPr>
        <a:xfrm>
          <a:off x="22212300"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0" name="直線コネクタ 869"/>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48277</xdr:rowOff>
    </xdr:from>
    <xdr:ext cx="249299" cy="259045"/>
    <xdr:sp macro="" textlink="">
      <xdr:nvSpPr>
        <xdr:cNvPr id="871" name="前年度繰上充用金最大値テキスト"/>
        <xdr:cNvSpPr txBox="1"/>
      </xdr:nvSpPr>
      <xdr:spPr>
        <a:xfrm>
          <a:off x="22212300" y="16336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97</xdr:row>
      <xdr:rowOff>6350</xdr:rowOff>
    </xdr:from>
    <xdr:to>
      <xdr:col>32</xdr:col>
      <xdr:colOff>276225</xdr:colOff>
      <xdr:row>97</xdr:row>
      <xdr:rowOff>6350</xdr:rowOff>
    </xdr:to>
    <xdr:cxnSp macro="">
      <xdr:nvCxnSpPr>
        <xdr:cNvPr id="872" name="直線コネクタ 871"/>
        <xdr:cNvCxnSpPr/>
      </xdr:nvCxnSpPr>
      <xdr:spPr>
        <a:xfrm>
          <a:off x="22072600" y="1663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97</xdr:row>
      <xdr:rowOff>6350</xdr:rowOff>
    </xdr:from>
    <xdr:to>
      <xdr:col>32</xdr:col>
      <xdr:colOff>187325</xdr:colOff>
      <xdr:row>97</xdr:row>
      <xdr:rowOff>6350</xdr:rowOff>
    </xdr:to>
    <xdr:cxnSp macro="">
      <xdr:nvCxnSpPr>
        <xdr:cNvPr id="873" name="直線コネクタ 872"/>
        <xdr:cNvCxnSpPr/>
      </xdr:nvCxnSpPr>
      <xdr:spPr>
        <a:xfrm>
          <a:off x="21323300" y="1663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96</xdr:row>
      <xdr:rowOff>105427</xdr:rowOff>
    </xdr:from>
    <xdr:ext cx="249299" cy="259045"/>
    <xdr:sp macro="" textlink="">
      <xdr:nvSpPr>
        <xdr:cNvPr id="874" name="前年度繰上充用金平均値テキスト"/>
        <xdr:cNvSpPr txBox="1"/>
      </xdr:nvSpPr>
      <xdr:spPr>
        <a:xfrm>
          <a:off x="22212300" y="16564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75" name="フローチャート : 判断 874"/>
        <xdr:cNvSpPr/>
      </xdr:nvSpPr>
      <xdr:spPr>
        <a:xfrm>
          <a:off x="221107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97</xdr:row>
      <xdr:rowOff>6350</xdr:rowOff>
    </xdr:from>
    <xdr:to>
      <xdr:col>31</xdr:col>
      <xdr:colOff>34925</xdr:colOff>
      <xdr:row>97</xdr:row>
      <xdr:rowOff>6350</xdr:rowOff>
    </xdr:to>
    <xdr:cxnSp macro="">
      <xdr:nvCxnSpPr>
        <xdr:cNvPr id="876" name="直線コネクタ 875"/>
        <xdr:cNvCxnSpPr/>
      </xdr:nvCxnSpPr>
      <xdr:spPr>
        <a:xfrm>
          <a:off x="20434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96</xdr:row>
      <xdr:rowOff>127000</xdr:rowOff>
    </xdr:from>
    <xdr:to>
      <xdr:col>31</xdr:col>
      <xdr:colOff>85725</xdr:colOff>
      <xdr:row>97</xdr:row>
      <xdr:rowOff>57150</xdr:rowOff>
    </xdr:to>
    <xdr:sp macro="" textlink="">
      <xdr:nvSpPr>
        <xdr:cNvPr id="877" name="フローチャート : 判断 876"/>
        <xdr:cNvSpPr/>
      </xdr:nvSpPr>
      <xdr:spPr>
        <a:xfrm>
          <a:off x="21272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48277</xdr:rowOff>
    </xdr:from>
    <xdr:ext cx="249299" cy="259045"/>
    <xdr:sp macro="" textlink="">
      <xdr:nvSpPr>
        <xdr:cNvPr id="878" name="テキスト ボックス 877"/>
        <xdr:cNvSpPr txBox="1"/>
      </xdr:nvSpPr>
      <xdr:spPr>
        <a:xfrm>
          <a:off x="21198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97</xdr:row>
      <xdr:rowOff>6350</xdr:rowOff>
    </xdr:from>
    <xdr:to>
      <xdr:col>29</xdr:col>
      <xdr:colOff>517525</xdr:colOff>
      <xdr:row>97</xdr:row>
      <xdr:rowOff>6350</xdr:rowOff>
    </xdr:to>
    <xdr:cxnSp macro="">
      <xdr:nvCxnSpPr>
        <xdr:cNvPr id="879" name="直線コネクタ 878"/>
        <xdr:cNvCxnSpPr/>
      </xdr:nvCxnSpPr>
      <xdr:spPr>
        <a:xfrm>
          <a:off x="19545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96</xdr:row>
      <xdr:rowOff>127000</xdr:rowOff>
    </xdr:from>
    <xdr:to>
      <xdr:col>29</xdr:col>
      <xdr:colOff>568325</xdr:colOff>
      <xdr:row>97</xdr:row>
      <xdr:rowOff>57150</xdr:rowOff>
    </xdr:to>
    <xdr:sp macro="" textlink="">
      <xdr:nvSpPr>
        <xdr:cNvPr id="880" name="フローチャート : 判断 879"/>
        <xdr:cNvSpPr/>
      </xdr:nvSpPr>
      <xdr:spPr>
        <a:xfrm>
          <a:off x="20383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48277</xdr:rowOff>
    </xdr:from>
    <xdr:ext cx="249299" cy="259045"/>
    <xdr:sp macro="" textlink="">
      <xdr:nvSpPr>
        <xdr:cNvPr id="881" name="テキスト ボックス 880"/>
        <xdr:cNvSpPr txBox="1"/>
      </xdr:nvSpPr>
      <xdr:spPr>
        <a:xfrm>
          <a:off x="20309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97</xdr:row>
      <xdr:rowOff>6350</xdr:rowOff>
    </xdr:from>
    <xdr:to>
      <xdr:col>28</xdr:col>
      <xdr:colOff>314325</xdr:colOff>
      <xdr:row>97</xdr:row>
      <xdr:rowOff>6350</xdr:rowOff>
    </xdr:to>
    <xdr:cxnSp macro="">
      <xdr:nvCxnSpPr>
        <xdr:cNvPr id="882" name="直線コネクタ 881"/>
        <xdr:cNvCxnSpPr/>
      </xdr:nvCxnSpPr>
      <xdr:spPr>
        <a:xfrm>
          <a:off x="18656300" y="1663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127000</xdr:rowOff>
    </xdr:from>
    <xdr:to>
      <xdr:col>28</xdr:col>
      <xdr:colOff>365125</xdr:colOff>
      <xdr:row>97</xdr:row>
      <xdr:rowOff>57150</xdr:rowOff>
    </xdr:to>
    <xdr:sp macro="" textlink="">
      <xdr:nvSpPr>
        <xdr:cNvPr id="883" name="フローチャート : 判断 882"/>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48277</xdr:rowOff>
    </xdr:from>
    <xdr:ext cx="249299" cy="259045"/>
    <xdr:sp macro="" textlink="">
      <xdr:nvSpPr>
        <xdr:cNvPr id="884" name="テキスト ボックス 883"/>
        <xdr:cNvSpPr txBox="1"/>
      </xdr:nvSpPr>
      <xdr:spPr>
        <a:xfrm>
          <a:off x="19420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92</xdr:row>
      <xdr:rowOff>50800</xdr:rowOff>
    </xdr:from>
    <xdr:to>
      <xdr:col>27</xdr:col>
      <xdr:colOff>161925</xdr:colOff>
      <xdr:row>92</xdr:row>
      <xdr:rowOff>152400</xdr:rowOff>
    </xdr:to>
    <xdr:sp macro="" textlink="">
      <xdr:nvSpPr>
        <xdr:cNvPr id="885" name="フローチャート : 判断 884"/>
        <xdr:cNvSpPr/>
      </xdr:nvSpPr>
      <xdr:spPr>
        <a:xfrm>
          <a:off x="18605500" y="158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90</xdr:row>
      <xdr:rowOff>168927</xdr:rowOff>
    </xdr:from>
    <xdr:ext cx="249299" cy="259045"/>
    <xdr:sp macro="" textlink="">
      <xdr:nvSpPr>
        <xdr:cNvPr id="886" name="テキスト ボックス 885"/>
        <xdr:cNvSpPr txBox="1"/>
      </xdr:nvSpPr>
      <xdr:spPr>
        <a:xfrm>
          <a:off x="18531649" y="1559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7" name="テキスト ボックス 88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8" name="テキスト ボックス 88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89" name="テキスト ボックス 88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0" name="テキスト ボックス 88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1" name="テキスト ボックス 89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96</xdr:row>
      <xdr:rowOff>127000</xdr:rowOff>
    </xdr:from>
    <xdr:to>
      <xdr:col>32</xdr:col>
      <xdr:colOff>238125</xdr:colOff>
      <xdr:row>97</xdr:row>
      <xdr:rowOff>57150</xdr:rowOff>
    </xdr:to>
    <xdr:sp macro="" textlink="">
      <xdr:nvSpPr>
        <xdr:cNvPr id="892" name="円/楕円 891"/>
        <xdr:cNvSpPr/>
      </xdr:nvSpPr>
      <xdr:spPr>
        <a:xfrm>
          <a:off x="221107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95</xdr:row>
      <xdr:rowOff>162577</xdr:rowOff>
    </xdr:from>
    <xdr:ext cx="249299" cy="259045"/>
    <xdr:sp macro="" textlink="">
      <xdr:nvSpPr>
        <xdr:cNvPr id="893" name="前年度繰上充用金該当値テキスト"/>
        <xdr:cNvSpPr txBox="1"/>
      </xdr:nvSpPr>
      <xdr:spPr>
        <a:xfrm>
          <a:off x="22212300" y="16450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96</xdr:row>
      <xdr:rowOff>127000</xdr:rowOff>
    </xdr:from>
    <xdr:to>
      <xdr:col>31</xdr:col>
      <xdr:colOff>85725</xdr:colOff>
      <xdr:row>97</xdr:row>
      <xdr:rowOff>57150</xdr:rowOff>
    </xdr:to>
    <xdr:sp macro="" textlink="">
      <xdr:nvSpPr>
        <xdr:cNvPr id="894" name="円/楕円 893"/>
        <xdr:cNvSpPr/>
      </xdr:nvSpPr>
      <xdr:spPr>
        <a:xfrm>
          <a:off x="21272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73677</xdr:rowOff>
    </xdr:from>
    <xdr:ext cx="249299" cy="259045"/>
    <xdr:sp macro="" textlink="">
      <xdr:nvSpPr>
        <xdr:cNvPr id="895" name="テキスト ボックス 894"/>
        <xdr:cNvSpPr txBox="1"/>
      </xdr:nvSpPr>
      <xdr:spPr>
        <a:xfrm>
          <a:off x="21198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96</xdr:row>
      <xdr:rowOff>127000</xdr:rowOff>
    </xdr:from>
    <xdr:to>
      <xdr:col>29</xdr:col>
      <xdr:colOff>568325</xdr:colOff>
      <xdr:row>97</xdr:row>
      <xdr:rowOff>57150</xdr:rowOff>
    </xdr:to>
    <xdr:sp macro="" textlink="">
      <xdr:nvSpPr>
        <xdr:cNvPr id="896" name="円/楕円 895"/>
        <xdr:cNvSpPr/>
      </xdr:nvSpPr>
      <xdr:spPr>
        <a:xfrm>
          <a:off x="20383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73677</xdr:rowOff>
    </xdr:from>
    <xdr:ext cx="249299" cy="259045"/>
    <xdr:sp macro="" textlink="">
      <xdr:nvSpPr>
        <xdr:cNvPr id="897" name="テキスト ボックス 896"/>
        <xdr:cNvSpPr txBox="1"/>
      </xdr:nvSpPr>
      <xdr:spPr>
        <a:xfrm>
          <a:off x="20309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96</xdr:row>
      <xdr:rowOff>127000</xdr:rowOff>
    </xdr:from>
    <xdr:to>
      <xdr:col>28</xdr:col>
      <xdr:colOff>365125</xdr:colOff>
      <xdr:row>97</xdr:row>
      <xdr:rowOff>57150</xdr:rowOff>
    </xdr:to>
    <xdr:sp macro="" textlink="">
      <xdr:nvSpPr>
        <xdr:cNvPr id="898" name="円/楕円 897"/>
        <xdr:cNvSpPr/>
      </xdr:nvSpPr>
      <xdr:spPr>
        <a:xfrm>
          <a:off x="19494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73677</xdr:rowOff>
    </xdr:from>
    <xdr:ext cx="249299" cy="259045"/>
    <xdr:sp macro="" textlink="">
      <xdr:nvSpPr>
        <xdr:cNvPr id="899" name="テキスト ボックス 898"/>
        <xdr:cNvSpPr txBox="1"/>
      </xdr:nvSpPr>
      <xdr:spPr>
        <a:xfrm>
          <a:off x="19420649"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96</xdr:row>
      <xdr:rowOff>127000</xdr:rowOff>
    </xdr:from>
    <xdr:to>
      <xdr:col>27</xdr:col>
      <xdr:colOff>161925</xdr:colOff>
      <xdr:row>97</xdr:row>
      <xdr:rowOff>57150</xdr:rowOff>
    </xdr:to>
    <xdr:sp macro="" textlink="">
      <xdr:nvSpPr>
        <xdr:cNvPr id="900" name="円/楕円 899"/>
        <xdr:cNvSpPr/>
      </xdr:nvSpPr>
      <xdr:spPr>
        <a:xfrm>
          <a:off x="18605500" y="1658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48277</xdr:rowOff>
    </xdr:from>
    <xdr:ext cx="249299" cy="259045"/>
    <xdr:sp macro="" textlink="">
      <xdr:nvSpPr>
        <xdr:cNvPr id="901" name="テキスト ボックス 900"/>
        <xdr:cNvSpPr txBox="1"/>
      </xdr:nvSpPr>
      <xdr:spPr>
        <a:xfrm>
          <a:off x="18531649" y="1667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2" name="正方形/長方形 90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3" name="正方形/長方形 90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4" name="テキスト ボックス 90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普通建設事業費（更新整備）については、平成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年度と比較すると岡南環境センター整備事業（</a:t>
          </a:r>
          <a:r>
            <a:rPr kumimoji="1" lang="en-US" altLang="ja-JP" sz="1300">
              <a:solidFill>
                <a:schemeClr val="dk1"/>
              </a:solidFill>
              <a:effectLst/>
              <a:latin typeface="+mn-ea"/>
              <a:ea typeface="+mn-ea"/>
              <a:cs typeface="+mn-cs"/>
            </a:rPr>
            <a:t>6</a:t>
          </a:r>
          <a:r>
            <a:rPr kumimoji="1" lang="ja-JP" altLang="ja-JP"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73</a:t>
          </a:r>
          <a:r>
            <a:rPr kumimoji="1" lang="ja-JP" altLang="ja-JP" sz="1300">
              <a:solidFill>
                <a:schemeClr val="dk1"/>
              </a:solidFill>
              <a:effectLst/>
              <a:latin typeface="+mn-ea"/>
              <a:ea typeface="+mn-ea"/>
              <a:cs typeface="+mn-cs"/>
            </a:rPr>
            <a:t>百万円）や消防ヘリ整備事業（</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86</a:t>
          </a:r>
          <a:r>
            <a:rPr kumimoji="1" lang="ja-JP" altLang="ja-JP" sz="1300">
              <a:solidFill>
                <a:schemeClr val="dk1"/>
              </a:solidFill>
              <a:effectLst/>
              <a:latin typeface="+mn-ea"/>
              <a:ea typeface="+mn-ea"/>
              <a:cs typeface="+mn-cs"/>
            </a:rPr>
            <a:t>百万円）の減などがあるものの、公営住宅建設事業や小学校及び中学校施設における耐震改修工事を引き続き行っており、類似団体と比べコストが高くなっています。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また、過去の借金返済のための公債費については、平成</a:t>
          </a:r>
          <a:r>
            <a:rPr kumimoji="1" lang="en-US" altLang="ja-JP" sz="1300">
              <a:solidFill>
                <a:schemeClr val="dk1"/>
              </a:solidFill>
              <a:effectLst/>
              <a:latin typeface="+mn-ea"/>
              <a:ea typeface="+mn-ea"/>
              <a:cs typeface="+mn-cs"/>
            </a:rPr>
            <a:t>18</a:t>
          </a:r>
          <a:r>
            <a:rPr kumimoji="1" lang="ja-JP" altLang="ja-JP" sz="1300">
              <a:solidFill>
                <a:schemeClr val="dk1"/>
              </a:solidFill>
              <a:effectLst/>
              <a:latin typeface="+mn-ea"/>
              <a:ea typeface="+mn-ea"/>
              <a:cs typeface="+mn-cs"/>
            </a:rPr>
            <a:t>年度のピーク以後は借入抑制等や平成</a:t>
          </a:r>
          <a:r>
            <a:rPr kumimoji="1" lang="en-US" altLang="ja-JP" sz="1300">
              <a:solidFill>
                <a:schemeClr val="dk1"/>
              </a:solidFill>
              <a:effectLst/>
              <a:latin typeface="+mn-ea"/>
              <a:ea typeface="+mn-ea"/>
              <a:cs typeface="+mn-cs"/>
            </a:rPr>
            <a:t>4</a:t>
          </a:r>
          <a:r>
            <a:rPr kumimoji="1" lang="ja-JP" altLang="ja-JP" sz="1300">
              <a:solidFill>
                <a:schemeClr val="dk1"/>
              </a:solidFill>
              <a:effectLst/>
              <a:latin typeface="+mn-ea"/>
              <a:ea typeface="+mn-ea"/>
              <a:cs typeface="+mn-cs"/>
            </a:rPr>
            <a:t>年</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月以前に借入れた金利</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％以上の公的資金については、平成</a:t>
          </a:r>
          <a:r>
            <a:rPr kumimoji="1" lang="en-US" altLang="ja-JP" sz="1300">
              <a:solidFill>
                <a:schemeClr val="dk1"/>
              </a:solidFill>
              <a:effectLst/>
              <a:latin typeface="+mn-ea"/>
              <a:ea typeface="+mn-ea"/>
              <a:cs typeface="+mn-cs"/>
            </a:rPr>
            <a:t>19</a:t>
          </a:r>
          <a:r>
            <a:rPr kumimoji="1" lang="ja-JP" altLang="ja-JP" sz="1300">
              <a:solidFill>
                <a:schemeClr val="dk1"/>
              </a:solidFill>
              <a:effectLst/>
              <a:latin typeface="+mn-ea"/>
              <a:ea typeface="+mn-ea"/>
              <a:cs typeface="+mn-cs"/>
            </a:rPr>
            <a:t>年度から</a:t>
          </a:r>
          <a:r>
            <a:rPr kumimoji="1" lang="en-US" altLang="ja-JP" sz="1300">
              <a:solidFill>
                <a:schemeClr val="dk1"/>
              </a:solidFill>
              <a:effectLst/>
              <a:latin typeface="+mn-ea"/>
              <a:ea typeface="+mn-ea"/>
              <a:cs typeface="+mn-cs"/>
            </a:rPr>
            <a:t>6</a:t>
          </a:r>
          <a:r>
            <a:rPr kumimoji="1" lang="ja-JP" altLang="ja-JP" sz="1300">
              <a:solidFill>
                <a:schemeClr val="dk1"/>
              </a:solidFill>
              <a:effectLst/>
              <a:latin typeface="+mn-ea"/>
              <a:ea typeface="+mn-ea"/>
              <a:cs typeface="+mn-cs"/>
            </a:rPr>
            <a:t>年間に限って認めた「補償金なし」の繰上償還を積極的に進めたことなどにより減少傾向であり類似団体と比べ低い状況となっています。貸付金については、平成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年度は地方独立行政法人へ移行した岡山市立総合医療センターの建設に係る起債（転貸債）を地方独立行政法人法（第</a:t>
          </a:r>
          <a:r>
            <a:rPr kumimoji="1" lang="en-US" altLang="ja-JP" sz="1300">
              <a:solidFill>
                <a:schemeClr val="dk1"/>
              </a:solidFill>
              <a:effectLst/>
              <a:latin typeface="+mn-ea"/>
              <a:ea typeface="+mn-ea"/>
              <a:cs typeface="+mn-cs"/>
            </a:rPr>
            <a:t>41</a:t>
          </a:r>
          <a:r>
            <a:rPr kumimoji="1" lang="ja-JP" altLang="ja-JP" sz="1300">
              <a:solidFill>
                <a:schemeClr val="dk1"/>
              </a:solidFill>
              <a:effectLst/>
              <a:latin typeface="+mn-ea"/>
              <a:ea typeface="+mn-ea"/>
              <a:cs typeface="+mn-cs"/>
            </a:rPr>
            <a:t>条第</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項）の定めにより、貸付金として</a:t>
          </a:r>
          <a:r>
            <a:rPr kumimoji="1" lang="en-US" altLang="ja-JP" sz="1300">
              <a:solidFill>
                <a:schemeClr val="dk1"/>
              </a:solidFill>
              <a:effectLst/>
              <a:latin typeface="+mn-ea"/>
              <a:ea typeface="+mn-ea"/>
              <a:cs typeface="+mn-cs"/>
            </a:rPr>
            <a:t>111</a:t>
          </a:r>
          <a:r>
            <a:rPr kumimoji="1" lang="ja-JP" altLang="ja-JP"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37</a:t>
          </a:r>
          <a:r>
            <a:rPr kumimoji="1" lang="ja-JP" altLang="ja-JP" sz="1300">
              <a:solidFill>
                <a:schemeClr val="dk1"/>
              </a:solidFill>
              <a:effectLst/>
              <a:latin typeface="+mn-ea"/>
              <a:ea typeface="+mn-ea"/>
              <a:cs typeface="+mn-cs"/>
            </a:rPr>
            <a:t>百万円の支出があり大幅な増となりましたが、</a:t>
          </a:r>
          <a:r>
            <a:rPr kumimoji="1" lang="en-US" altLang="ja-JP" sz="1300">
              <a:solidFill>
                <a:schemeClr val="dk1"/>
              </a:solidFill>
              <a:effectLst/>
              <a:latin typeface="+mn-ea"/>
              <a:ea typeface="+mn-ea"/>
              <a:cs typeface="+mn-cs"/>
            </a:rPr>
            <a:t>H27</a:t>
          </a:r>
          <a:r>
            <a:rPr kumimoji="1" lang="ja-JP" altLang="ja-JP" sz="1300">
              <a:solidFill>
                <a:schemeClr val="dk1"/>
              </a:solidFill>
              <a:effectLst/>
              <a:latin typeface="+mn-ea"/>
              <a:ea typeface="+mn-ea"/>
              <a:cs typeface="+mn-cs"/>
            </a:rPr>
            <a:t>年度以降も岡山市立総合医療センターへの貸付金の増額の影響もあるが、類似団体と比べ低い状況となってい</a:t>
          </a:r>
          <a:r>
            <a:rPr kumimoji="1" lang="ja-JP" altLang="en-US" sz="1300">
              <a:solidFill>
                <a:schemeClr val="dk1"/>
              </a:solidFill>
              <a:effectLst/>
              <a:latin typeface="+mn-ea"/>
              <a:ea typeface="+mn-ea"/>
              <a:cs typeface="+mn-cs"/>
            </a:rPr>
            <a:t>ます</a:t>
          </a:r>
          <a:r>
            <a:rPr kumimoji="1" lang="ja-JP" altLang="ja-JP" sz="1300">
              <a:solidFill>
                <a:schemeClr val="dk1"/>
              </a:solidFill>
              <a:effectLst/>
              <a:latin typeface="+mn-ea"/>
              <a:ea typeface="+mn-ea"/>
              <a:cs typeface="+mn-cs"/>
            </a:rPr>
            <a:t>。</a:t>
          </a:r>
          <a:endParaRPr lang="ja-JP" altLang="ja-JP" sz="13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岡山県岡山市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707,615
697,148
789.96
287,505,152
277,860,652
7,158,563
165,516,086
307,410,803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9.5
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政令市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政令市</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128105</xdr:rowOff>
    </xdr:from>
    <xdr:ext cx="377026" cy="259045"/>
    <xdr:sp macro="" textlink="">
      <xdr:nvSpPr>
        <xdr:cNvPr id="44" name="テキスト ボックス 43"/>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144434</xdr:rowOff>
    </xdr:from>
    <xdr:ext cx="377026" cy="259045"/>
    <xdr:sp macro="" textlink="">
      <xdr:nvSpPr>
        <xdr:cNvPr id="46" name="テキスト ボックス 45"/>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98878</xdr:rowOff>
    </xdr:from>
    <xdr:to>
      <xdr:col>6</xdr:col>
      <xdr:colOff>510540</xdr:colOff>
      <xdr:row>38</xdr:row>
      <xdr:rowOff>64588</xdr:rowOff>
    </xdr:to>
    <xdr:cxnSp macro="">
      <xdr:nvCxnSpPr>
        <xdr:cNvPr id="58" name="直線コネクタ 57"/>
        <xdr:cNvCxnSpPr/>
      </xdr:nvCxnSpPr>
      <xdr:spPr>
        <a:xfrm flipV="1">
          <a:off x="4633595" y="5413828"/>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68415</xdr:rowOff>
    </xdr:from>
    <xdr:ext cx="378565" cy="259045"/>
    <xdr:sp macro="" textlink="">
      <xdr:nvSpPr>
        <xdr:cNvPr id="59" name="議会費最小値テキスト"/>
        <xdr:cNvSpPr txBox="1"/>
      </xdr:nvSpPr>
      <xdr:spPr>
        <a:xfrm>
          <a:off x="4686300" y="65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6</xdr:col>
      <xdr:colOff>422275</xdr:colOff>
      <xdr:row>38</xdr:row>
      <xdr:rowOff>64588</xdr:rowOff>
    </xdr:from>
    <xdr:to>
      <xdr:col>6</xdr:col>
      <xdr:colOff>600075</xdr:colOff>
      <xdr:row>38</xdr:row>
      <xdr:rowOff>64588</xdr:rowOff>
    </xdr:to>
    <xdr:cxnSp macro="">
      <xdr:nvCxnSpPr>
        <xdr:cNvPr id="60" name="直線コネクタ 59"/>
        <xdr:cNvCxnSpPr/>
      </xdr:nvCxnSpPr>
      <xdr:spPr>
        <a:xfrm>
          <a:off x="4546600" y="65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45555</xdr:rowOff>
    </xdr:from>
    <xdr:ext cx="469744" cy="259045"/>
    <xdr:sp macro="" textlink="">
      <xdr:nvSpPr>
        <xdr:cNvPr id="61" name="議会費最大値テキスト"/>
        <xdr:cNvSpPr txBox="1"/>
      </xdr:nvSpPr>
      <xdr:spPr>
        <a:xfrm>
          <a:off x="4686300" y="518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1,860</a:t>
          </a:r>
          <a:endParaRPr kumimoji="1" lang="ja-JP" altLang="en-US" sz="1000" b="1">
            <a:latin typeface="ＭＳ Ｐゴシック"/>
          </a:endParaRPr>
        </a:p>
      </xdr:txBody>
    </xdr:sp>
    <xdr:clientData/>
  </xdr:oneCellAnchor>
  <xdr:twoCellAnchor>
    <xdr:from>
      <xdr:col>6</xdr:col>
      <xdr:colOff>422275</xdr:colOff>
      <xdr:row>31</xdr:row>
      <xdr:rowOff>98878</xdr:rowOff>
    </xdr:from>
    <xdr:to>
      <xdr:col>6</xdr:col>
      <xdr:colOff>600075</xdr:colOff>
      <xdr:row>31</xdr:row>
      <xdr:rowOff>98878</xdr:rowOff>
    </xdr:to>
    <xdr:cxnSp macro="">
      <xdr:nvCxnSpPr>
        <xdr:cNvPr id="62" name="直線コネクタ 61"/>
        <xdr:cNvCxnSpPr/>
      </xdr:nvCxnSpPr>
      <xdr:spPr>
        <a:xfrm>
          <a:off x="4546600" y="5413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165281</xdr:rowOff>
    </xdr:from>
    <xdr:to>
      <xdr:col>6</xdr:col>
      <xdr:colOff>511175</xdr:colOff>
      <xdr:row>32</xdr:row>
      <xdr:rowOff>88537</xdr:rowOff>
    </xdr:to>
    <xdr:cxnSp macro="">
      <xdr:nvCxnSpPr>
        <xdr:cNvPr id="63" name="直線コネクタ 62"/>
        <xdr:cNvCxnSpPr/>
      </xdr:nvCxnSpPr>
      <xdr:spPr>
        <a:xfrm flipV="1">
          <a:off x="3797300" y="5480231"/>
          <a:ext cx="8382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31949</xdr:rowOff>
    </xdr:from>
    <xdr:ext cx="469744" cy="259045"/>
    <xdr:sp macro="" textlink="">
      <xdr:nvSpPr>
        <xdr:cNvPr id="64" name="議会費平均値テキスト"/>
        <xdr:cNvSpPr txBox="1"/>
      </xdr:nvSpPr>
      <xdr:spPr>
        <a:xfrm>
          <a:off x="4686300" y="6032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1,225</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53522</xdr:rowOff>
    </xdr:from>
    <xdr:to>
      <xdr:col>6</xdr:col>
      <xdr:colOff>561975</xdr:colOff>
      <xdr:row>35</xdr:row>
      <xdr:rowOff>155122</xdr:rowOff>
    </xdr:to>
    <xdr:sp macro="" textlink="">
      <xdr:nvSpPr>
        <xdr:cNvPr id="65" name="フローチャート : 判断 64"/>
        <xdr:cNvSpPr/>
      </xdr:nvSpPr>
      <xdr:spPr>
        <a:xfrm>
          <a:off x="4584700" y="60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88537</xdr:rowOff>
    </xdr:from>
    <xdr:to>
      <xdr:col>5</xdr:col>
      <xdr:colOff>358775</xdr:colOff>
      <xdr:row>32</xdr:row>
      <xdr:rowOff>142966</xdr:rowOff>
    </xdr:to>
    <xdr:cxnSp macro="">
      <xdr:nvCxnSpPr>
        <xdr:cNvPr id="66" name="直線コネクタ 65"/>
        <xdr:cNvCxnSpPr/>
      </xdr:nvCxnSpPr>
      <xdr:spPr>
        <a:xfrm flipV="1">
          <a:off x="2908300" y="557493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90533</xdr:rowOff>
    </xdr:from>
    <xdr:to>
      <xdr:col>5</xdr:col>
      <xdr:colOff>409575</xdr:colOff>
      <xdr:row>36</xdr:row>
      <xdr:rowOff>20683</xdr:rowOff>
    </xdr:to>
    <xdr:sp macro="" textlink="">
      <xdr:nvSpPr>
        <xdr:cNvPr id="67" name="フローチャート : 判断 66"/>
        <xdr:cNvSpPr/>
      </xdr:nvSpPr>
      <xdr:spPr>
        <a:xfrm>
          <a:off x="3746500" y="609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11810</xdr:rowOff>
    </xdr:from>
    <xdr:ext cx="469744" cy="259045"/>
    <xdr:sp macro="" textlink="">
      <xdr:nvSpPr>
        <xdr:cNvPr id="68" name="テキスト ボックス 67"/>
        <xdr:cNvSpPr txBox="1"/>
      </xdr:nvSpPr>
      <xdr:spPr>
        <a:xfrm>
          <a:off x="3562427" y="618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xdr:col>
      <xdr:colOff>638175</xdr:colOff>
      <xdr:row>32</xdr:row>
      <xdr:rowOff>72208</xdr:rowOff>
    </xdr:from>
    <xdr:to>
      <xdr:col>4</xdr:col>
      <xdr:colOff>155575</xdr:colOff>
      <xdr:row>32</xdr:row>
      <xdr:rowOff>142966</xdr:rowOff>
    </xdr:to>
    <xdr:cxnSp macro="">
      <xdr:nvCxnSpPr>
        <xdr:cNvPr id="69" name="直線コネクタ 68"/>
        <xdr:cNvCxnSpPr/>
      </xdr:nvCxnSpPr>
      <xdr:spPr>
        <a:xfrm>
          <a:off x="2019300" y="5558608"/>
          <a:ext cx="889000" cy="7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109039</xdr:rowOff>
    </xdr:from>
    <xdr:to>
      <xdr:col>4</xdr:col>
      <xdr:colOff>206375</xdr:colOff>
      <xdr:row>36</xdr:row>
      <xdr:rowOff>39189</xdr:rowOff>
    </xdr:to>
    <xdr:sp macro="" textlink="">
      <xdr:nvSpPr>
        <xdr:cNvPr id="70" name="フローチャート : 判断 69"/>
        <xdr:cNvSpPr/>
      </xdr:nvSpPr>
      <xdr:spPr>
        <a:xfrm>
          <a:off x="2857500" y="610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30316</xdr:rowOff>
    </xdr:from>
    <xdr:ext cx="469744" cy="259045"/>
    <xdr:sp macro="" textlink="">
      <xdr:nvSpPr>
        <xdr:cNvPr id="71" name="テキスト ボックス 70"/>
        <xdr:cNvSpPr txBox="1"/>
      </xdr:nvSpPr>
      <xdr:spPr>
        <a:xfrm>
          <a:off x="2673427" y="6202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20501</xdr:rowOff>
    </xdr:from>
    <xdr:to>
      <xdr:col>2</xdr:col>
      <xdr:colOff>638175</xdr:colOff>
      <xdr:row>32</xdr:row>
      <xdr:rowOff>72208</xdr:rowOff>
    </xdr:to>
    <xdr:cxnSp macro="">
      <xdr:nvCxnSpPr>
        <xdr:cNvPr id="72" name="直線コネクタ 71"/>
        <xdr:cNvCxnSpPr/>
      </xdr:nvCxnSpPr>
      <xdr:spPr>
        <a:xfrm>
          <a:off x="1130300" y="5335451"/>
          <a:ext cx="889000" cy="2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62230</xdr:rowOff>
    </xdr:from>
    <xdr:to>
      <xdr:col>3</xdr:col>
      <xdr:colOff>3175</xdr:colOff>
      <xdr:row>35</xdr:row>
      <xdr:rowOff>163830</xdr:rowOff>
    </xdr:to>
    <xdr:sp macro="" textlink="">
      <xdr:nvSpPr>
        <xdr:cNvPr id="73" name="フローチャート : 判断 72"/>
        <xdr:cNvSpPr/>
      </xdr:nvSpPr>
      <xdr:spPr>
        <a:xfrm>
          <a:off x="1968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154957</xdr:rowOff>
    </xdr:from>
    <xdr:ext cx="469744" cy="259045"/>
    <xdr:sp macro="" textlink="">
      <xdr:nvSpPr>
        <xdr:cNvPr id="74" name="テキスト ボックス 73"/>
        <xdr:cNvSpPr txBox="1"/>
      </xdr:nvSpPr>
      <xdr:spPr>
        <a:xfrm>
          <a:off x="1784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97608</xdr:rowOff>
    </xdr:from>
    <xdr:to>
      <xdr:col>1</xdr:col>
      <xdr:colOff>485775</xdr:colOff>
      <xdr:row>35</xdr:row>
      <xdr:rowOff>27758</xdr:rowOff>
    </xdr:to>
    <xdr:sp macro="" textlink="">
      <xdr:nvSpPr>
        <xdr:cNvPr id="75" name="フローチャート : 判断 74"/>
        <xdr:cNvSpPr/>
      </xdr:nvSpPr>
      <xdr:spPr>
        <a:xfrm>
          <a:off x="1079500" y="592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18885</xdr:rowOff>
    </xdr:from>
    <xdr:ext cx="469744" cy="259045"/>
    <xdr:sp macro="" textlink="">
      <xdr:nvSpPr>
        <xdr:cNvPr id="76" name="テキスト ボックス 75"/>
        <xdr:cNvSpPr txBox="1"/>
      </xdr:nvSpPr>
      <xdr:spPr>
        <a:xfrm>
          <a:off x="895427" y="60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31</xdr:row>
      <xdr:rowOff>114481</xdr:rowOff>
    </xdr:from>
    <xdr:to>
      <xdr:col>6</xdr:col>
      <xdr:colOff>561975</xdr:colOff>
      <xdr:row>32</xdr:row>
      <xdr:rowOff>44631</xdr:rowOff>
    </xdr:to>
    <xdr:sp macro="" textlink="">
      <xdr:nvSpPr>
        <xdr:cNvPr id="82" name="円/楕円 81"/>
        <xdr:cNvSpPr/>
      </xdr:nvSpPr>
      <xdr:spPr>
        <a:xfrm>
          <a:off x="4584700" y="542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31</xdr:row>
      <xdr:rowOff>29408</xdr:rowOff>
    </xdr:from>
    <xdr:ext cx="469744" cy="259045"/>
    <xdr:sp macro="" textlink="">
      <xdr:nvSpPr>
        <xdr:cNvPr id="83" name="議会費該当値テキスト"/>
        <xdr:cNvSpPr txBox="1"/>
      </xdr:nvSpPr>
      <xdr:spPr>
        <a:xfrm>
          <a:off x="4686300" y="5344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37737</xdr:rowOff>
    </xdr:from>
    <xdr:to>
      <xdr:col>5</xdr:col>
      <xdr:colOff>409575</xdr:colOff>
      <xdr:row>32</xdr:row>
      <xdr:rowOff>139337</xdr:rowOff>
    </xdr:to>
    <xdr:sp macro="" textlink="">
      <xdr:nvSpPr>
        <xdr:cNvPr id="84" name="円/楕円 83"/>
        <xdr:cNvSpPr/>
      </xdr:nvSpPr>
      <xdr:spPr>
        <a:xfrm>
          <a:off x="3746500" y="552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30</xdr:row>
      <xdr:rowOff>155864</xdr:rowOff>
    </xdr:from>
    <xdr:ext cx="469744" cy="259045"/>
    <xdr:sp macro="" textlink="">
      <xdr:nvSpPr>
        <xdr:cNvPr id="85" name="テキスト ボックス 84"/>
        <xdr:cNvSpPr txBox="1"/>
      </xdr:nvSpPr>
      <xdr:spPr>
        <a:xfrm>
          <a:off x="3562427" y="5299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4</xdr:col>
      <xdr:colOff>104775</xdr:colOff>
      <xdr:row>32</xdr:row>
      <xdr:rowOff>92166</xdr:rowOff>
    </xdr:from>
    <xdr:to>
      <xdr:col>4</xdr:col>
      <xdr:colOff>206375</xdr:colOff>
      <xdr:row>33</xdr:row>
      <xdr:rowOff>22316</xdr:rowOff>
    </xdr:to>
    <xdr:sp macro="" textlink="">
      <xdr:nvSpPr>
        <xdr:cNvPr id="86" name="円/楕円 85"/>
        <xdr:cNvSpPr/>
      </xdr:nvSpPr>
      <xdr:spPr>
        <a:xfrm>
          <a:off x="2857500" y="55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38843</xdr:rowOff>
    </xdr:from>
    <xdr:ext cx="469744" cy="259045"/>
    <xdr:sp macro="" textlink="">
      <xdr:nvSpPr>
        <xdr:cNvPr id="87" name="テキスト ボックス 86"/>
        <xdr:cNvSpPr txBox="1"/>
      </xdr:nvSpPr>
      <xdr:spPr>
        <a:xfrm>
          <a:off x="2673427" y="53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xdr:col>
      <xdr:colOff>587375</xdr:colOff>
      <xdr:row>32</xdr:row>
      <xdr:rowOff>21408</xdr:rowOff>
    </xdr:from>
    <xdr:to>
      <xdr:col>3</xdr:col>
      <xdr:colOff>3175</xdr:colOff>
      <xdr:row>32</xdr:row>
      <xdr:rowOff>123008</xdr:rowOff>
    </xdr:to>
    <xdr:sp macro="" textlink="">
      <xdr:nvSpPr>
        <xdr:cNvPr id="88" name="円/楕円 87"/>
        <xdr:cNvSpPr/>
      </xdr:nvSpPr>
      <xdr:spPr>
        <a:xfrm>
          <a:off x="1968500" y="550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139535</xdr:rowOff>
    </xdr:from>
    <xdr:ext cx="469744" cy="259045"/>
    <xdr:sp macro="" textlink="">
      <xdr:nvSpPr>
        <xdr:cNvPr id="89" name="テキスト ボックス 88"/>
        <xdr:cNvSpPr txBox="1"/>
      </xdr:nvSpPr>
      <xdr:spPr>
        <a:xfrm>
          <a:off x="1784427" y="528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1,727</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141151</xdr:rowOff>
    </xdr:from>
    <xdr:to>
      <xdr:col>1</xdr:col>
      <xdr:colOff>485775</xdr:colOff>
      <xdr:row>31</xdr:row>
      <xdr:rowOff>71301</xdr:rowOff>
    </xdr:to>
    <xdr:sp macro="" textlink="">
      <xdr:nvSpPr>
        <xdr:cNvPr id="90" name="円/楕円 89"/>
        <xdr:cNvSpPr/>
      </xdr:nvSpPr>
      <xdr:spPr>
        <a:xfrm>
          <a:off x="1079500" y="528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87828</xdr:rowOff>
    </xdr:from>
    <xdr:ext cx="469744" cy="259045"/>
    <xdr:sp macro="" textlink="">
      <xdr:nvSpPr>
        <xdr:cNvPr id="91" name="テキスト ボックス 90"/>
        <xdr:cNvSpPr txBox="1"/>
      </xdr:nvSpPr>
      <xdr:spPr>
        <a:xfrm>
          <a:off x="895427" y="50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2" name="テキスト ボックス 111"/>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128422</xdr:rowOff>
    </xdr:from>
    <xdr:to>
      <xdr:col>6</xdr:col>
      <xdr:colOff>510540</xdr:colOff>
      <xdr:row>58</xdr:row>
      <xdr:rowOff>69024</xdr:rowOff>
    </xdr:to>
    <xdr:cxnSp macro="">
      <xdr:nvCxnSpPr>
        <xdr:cNvPr id="116" name="直線コネクタ 115"/>
        <xdr:cNvCxnSpPr/>
      </xdr:nvCxnSpPr>
      <xdr:spPr>
        <a:xfrm flipV="1">
          <a:off x="4633595" y="8700922"/>
          <a:ext cx="1270" cy="1312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72851</xdr:rowOff>
    </xdr:from>
    <xdr:ext cx="534377" cy="259045"/>
    <xdr:sp macro="" textlink="">
      <xdr:nvSpPr>
        <xdr:cNvPr id="117" name="総務費最小値テキスト"/>
        <xdr:cNvSpPr txBox="1"/>
      </xdr:nvSpPr>
      <xdr:spPr>
        <a:xfrm>
          <a:off x="4686300" y="100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23,855</a:t>
          </a:r>
          <a:endParaRPr kumimoji="1" lang="ja-JP" altLang="en-US" sz="1000" b="1">
            <a:latin typeface="ＭＳ Ｐゴシック"/>
          </a:endParaRPr>
        </a:p>
      </xdr:txBody>
    </xdr:sp>
    <xdr:clientData/>
  </xdr:oneCellAnchor>
  <xdr:twoCellAnchor>
    <xdr:from>
      <xdr:col>6</xdr:col>
      <xdr:colOff>422275</xdr:colOff>
      <xdr:row>58</xdr:row>
      <xdr:rowOff>69024</xdr:rowOff>
    </xdr:from>
    <xdr:to>
      <xdr:col>6</xdr:col>
      <xdr:colOff>600075</xdr:colOff>
      <xdr:row>58</xdr:row>
      <xdr:rowOff>69024</xdr:rowOff>
    </xdr:to>
    <xdr:cxnSp macro="">
      <xdr:nvCxnSpPr>
        <xdr:cNvPr id="118" name="直線コネクタ 117"/>
        <xdr:cNvCxnSpPr/>
      </xdr:nvCxnSpPr>
      <xdr:spPr>
        <a:xfrm>
          <a:off x="4546600" y="10013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75099</xdr:rowOff>
    </xdr:from>
    <xdr:ext cx="534377" cy="259045"/>
    <xdr:sp macro="" textlink="">
      <xdr:nvSpPr>
        <xdr:cNvPr id="119" name="総務費最大値テキスト"/>
        <xdr:cNvSpPr txBox="1"/>
      </xdr:nvSpPr>
      <xdr:spPr>
        <a:xfrm>
          <a:off x="4686300" y="847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58,296</a:t>
          </a:r>
          <a:endParaRPr kumimoji="1" lang="ja-JP" altLang="en-US" sz="1000" b="1">
            <a:latin typeface="ＭＳ Ｐゴシック"/>
          </a:endParaRPr>
        </a:p>
      </xdr:txBody>
    </xdr:sp>
    <xdr:clientData/>
  </xdr:oneCellAnchor>
  <xdr:twoCellAnchor>
    <xdr:from>
      <xdr:col>6</xdr:col>
      <xdr:colOff>422275</xdr:colOff>
      <xdr:row>50</xdr:row>
      <xdr:rowOff>128422</xdr:rowOff>
    </xdr:from>
    <xdr:to>
      <xdr:col>6</xdr:col>
      <xdr:colOff>600075</xdr:colOff>
      <xdr:row>50</xdr:row>
      <xdr:rowOff>128422</xdr:rowOff>
    </xdr:to>
    <xdr:cxnSp macro="">
      <xdr:nvCxnSpPr>
        <xdr:cNvPr id="120" name="直線コネクタ 119"/>
        <xdr:cNvCxnSpPr/>
      </xdr:nvCxnSpPr>
      <xdr:spPr>
        <a:xfrm>
          <a:off x="4546600" y="8700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154559</xdr:rowOff>
    </xdr:from>
    <xdr:to>
      <xdr:col>6</xdr:col>
      <xdr:colOff>511175</xdr:colOff>
      <xdr:row>56</xdr:row>
      <xdr:rowOff>94170</xdr:rowOff>
    </xdr:to>
    <xdr:cxnSp macro="">
      <xdr:nvCxnSpPr>
        <xdr:cNvPr id="121" name="直線コネクタ 120"/>
        <xdr:cNvCxnSpPr/>
      </xdr:nvCxnSpPr>
      <xdr:spPr>
        <a:xfrm>
          <a:off x="3797300" y="9584309"/>
          <a:ext cx="838200" cy="11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46283</xdr:rowOff>
    </xdr:from>
    <xdr:ext cx="534377" cy="259045"/>
    <xdr:sp macro="" textlink="">
      <xdr:nvSpPr>
        <xdr:cNvPr id="122" name="総務費平均値テキスト"/>
        <xdr:cNvSpPr txBox="1"/>
      </xdr:nvSpPr>
      <xdr:spPr>
        <a:xfrm>
          <a:off x="4686300" y="9476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32,719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23406</xdr:rowOff>
    </xdr:from>
    <xdr:to>
      <xdr:col>6</xdr:col>
      <xdr:colOff>561975</xdr:colOff>
      <xdr:row>56</xdr:row>
      <xdr:rowOff>125006</xdr:rowOff>
    </xdr:to>
    <xdr:sp macro="" textlink="">
      <xdr:nvSpPr>
        <xdr:cNvPr id="123" name="フローチャート : 判断 122"/>
        <xdr:cNvSpPr/>
      </xdr:nvSpPr>
      <xdr:spPr>
        <a:xfrm>
          <a:off x="4584700" y="962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154559</xdr:rowOff>
    </xdr:from>
    <xdr:to>
      <xdr:col>5</xdr:col>
      <xdr:colOff>358775</xdr:colOff>
      <xdr:row>56</xdr:row>
      <xdr:rowOff>93408</xdr:rowOff>
    </xdr:to>
    <xdr:cxnSp macro="">
      <xdr:nvCxnSpPr>
        <xdr:cNvPr id="124" name="直線コネクタ 123"/>
        <xdr:cNvCxnSpPr/>
      </xdr:nvCxnSpPr>
      <xdr:spPr>
        <a:xfrm flipV="1">
          <a:off x="2908300" y="9584309"/>
          <a:ext cx="889000" cy="11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49543</xdr:rowOff>
    </xdr:from>
    <xdr:to>
      <xdr:col>5</xdr:col>
      <xdr:colOff>409575</xdr:colOff>
      <xdr:row>56</xdr:row>
      <xdr:rowOff>151143</xdr:rowOff>
    </xdr:to>
    <xdr:sp macro="" textlink="">
      <xdr:nvSpPr>
        <xdr:cNvPr id="125" name="フローチャート : 判断 124"/>
        <xdr:cNvSpPr/>
      </xdr:nvSpPr>
      <xdr:spPr>
        <a:xfrm>
          <a:off x="3746500" y="96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142270</xdr:rowOff>
    </xdr:from>
    <xdr:ext cx="534377" cy="259045"/>
    <xdr:sp macro="" textlink="">
      <xdr:nvSpPr>
        <xdr:cNvPr id="126" name="テキスト ボックス 125"/>
        <xdr:cNvSpPr txBox="1"/>
      </xdr:nvSpPr>
      <xdr:spPr>
        <a:xfrm>
          <a:off x="3530111" y="974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32,033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93408</xdr:rowOff>
    </xdr:from>
    <xdr:to>
      <xdr:col>4</xdr:col>
      <xdr:colOff>155575</xdr:colOff>
      <xdr:row>57</xdr:row>
      <xdr:rowOff>58890</xdr:rowOff>
    </xdr:to>
    <xdr:cxnSp macro="">
      <xdr:nvCxnSpPr>
        <xdr:cNvPr id="127" name="直線コネクタ 126"/>
        <xdr:cNvCxnSpPr/>
      </xdr:nvCxnSpPr>
      <xdr:spPr>
        <a:xfrm flipV="1">
          <a:off x="2019300" y="9694608"/>
          <a:ext cx="889000" cy="13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148869</xdr:rowOff>
    </xdr:from>
    <xdr:to>
      <xdr:col>4</xdr:col>
      <xdr:colOff>206375</xdr:colOff>
      <xdr:row>55</xdr:row>
      <xdr:rowOff>79019</xdr:rowOff>
    </xdr:to>
    <xdr:sp macro="" textlink="">
      <xdr:nvSpPr>
        <xdr:cNvPr id="128" name="フローチャート : 判断 127"/>
        <xdr:cNvSpPr/>
      </xdr:nvSpPr>
      <xdr:spPr>
        <a:xfrm>
          <a:off x="2857500" y="940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95546</xdr:rowOff>
    </xdr:from>
    <xdr:ext cx="534377" cy="259045"/>
    <xdr:sp macro="" textlink="">
      <xdr:nvSpPr>
        <xdr:cNvPr id="129" name="テキスト ボックス 128"/>
        <xdr:cNvSpPr txBox="1"/>
      </xdr:nvSpPr>
      <xdr:spPr>
        <a:xfrm>
          <a:off x="2641111" y="918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38,426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58890</xdr:rowOff>
    </xdr:from>
    <xdr:to>
      <xdr:col>2</xdr:col>
      <xdr:colOff>638175</xdr:colOff>
      <xdr:row>57</xdr:row>
      <xdr:rowOff>119202</xdr:rowOff>
    </xdr:to>
    <xdr:cxnSp macro="">
      <xdr:nvCxnSpPr>
        <xdr:cNvPr id="130" name="直線コネクタ 129"/>
        <xdr:cNvCxnSpPr/>
      </xdr:nvCxnSpPr>
      <xdr:spPr>
        <a:xfrm flipV="1">
          <a:off x="1130300" y="9831540"/>
          <a:ext cx="889000" cy="6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164262</xdr:rowOff>
    </xdr:from>
    <xdr:to>
      <xdr:col>3</xdr:col>
      <xdr:colOff>3175</xdr:colOff>
      <xdr:row>55</xdr:row>
      <xdr:rowOff>94412</xdr:rowOff>
    </xdr:to>
    <xdr:sp macro="" textlink="">
      <xdr:nvSpPr>
        <xdr:cNvPr id="131" name="フローチャート : 判断 130"/>
        <xdr:cNvSpPr/>
      </xdr:nvSpPr>
      <xdr:spPr>
        <a:xfrm>
          <a:off x="1968500" y="942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110939</xdr:rowOff>
    </xdr:from>
    <xdr:ext cx="534377" cy="259045"/>
    <xdr:sp macro="" textlink="">
      <xdr:nvSpPr>
        <xdr:cNvPr id="132" name="テキスト ボックス 131"/>
        <xdr:cNvSpPr txBox="1"/>
      </xdr:nvSpPr>
      <xdr:spPr>
        <a:xfrm>
          <a:off x="1752111" y="919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38,022</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120104</xdr:rowOff>
    </xdr:from>
    <xdr:to>
      <xdr:col>1</xdr:col>
      <xdr:colOff>485775</xdr:colOff>
      <xdr:row>56</xdr:row>
      <xdr:rowOff>50254</xdr:rowOff>
    </xdr:to>
    <xdr:sp macro="" textlink="">
      <xdr:nvSpPr>
        <xdr:cNvPr id="133" name="フローチャート : 判断 132"/>
        <xdr:cNvSpPr/>
      </xdr:nvSpPr>
      <xdr:spPr>
        <a:xfrm>
          <a:off x="1079500" y="954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66781</xdr:rowOff>
    </xdr:from>
    <xdr:ext cx="534377" cy="259045"/>
    <xdr:sp macro="" textlink="">
      <xdr:nvSpPr>
        <xdr:cNvPr id="134" name="テキスト ボックス 133"/>
        <xdr:cNvSpPr txBox="1"/>
      </xdr:nvSpPr>
      <xdr:spPr>
        <a:xfrm>
          <a:off x="863111" y="932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43370</xdr:rowOff>
    </xdr:from>
    <xdr:to>
      <xdr:col>6</xdr:col>
      <xdr:colOff>561975</xdr:colOff>
      <xdr:row>56</xdr:row>
      <xdr:rowOff>144970</xdr:rowOff>
    </xdr:to>
    <xdr:sp macro="" textlink="">
      <xdr:nvSpPr>
        <xdr:cNvPr id="140" name="円/楕円 139"/>
        <xdr:cNvSpPr/>
      </xdr:nvSpPr>
      <xdr:spPr>
        <a:xfrm>
          <a:off x="4584700" y="964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21797</xdr:rowOff>
    </xdr:from>
    <xdr:ext cx="534377" cy="259045"/>
    <xdr:sp macro="" textlink="">
      <xdr:nvSpPr>
        <xdr:cNvPr id="141" name="総務費該当値テキスト"/>
        <xdr:cNvSpPr txBox="1"/>
      </xdr:nvSpPr>
      <xdr:spPr>
        <a:xfrm>
          <a:off x="4686300" y="962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32,195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103759</xdr:rowOff>
    </xdr:from>
    <xdr:to>
      <xdr:col>5</xdr:col>
      <xdr:colOff>409575</xdr:colOff>
      <xdr:row>56</xdr:row>
      <xdr:rowOff>33909</xdr:rowOff>
    </xdr:to>
    <xdr:sp macro="" textlink="">
      <xdr:nvSpPr>
        <xdr:cNvPr id="142" name="円/楕円 141"/>
        <xdr:cNvSpPr/>
      </xdr:nvSpPr>
      <xdr:spPr>
        <a:xfrm>
          <a:off x="3746500" y="953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50436</xdr:rowOff>
    </xdr:from>
    <xdr:ext cx="534377" cy="259045"/>
    <xdr:sp macro="" textlink="">
      <xdr:nvSpPr>
        <xdr:cNvPr id="143" name="テキスト ボックス 142"/>
        <xdr:cNvSpPr txBox="1"/>
      </xdr:nvSpPr>
      <xdr:spPr>
        <a:xfrm>
          <a:off x="3530111" y="930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42608</xdr:rowOff>
    </xdr:from>
    <xdr:to>
      <xdr:col>4</xdr:col>
      <xdr:colOff>206375</xdr:colOff>
      <xdr:row>56</xdr:row>
      <xdr:rowOff>144208</xdr:rowOff>
    </xdr:to>
    <xdr:sp macro="" textlink="">
      <xdr:nvSpPr>
        <xdr:cNvPr id="144" name="円/楕円 143"/>
        <xdr:cNvSpPr/>
      </xdr:nvSpPr>
      <xdr:spPr>
        <a:xfrm>
          <a:off x="2857500" y="964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135335</xdr:rowOff>
    </xdr:from>
    <xdr:ext cx="534377" cy="259045"/>
    <xdr:sp macro="" textlink="">
      <xdr:nvSpPr>
        <xdr:cNvPr id="145" name="テキスト ボックス 144"/>
        <xdr:cNvSpPr txBox="1"/>
      </xdr:nvSpPr>
      <xdr:spPr>
        <a:xfrm>
          <a:off x="2641111" y="973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8090</xdr:rowOff>
    </xdr:from>
    <xdr:to>
      <xdr:col>3</xdr:col>
      <xdr:colOff>3175</xdr:colOff>
      <xdr:row>57</xdr:row>
      <xdr:rowOff>109690</xdr:rowOff>
    </xdr:to>
    <xdr:sp macro="" textlink="">
      <xdr:nvSpPr>
        <xdr:cNvPr id="146" name="円/楕円 145"/>
        <xdr:cNvSpPr/>
      </xdr:nvSpPr>
      <xdr:spPr>
        <a:xfrm>
          <a:off x="1968500" y="978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100817</xdr:rowOff>
    </xdr:from>
    <xdr:ext cx="534377" cy="259045"/>
    <xdr:sp macro="" textlink="">
      <xdr:nvSpPr>
        <xdr:cNvPr id="147" name="テキスト ボックス 146"/>
        <xdr:cNvSpPr txBox="1"/>
      </xdr:nvSpPr>
      <xdr:spPr>
        <a:xfrm>
          <a:off x="1752111" y="987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68402</xdr:rowOff>
    </xdr:from>
    <xdr:to>
      <xdr:col>1</xdr:col>
      <xdr:colOff>485775</xdr:colOff>
      <xdr:row>57</xdr:row>
      <xdr:rowOff>170002</xdr:rowOff>
    </xdr:to>
    <xdr:sp macro="" textlink="">
      <xdr:nvSpPr>
        <xdr:cNvPr id="148" name="円/楕円 147"/>
        <xdr:cNvSpPr/>
      </xdr:nvSpPr>
      <xdr:spPr>
        <a:xfrm>
          <a:off x="1079500" y="984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161129</xdr:rowOff>
    </xdr:from>
    <xdr:ext cx="534377" cy="259045"/>
    <xdr:sp macro="" textlink="">
      <xdr:nvSpPr>
        <xdr:cNvPr id="149" name="テキスト ボックス 148"/>
        <xdr:cNvSpPr txBox="1"/>
      </xdr:nvSpPr>
      <xdr:spPr>
        <a:xfrm>
          <a:off x="863111" y="993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2" name="テキスト ボックス 161"/>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2" name="テキスト ボックス 171"/>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58851</xdr:rowOff>
    </xdr:from>
    <xdr:to>
      <xdr:col>6</xdr:col>
      <xdr:colOff>510540</xdr:colOff>
      <xdr:row>79</xdr:row>
      <xdr:rowOff>103167</xdr:rowOff>
    </xdr:to>
    <xdr:cxnSp macro="">
      <xdr:nvCxnSpPr>
        <xdr:cNvPr id="176" name="直線コネクタ 175"/>
        <xdr:cNvCxnSpPr/>
      </xdr:nvCxnSpPr>
      <xdr:spPr>
        <a:xfrm flipV="1">
          <a:off x="4633595" y="12060351"/>
          <a:ext cx="1270" cy="1587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106994</xdr:rowOff>
    </xdr:from>
    <xdr:ext cx="599010" cy="259045"/>
    <xdr:sp macro="" textlink="">
      <xdr:nvSpPr>
        <xdr:cNvPr id="177" name="民生費最小値テキスト"/>
        <xdr:cNvSpPr txBox="1"/>
      </xdr:nvSpPr>
      <xdr:spPr>
        <a:xfrm>
          <a:off x="4686300" y="13651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119,606</a:t>
          </a:r>
          <a:endParaRPr kumimoji="1" lang="ja-JP" altLang="en-US" sz="1000" b="1">
            <a:latin typeface="ＭＳ Ｐゴシック"/>
          </a:endParaRPr>
        </a:p>
      </xdr:txBody>
    </xdr:sp>
    <xdr:clientData/>
  </xdr:oneCellAnchor>
  <xdr:twoCellAnchor>
    <xdr:from>
      <xdr:col>6</xdr:col>
      <xdr:colOff>422275</xdr:colOff>
      <xdr:row>79</xdr:row>
      <xdr:rowOff>103167</xdr:rowOff>
    </xdr:from>
    <xdr:to>
      <xdr:col>6</xdr:col>
      <xdr:colOff>600075</xdr:colOff>
      <xdr:row>79</xdr:row>
      <xdr:rowOff>103167</xdr:rowOff>
    </xdr:to>
    <xdr:cxnSp macro="">
      <xdr:nvCxnSpPr>
        <xdr:cNvPr id="178" name="直線コネクタ 177"/>
        <xdr:cNvCxnSpPr/>
      </xdr:nvCxnSpPr>
      <xdr:spPr>
        <a:xfrm>
          <a:off x="4546600" y="1364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5528</xdr:rowOff>
    </xdr:from>
    <xdr:ext cx="599010" cy="259045"/>
    <xdr:sp macro="" textlink="">
      <xdr:nvSpPr>
        <xdr:cNvPr id="179" name="民生費最大値テキスト"/>
        <xdr:cNvSpPr txBox="1"/>
      </xdr:nvSpPr>
      <xdr:spPr>
        <a:xfrm>
          <a:off x="4686300" y="1183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265,427</a:t>
          </a:r>
          <a:endParaRPr kumimoji="1" lang="ja-JP" altLang="en-US" sz="1000" b="1">
            <a:latin typeface="ＭＳ Ｐゴシック"/>
          </a:endParaRPr>
        </a:p>
      </xdr:txBody>
    </xdr:sp>
    <xdr:clientData/>
  </xdr:oneCellAnchor>
  <xdr:twoCellAnchor>
    <xdr:from>
      <xdr:col>6</xdr:col>
      <xdr:colOff>422275</xdr:colOff>
      <xdr:row>70</xdr:row>
      <xdr:rowOff>58851</xdr:rowOff>
    </xdr:from>
    <xdr:to>
      <xdr:col>6</xdr:col>
      <xdr:colOff>600075</xdr:colOff>
      <xdr:row>70</xdr:row>
      <xdr:rowOff>58851</xdr:rowOff>
    </xdr:to>
    <xdr:cxnSp macro="">
      <xdr:nvCxnSpPr>
        <xdr:cNvPr id="180" name="直線コネクタ 179"/>
        <xdr:cNvCxnSpPr/>
      </xdr:nvCxnSpPr>
      <xdr:spPr>
        <a:xfrm>
          <a:off x="4546600" y="12060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164508</xdr:rowOff>
    </xdr:from>
    <xdr:to>
      <xdr:col>6</xdr:col>
      <xdr:colOff>511175</xdr:colOff>
      <xdr:row>77</xdr:row>
      <xdr:rowOff>78468</xdr:rowOff>
    </xdr:to>
    <xdr:cxnSp macro="">
      <xdr:nvCxnSpPr>
        <xdr:cNvPr id="181" name="直線コネクタ 180"/>
        <xdr:cNvCxnSpPr/>
      </xdr:nvCxnSpPr>
      <xdr:spPr>
        <a:xfrm flipV="1">
          <a:off x="3797300" y="13194708"/>
          <a:ext cx="838200" cy="8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120638</xdr:rowOff>
    </xdr:from>
    <xdr:ext cx="599010" cy="259045"/>
    <xdr:sp macro="" textlink="">
      <xdr:nvSpPr>
        <xdr:cNvPr id="182" name="民生費平均値テキスト"/>
        <xdr:cNvSpPr txBox="1"/>
      </xdr:nvSpPr>
      <xdr:spPr>
        <a:xfrm>
          <a:off x="4686300" y="128079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178,436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97761</xdr:rowOff>
    </xdr:from>
    <xdr:to>
      <xdr:col>6</xdr:col>
      <xdr:colOff>561975</xdr:colOff>
      <xdr:row>76</xdr:row>
      <xdr:rowOff>27911</xdr:rowOff>
    </xdr:to>
    <xdr:sp macro="" textlink="">
      <xdr:nvSpPr>
        <xdr:cNvPr id="183" name="フローチャート : 判断 182"/>
        <xdr:cNvSpPr/>
      </xdr:nvSpPr>
      <xdr:spPr>
        <a:xfrm>
          <a:off x="45847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78468</xdr:rowOff>
    </xdr:from>
    <xdr:to>
      <xdr:col>5</xdr:col>
      <xdr:colOff>358775</xdr:colOff>
      <xdr:row>77</xdr:row>
      <xdr:rowOff>156029</xdr:rowOff>
    </xdr:to>
    <xdr:cxnSp macro="">
      <xdr:nvCxnSpPr>
        <xdr:cNvPr id="184" name="直線コネクタ 183"/>
        <xdr:cNvCxnSpPr/>
      </xdr:nvCxnSpPr>
      <xdr:spPr>
        <a:xfrm flipV="1">
          <a:off x="2908300" y="13280118"/>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147650</xdr:rowOff>
    </xdr:from>
    <xdr:to>
      <xdr:col>5</xdr:col>
      <xdr:colOff>409575</xdr:colOff>
      <xdr:row>76</xdr:row>
      <xdr:rowOff>77800</xdr:rowOff>
    </xdr:to>
    <xdr:sp macro="" textlink="">
      <xdr:nvSpPr>
        <xdr:cNvPr id="185" name="フローチャート : 判断 184"/>
        <xdr:cNvSpPr/>
      </xdr:nvSpPr>
      <xdr:spPr>
        <a:xfrm>
          <a:off x="3746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94327</xdr:rowOff>
    </xdr:from>
    <xdr:ext cx="599010" cy="259045"/>
    <xdr:sp macro="" textlink="">
      <xdr:nvSpPr>
        <xdr:cNvPr id="186" name="テキスト ボックス 185"/>
        <xdr:cNvSpPr txBox="1"/>
      </xdr:nvSpPr>
      <xdr:spPr>
        <a:xfrm>
          <a:off x="3497794" y="12781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173,853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156029</xdr:rowOff>
    </xdr:from>
    <xdr:to>
      <xdr:col>4</xdr:col>
      <xdr:colOff>155575</xdr:colOff>
      <xdr:row>77</xdr:row>
      <xdr:rowOff>166827</xdr:rowOff>
    </xdr:to>
    <xdr:cxnSp macro="">
      <xdr:nvCxnSpPr>
        <xdr:cNvPr id="187" name="直線コネクタ 186"/>
        <xdr:cNvCxnSpPr/>
      </xdr:nvCxnSpPr>
      <xdr:spPr>
        <a:xfrm flipV="1">
          <a:off x="2019300" y="13357679"/>
          <a:ext cx="889000" cy="10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74346</xdr:rowOff>
    </xdr:from>
    <xdr:to>
      <xdr:col>4</xdr:col>
      <xdr:colOff>206375</xdr:colOff>
      <xdr:row>77</xdr:row>
      <xdr:rowOff>4496</xdr:rowOff>
    </xdr:to>
    <xdr:sp macro="" textlink="">
      <xdr:nvSpPr>
        <xdr:cNvPr id="188" name="フローチャート : 判断 187"/>
        <xdr:cNvSpPr/>
      </xdr:nvSpPr>
      <xdr:spPr>
        <a:xfrm>
          <a:off x="2857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21023</xdr:rowOff>
    </xdr:from>
    <xdr:ext cx="599010" cy="259045"/>
    <xdr:sp macro="" textlink="">
      <xdr:nvSpPr>
        <xdr:cNvPr id="189" name="テキスト ボックス 188"/>
        <xdr:cNvSpPr txBox="1"/>
      </xdr:nvSpPr>
      <xdr:spPr>
        <a:xfrm>
          <a:off x="2608794" y="1287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164,837</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166827</xdr:rowOff>
    </xdr:from>
    <xdr:to>
      <xdr:col>2</xdr:col>
      <xdr:colOff>638175</xdr:colOff>
      <xdr:row>78</xdr:row>
      <xdr:rowOff>5251</xdr:rowOff>
    </xdr:to>
    <xdr:cxnSp macro="">
      <xdr:nvCxnSpPr>
        <xdr:cNvPr id="190" name="直線コネクタ 189"/>
        <xdr:cNvCxnSpPr/>
      </xdr:nvCxnSpPr>
      <xdr:spPr>
        <a:xfrm flipV="1">
          <a:off x="1130300" y="13368477"/>
          <a:ext cx="889000" cy="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94049</xdr:rowOff>
    </xdr:from>
    <xdr:to>
      <xdr:col>3</xdr:col>
      <xdr:colOff>3175</xdr:colOff>
      <xdr:row>77</xdr:row>
      <xdr:rowOff>24199</xdr:rowOff>
    </xdr:to>
    <xdr:sp macro="" textlink="">
      <xdr:nvSpPr>
        <xdr:cNvPr id="191" name="フローチャート : 判断 190"/>
        <xdr:cNvSpPr/>
      </xdr:nvSpPr>
      <xdr:spPr>
        <a:xfrm>
          <a:off x="1968500" y="13124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40726</xdr:rowOff>
    </xdr:from>
    <xdr:ext cx="599010" cy="259045"/>
    <xdr:sp macro="" textlink="">
      <xdr:nvSpPr>
        <xdr:cNvPr id="192" name="テキスト ボックス 191"/>
        <xdr:cNvSpPr txBox="1"/>
      </xdr:nvSpPr>
      <xdr:spPr>
        <a:xfrm>
          <a:off x="1719794" y="12899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163,027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78874</xdr:rowOff>
    </xdr:from>
    <xdr:to>
      <xdr:col>1</xdr:col>
      <xdr:colOff>485775</xdr:colOff>
      <xdr:row>77</xdr:row>
      <xdr:rowOff>9024</xdr:rowOff>
    </xdr:to>
    <xdr:sp macro="" textlink="">
      <xdr:nvSpPr>
        <xdr:cNvPr id="193" name="フローチャート : 判断 192"/>
        <xdr:cNvSpPr/>
      </xdr:nvSpPr>
      <xdr:spPr>
        <a:xfrm>
          <a:off x="1079500" y="131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25551</xdr:rowOff>
    </xdr:from>
    <xdr:ext cx="599010" cy="259045"/>
    <xdr:sp macro="" textlink="">
      <xdr:nvSpPr>
        <xdr:cNvPr id="194" name="テキスト ボックス 193"/>
        <xdr:cNvSpPr txBox="1"/>
      </xdr:nvSpPr>
      <xdr:spPr>
        <a:xfrm>
          <a:off x="830794" y="1288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164,421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113708</xdr:rowOff>
    </xdr:from>
    <xdr:to>
      <xdr:col>6</xdr:col>
      <xdr:colOff>561975</xdr:colOff>
      <xdr:row>77</xdr:row>
      <xdr:rowOff>43858</xdr:rowOff>
    </xdr:to>
    <xdr:sp macro="" textlink="">
      <xdr:nvSpPr>
        <xdr:cNvPr id="200" name="円/楕円 199"/>
        <xdr:cNvSpPr/>
      </xdr:nvSpPr>
      <xdr:spPr>
        <a:xfrm>
          <a:off x="4584700" y="1314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92135</xdr:rowOff>
    </xdr:from>
    <xdr:ext cx="599010" cy="259045"/>
    <xdr:sp macro="" textlink="">
      <xdr:nvSpPr>
        <xdr:cNvPr id="201" name="民生費該当値テキスト"/>
        <xdr:cNvSpPr txBox="1"/>
      </xdr:nvSpPr>
      <xdr:spPr>
        <a:xfrm>
          <a:off x="4686300" y="13122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161,221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27668</xdr:rowOff>
    </xdr:from>
    <xdr:to>
      <xdr:col>5</xdr:col>
      <xdr:colOff>409575</xdr:colOff>
      <xdr:row>77</xdr:row>
      <xdr:rowOff>129268</xdr:rowOff>
    </xdr:to>
    <xdr:sp macro="" textlink="">
      <xdr:nvSpPr>
        <xdr:cNvPr id="202" name="円/楕円 201"/>
        <xdr:cNvSpPr/>
      </xdr:nvSpPr>
      <xdr:spPr>
        <a:xfrm>
          <a:off x="3746500" y="1322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120395</xdr:rowOff>
    </xdr:from>
    <xdr:ext cx="599010" cy="259045"/>
    <xdr:sp macro="" textlink="">
      <xdr:nvSpPr>
        <xdr:cNvPr id="203" name="テキスト ボックス 202"/>
        <xdr:cNvSpPr txBox="1"/>
      </xdr:nvSpPr>
      <xdr:spPr>
        <a:xfrm>
          <a:off x="3497794" y="13322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153,375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105229</xdr:rowOff>
    </xdr:from>
    <xdr:to>
      <xdr:col>4</xdr:col>
      <xdr:colOff>206375</xdr:colOff>
      <xdr:row>78</xdr:row>
      <xdr:rowOff>35379</xdr:rowOff>
    </xdr:to>
    <xdr:sp macro="" textlink="">
      <xdr:nvSpPr>
        <xdr:cNvPr id="204" name="円/楕円 203"/>
        <xdr:cNvSpPr/>
      </xdr:nvSpPr>
      <xdr:spPr>
        <a:xfrm>
          <a:off x="2857500" y="1330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26506</xdr:rowOff>
    </xdr:from>
    <xdr:ext cx="599010" cy="259045"/>
    <xdr:sp macro="" textlink="">
      <xdr:nvSpPr>
        <xdr:cNvPr id="205" name="テキスト ボックス 204"/>
        <xdr:cNvSpPr txBox="1"/>
      </xdr:nvSpPr>
      <xdr:spPr>
        <a:xfrm>
          <a:off x="2608794" y="13399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116027</xdr:rowOff>
    </xdr:from>
    <xdr:to>
      <xdr:col>3</xdr:col>
      <xdr:colOff>3175</xdr:colOff>
      <xdr:row>78</xdr:row>
      <xdr:rowOff>46177</xdr:rowOff>
    </xdr:to>
    <xdr:sp macro="" textlink="">
      <xdr:nvSpPr>
        <xdr:cNvPr id="206" name="円/楕円 205"/>
        <xdr:cNvSpPr/>
      </xdr:nvSpPr>
      <xdr:spPr>
        <a:xfrm>
          <a:off x="1968500" y="133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37304</xdr:rowOff>
    </xdr:from>
    <xdr:ext cx="599010" cy="259045"/>
    <xdr:sp macro="" textlink="">
      <xdr:nvSpPr>
        <xdr:cNvPr id="207" name="テキスト ボックス 206"/>
        <xdr:cNvSpPr txBox="1"/>
      </xdr:nvSpPr>
      <xdr:spPr>
        <a:xfrm>
          <a:off x="1719794" y="13410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145,258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125901</xdr:rowOff>
    </xdr:from>
    <xdr:to>
      <xdr:col>1</xdr:col>
      <xdr:colOff>485775</xdr:colOff>
      <xdr:row>78</xdr:row>
      <xdr:rowOff>56051</xdr:rowOff>
    </xdr:to>
    <xdr:sp macro="" textlink="">
      <xdr:nvSpPr>
        <xdr:cNvPr id="208" name="円/楕円 207"/>
        <xdr:cNvSpPr/>
      </xdr:nvSpPr>
      <xdr:spPr>
        <a:xfrm>
          <a:off x="1079500" y="13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47178</xdr:rowOff>
    </xdr:from>
    <xdr:ext cx="599010" cy="259045"/>
    <xdr:sp macro="" textlink="">
      <xdr:nvSpPr>
        <xdr:cNvPr id="209" name="テキスト ボックス 208"/>
        <xdr:cNvSpPr txBox="1"/>
      </xdr:nvSpPr>
      <xdr:spPr>
        <a:xfrm>
          <a:off x="830794" y="13420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20" name="テキスト ボックス 21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30" name="テキスト ボックス 229"/>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42965</xdr:rowOff>
    </xdr:from>
    <xdr:to>
      <xdr:col>6</xdr:col>
      <xdr:colOff>510540</xdr:colOff>
      <xdr:row>98</xdr:row>
      <xdr:rowOff>83007</xdr:rowOff>
    </xdr:to>
    <xdr:cxnSp macro="">
      <xdr:nvCxnSpPr>
        <xdr:cNvPr id="234" name="直線コネクタ 233"/>
        <xdr:cNvCxnSpPr/>
      </xdr:nvCxnSpPr>
      <xdr:spPr>
        <a:xfrm flipV="1">
          <a:off x="4633595" y="15473465"/>
          <a:ext cx="1270" cy="1411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86834</xdr:rowOff>
    </xdr:from>
    <xdr:ext cx="534377" cy="259045"/>
    <xdr:sp macro="" textlink="">
      <xdr:nvSpPr>
        <xdr:cNvPr id="235" name="衛生費最小値テキスト"/>
        <xdr:cNvSpPr txBox="1"/>
      </xdr:nvSpPr>
      <xdr:spPr>
        <a:xfrm>
          <a:off x="4686300" y="1688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23,488</a:t>
          </a:r>
          <a:endParaRPr kumimoji="1" lang="ja-JP" altLang="en-US" sz="1000" b="1">
            <a:latin typeface="ＭＳ Ｐゴシック"/>
          </a:endParaRPr>
        </a:p>
      </xdr:txBody>
    </xdr:sp>
    <xdr:clientData/>
  </xdr:oneCellAnchor>
  <xdr:twoCellAnchor>
    <xdr:from>
      <xdr:col>6</xdr:col>
      <xdr:colOff>422275</xdr:colOff>
      <xdr:row>98</xdr:row>
      <xdr:rowOff>83007</xdr:rowOff>
    </xdr:from>
    <xdr:to>
      <xdr:col>6</xdr:col>
      <xdr:colOff>600075</xdr:colOff>
      <xdr:row>98</xdr:row>
      <xdr:rowOff>83007</xdr:rowOff>
    </xdr:to>
    <xdr:cxnSp macro="">
      <xdr:nvCxnSpPr>
        <xdr:cNvPr id="236" name="直線コネクタ 235"/>
        <xdr:cNvCxnSpPr/>
      </xdr:nvCxnSpPr>
      <xdr:spPr>
        <a:xfrm>
          <a:off x="4546600" y="1688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161092</xdr:rowOff>
    </xdr:from>
    <xdr:ext cx="534377" cy="259045"/>
    <xdr:sp macro="" textlink="">
      <xdr:nvSpPr>
        <xdr:cNvPr id="237" name="衛生費最大値テキスト"/>
        <xdr:cNvSpPr txBox="1"/>
      </xdr:nvSpPr>
      <xdr:spPr>
        <a:xfrm>
          <a:off x="4686300" y="1524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60,539</a:t>
          </a:r>
          <a:endParaRPr kumimoji="1" lang="ja-JP" altLang="en-US" sz="1000" b="1">
            <a:latin typeface="ＭＳ Ｐゴシック"/>
          </a:endParaRPr>
        </a:p>
      </xdr:txBody>
    </xdr:sp>
    <xdr:clientData/>
  </xdr:oneCellAnchor>
  <xdr:twoCellAnchor>
    <xdr:from>
      <xdr:col>6</xdr:col>
      <xdr:colOff>422275</xdr:colOff>
      <xdr:row>90</xdr:row>
      <xdr:rowOff>42965</xdr:rowOff>
    </xdr:from>
    <xdr:to>
      <xdr:col>6</xdr:col>
      <xdr:colOff>600075</xdr:colOff>
      <xdr:row>90</xdr:row>
      <xdr:rowOff>42965</xdr:rowOff>
    </xdr:to>
    <xdr:cxnSp macro="">
      <xdr:nvCxnSpPr>
        <xdr:cNvPr id="238" name="直線コネクタ 237"/>
        <xdr:cNvCxnSpPr/>
      </xdr:nvCxnSpPr>
      <xdr:spPr>
        <a:xfrm>
          <a:off x="4546600" y="15473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71653</xdr:rowOff>
    </xdr:from>
    <xdr:to>
      <xdr:col>6</xdr:col>
      <xdr:colOff>511175</xdr:colOff>
      <xdr:row>95</xdr:row>
      <xdr:rowOff>96686</xdr:rowOff>
    </xdr:to>
    <xdr:cxnSp macro="">
      <xdr:nvCxnSpPr>
        <xdr:cNvPr id="239" name="直線コネクタ 238"/>
        <xdr:cNvCxnSpPr/>
      </xdr:nvCxnSpPr>
      <xdr:spPr>
        <a:xfrm>
          <a:off x="3797300" y="15845053"/>
          <a:ext cx="838200" cy="53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7281</xdr:rowOff>
    </xdr:from>
    <xdr:ext cx="534377" cy="259045"/>
    <xdr:sp macro="" textlink="">
      <xdr:nvSpPr>
        <xdr:cNvPr id="240" name="衛生費平均値テキスト"/>
        <xdr:cNvSpPr txBox="1"/>
      </xdr:nvSpPr>
      <xdr:spPr>
        <a:xfrm>
          <a:off x="4686300" y="16466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32,576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28854</xdr:rowOff>
    </xdr:from>
    <xdr:to>
      <xdr:col>6</xdr:col>
      <xdr:colOff>561975</xdr:colOff>
      <xdr:row>96</xdr:row>
      <xdr:rowOff>130454</xdr:rowOff>
    </xdr:to>
    <xdr:sp macro="" textlink="">
      <xdr:nvSpPr>
        <xdr:cNvPr id="241" name="フローチャート : 判断 240"/>
        <xdr:cNvSpPr/>
      </xdr:nvSpPr>
      <xdr:spPr>
        <a:xfrm>
          <a:off x="4584700" y="1648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92</xdr:row>
      <xdr:rowOff>71653</xdr:rowOff>
    </xdr:from>
    <xdr:to>
      <xdr:col>5</xdr:col>
      <xdr:colOff>358775</xdr:colOff>
      <xdr:row>94</xdr:row>
      <xdr:rowOff>124727</xdr:rowOff>
    </xdr:to>
    <xdr:cxnSp macro="">
      <xdr:nvCxnSpPr>
        <xdr:cNvPr id="242" name="直線コネクタ 241"/>
        <xdr:cNvCxnSpPr/>
      </xdr:nvCxnSpPr>
      <xdr:spPr>
        <a:xfrm flipV="1">
          <a:off x="2908300" y="15845053"/>
          <a:ext cx="889000" cy="39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167729</xdr:rowOff>
    </xdr:from>
    <xdr:to>
      <xdr:col>5</xdr:col>
      <xdr:colOff>409575</xdr:colOff>
      <xdr:row>96</xdr:row>
      <xdr:rowOff>97879</xdr:rowOff>
    </xdr:to>
    <xdr:sp macro="" textlink="">
      <xdr:nvSpPr>
        <xdr:cNvPr id="243" name="フローチャート : 判断 242"/>
        <xdr:cNvSpPr/>
      </xdr:nvSpPr>
      <xdr:spPr>
        <a:xfrm>
          <a:off x="3746500" y="1645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89006</xdr:rowOff>
    </xdr:from>
    <xdr:ext cx="534377" cy="259045"/>
    <xdr:sp macro="" textlink="">
      <xdr:nvSpPr>
        <xdr:cNvPr id="244" name="テキスト ボックス 243"/>
        <xdr:cNvSpPr txBox="1"/>
      </xdr:nvSpPr>
      <xdr:spPr>
        <a:xfrm>
          <a:off x="3530111" y="1654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33,431</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124727</xdr:rowOff>
    </xdr:from>
    <xdr:to>
      <xdr:col>4</xdr:col>
      <xdr:colOff>155575</xdr:colOff>
      <xdr:row>97</xdr:row>
      <xdr:rowOff>2578</xdr:rowOff>
    </xdr:to>
    <xdr:cxnSp macro="">
      <xdr:nvCxnSpPr>
        <xdr:cNvPr id="245" name="直線コネクタ 244"/>
        <xdr:cNvCxnSpPr/>
      </xdr:nvCxnSpPr>
      <xdr:spPr>
        <a:xfrm flipV="1">
          <a:off x="2019300" y="16241027"/>
          <a:ext cx="889000" cy="392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66421</xdr:rowOff>
    </xdr:from>
    <xdr:to>
      <xdr:col>4</xdr:col>
      <xdr:colOff>206375</xdr:colOff>
      <xdr:row>96</xdr:row>
      <xdr:rowOff>168021</xdr:rowOff>
    </xdr:to>
    <xdr:sp macro="" textlink="">
      <xdr:nvSpPr>
        <xdr:cNvPr id="246" name="フローチャート : 判断 245"/>
        <xdr:cNvSpPr/>
      </xdr:nvSpPr>
      <xdr:spPr>
        <a:xfrm>
          <a:off x="2857500" y="165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159148</xdr:rowOff>
    </xdr:from>
    <xdr:ext cx="534377" cy="259045"/>
    <xdr:sp macro="" textlink="">
      <xdr:nvSpPr>
        <xdr:cNvPr id="247" name="テキスト ボックス 246"/>
        <xdr:cNvSpPr txBox="1"/>
      </xdr:nvSpPr>
      <xdr:spPr>
        <a:xfrm>
          <a:off x="2641111" y="16618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31,590</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99085</xdr:rowOff>
    </xdr:from>
    <xdr:to>
      <xdr:col>2</xdr:col>
      <xdr:colOff>638175</xdr:colOff>
      <xdr:row>97</xdr:row>
      <xdr:rowOff>2578</xdr:rowOff>
    </xdr:to>
    <xdr:cxnSp macro="">
      <xdr:nvCxnSpPr>
        <xdr:cNvPr id="248" name="直線コネクタ 247"/>
        <xdr:cNvCxnSpPr/>
      </xdr:nvCxnSpPr>
      <xdr:spPr>
        <a:xfrm>
          <a:off x="1130300" y="16558285"/>
          <a:ext cx="889000" cy="7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59753</xdr:rowOff>
    </xdr:from>
    <xdr:to>
      <xdr:col>3</xdr:col>
      <xdr:colOff>3175</xdr:colOff>
      <xdr:row>96</xdr:row>
      <xdr:rowOff>161353</xdr:rowOff>
    </xdr:to>
    <xdr:sp macro="" textlink="">
      <xdr:nvSpPr>
        <xdr:cNvPr id="249" name="フローチャート : 判断 248"/>
        <xdr:cNvSpPr/>
      </xdr:nvSpPr>
      <xdr:spPr>
        <a:xfrm>
          <a:off x="1968500" y="1651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6430</xdr:rowOff>
    </xdr:from>
    <xdr:ext cx="534377" cy="259045"/>
    <xdr:sp macro="" textlink="">
      <xdr:nvSpPr>
        <xdr:cNvPr id="250" name="テキスト ボックス 249"/>
        <xdr:cNvSpPr txBox="1"/>
      </xdr:nvSpPr>
      <xdr:spPr>
        <a:xfrm>
          <a:off x="1752111" y="1629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31,765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110922</xdr:rowOff>
    </xdr:from>
    <xdr:to>
      <xdr:col>1</xdr:col>
      <xdr:colOff>485775</xdr:colOff>
      <xdr:row>96</xdr:row>
      <xdr:rowOff>41072</xdr:rowOff>
    </xdr:to>
    <xdr:sp macro="" textlink="">
      <xdr:nvSpPr>
        <xdr:cNvPr id="251" name="フローチャート : 判断 250"/>
        <xdr:cNvSpPr/>
      </xdr:nvSpPr>
      <xdr:spPr>
        <a:xfrm>
          <a:off x="1079500" y="1639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57599</xdr:rowOff>
    </xdr:from>
    <xdr:ext cx="534377" cy="259045"/>
    <xdr:sp macro="" textlink="">
      <xdr:nvSpPr>
        <xdr:cNvPr id="252" name="テキスト ボックス 251"/>
        <xdr:cNvSpPr txBox="1"/>
      </xdr:nvSpPr>
      <xdr:spPr>
        <a:xfrm>
          <a:off x="863111" y="1617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34,922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45886</xdr:rowOff>
    </xdr:from>
    <xdr:to>
      <xdr:col>6</xdr:col>
      <xdr:colOff>561975</xdr:colOff>
      <xdr:row>95</xdr:row>
      <xdr:rowOff>147486</xdr:rowOff>
    </xdr:to>
    <xdr:sp macro="" textlink="">
      <xdr:nvSpPr>
        <xdr:cNvPr id="258" name="円/楕円 257"/>
        <xdr:cNvSpPr/>
      </xdr:nvSpPr>
      <xdr:spPr>
        <a:xfrm>
          <a:off x="4584700" y="163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68763</xdr:rowOff>
    </xdr:from>
    <xdr:ext cx="534377" cy="259045"/>
    <xdr:sp macro="" textlink="">
      <xdr:nvSpPr>
        <xdr:cNvPr id="259" name="衛生費該当値テキスト"/>
        <xdr:cNvSpPr txBox="1"/>
      </xdr:nvSpPr>
      <xdr:spPr>
        <a:xfrm>
          <a:off x="4686300" y="1618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36,629</a:t>
          </a:r>
          <a:endParaRPr kumimoji="1" lang="ja-JP" altLang="en-US" sz="1000" b="1">
            <a:solidFill>
              <a:srgbClr val="FF0000"/>
            </a:solidFill>
            <a:latin typeface="ＭＳ Ｐゴシック"/>
          </a:endParaRPr>
        </a:p>
      </xdr:txBody>
    </xdr:sp>
    <xdr:clientData/>
  </xdr:oneCellAnchor>
  <xdr:twoCellAnchor>
    <xdr:from>
      <xdr:col>5</xdr:col>
      <xdr:colOff>307975</xdr:colOff>
      <xdr:row>92</xdr:row>
      <xdr:rowOff>20853</xdr:rowOff>
    </xdr:from>
    <xdr:to>
      <xdr:col>5</xdr:col>
      <xdr:colOff>409575</xdr:colOff>
      <xdr:row>92</xdr:row>
      <xdr:rowOff>122453</xdr:rowOff>
    </xdr:to>
    <xdr:sp macro="" textlink="">
      <xdr:nvSpPr>
        <xdr:cNvPr id="260" name="円/楕円 259"/>
        <xdr:cNvSpPr/>
      </xdr:nvSpPr>
      <xdr:spPr>
        <a:xfrm>
          <a:off x="3746500" y="15794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90</xdr:row>
      <xdr:rowOff>138980</xdr:rowOff>
    </xdr:from>
    <xdr:ext cx="534377" cy="259045"/>
    <xdr:sp macro="" textlink="">
      <xdr:nvSpPr>
        <xdr:cNvPr id="261" name="テキスト ボックス 260"/>
        <xdr:cNvSpPr txBox="1"/>
      </xdr:nvSpPr>
      <xdr:spPr>
        <a:xfrm>
          <a:off x="3530111" y="1556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50,786</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73927</xdr:rowOff>
    </xdr:from>
    <xdr:to>
      <xdr:col>4</xdr:col>
      <xdr:colOff>206375</xdr:colOff>
      <xdr:row>95</xdr:row>
      <xdr:rowOff>4077</xdr:rowOff>
    </xdr:to>
    <xdr:sp macro="" textlink="">
      <xdr:nvSpPr>
        <xdr:cNvPr id="262" name="円/楕円 261"/>
        <xdr:cNvSpPr/>
      </xdr:nvSpPr>
      <xdr:spPr>
        <a:xfrm>
          <a:off x="2857500" y="161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20604</xdr:rowOff>
    </xdr:from>
    <xdr:ext cx="534377" cy="259045"/>
    <xdr:sp macro="" textlink="">
      <xdr:nvSpPr>
        <xdr:cNvPr id="263" name="テキスト ボックス 262"/>
        <xdr:cNvSpPr txBox="1"/>
      </xdr:nvSpPr>
      <xdr:spPr>
        <a:xfrm>
          <a:off x="2641111" y="15965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123228</xdr:rowOff>
    </xdr:from>
    <xdr:to>
      <xdr:col>3</xdr:col>
      <xdr:colOff>3175</xdr:colOff>
      <xdr:row>97</xdr:row>
      <xdr:rowOff>53378</xdr:rowOff>
    </xdr:to>
    <xdr:sp macro="" textlink="">
      <xdr:nvSpPr>
        <xdr:cNvPr id="264" name="円/楕円 263"/>
        <xdr:cNvSpPr/>
      </xdr:nvSpPr>
      <xdr:spPr>
        <a:xfrm>
          <a:off x="1968500" y="1658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44505</xdr:rowOff>
    </xdr:from>
    <xdr:ext cx="534377" cy="259045"/>
    <xdr:sp macro="" textlink="">
      <xdr:nvSpPr>
        <xdr:cNvPr id="265" name="テキスト ボックス 264"/>
        <xdr:cNvSpPr txBox="1"/>
      </xdr:nvSpPr>
      <xdr:spPr>
        <a:xfrm>
          <a:off x="1752111" y="1667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48285</xdr:rowOff>
    </xdr:from>
    <xdr:to>
      <xdr:col>1</xdr:col>
      <xdr:colOff>485775</xdr:colOff>
      <xdr:row>96</xdr:row>
      <xdr:rowOff>149885</xdr:rowOff>
    </xdr:to>
    <xdr:sp macro="" textlink="">
      <xdr:nvSpPr>
        <xdr:cNvPr id="266" name="円/楕円 265"/>
        <xdr:cNvSpPr/>
      </xdr:nvSpPr>
      <xdr:spPr>
        <a:xfrm>
          <a:off x="1079500" y="1650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141012</xdr:rowOff>
    </xdr:from>
    <xdr:ext cx="534377" cy="259045"/>
    <xdr:sp macro="" textlink="">
      <xdr:nvSpPr>
        <xdr:cNvPr id="267" name="テキスト ボックス 266"/>
        <xdr:cNvSpPr txBox="1"/>
      </xdr:nvSpPr>
      <xdr:spPr>
        <a:xfrm>
          <a:off x="863111" y="166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32,066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45249</xdr:colOff>
      <xdr:row>36</xdr:row>
      <xdr:rowOff>35577</xdr:rowOff>
    </xdr:from>
    <xdr:ext cx="377026" cy="259045"/>
    <xdr:sp macro="" textlink="">
      <xdr:nvSpPr>
        <xdr:cNvPr id="281" name="テキスト ボックス 280"/>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139700</xdr:rowOff>
    </xdr:from>
    <xdr:to>
      <xdr:col>15</xdr:col>
      <xdr:colOff>180340</xdr:colOff>
      <xdr:row>38</xdr:row>
      <xdr:rowOff>169418</xdr:rowOff>
    </xdr:to>
    <xdr:cxnSp macro="">
      <xdr:nvCxnSpPr>
        <xdr:cNvPr id="291" name="直線コネクタ 290"/>
        <xdr:cNvCxnSpPr/>
      </xdr:nvCxnSpPr>
      <xdr:spPr>
        <a:xfrm flipV="1">
          <a:off x="10475595" y="545465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1795</xdr:rowOff>
    </xdr:from>
    <xdr:ext cx="313932" cy="259045"/>
    <xdr:sp macro="" textlink="">
      <xdr:nvSpPr>
        <xdr:cNvPr id="292" name="労働費最小値テキスト"/>
        <xdr:cNvSpPr txBox="1"/>
      </xdr:nvSpPr>
      <xdr:spPr>
        <a:xfrm>
          <a:off x="10528300" y="66883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15</xdr:col>
      <xdr:colOff>92075</xdr:colOff>
      <xdr:row>38</xdr:row>
      <xdr:rowOff>169418</xdr:rowOff>
    </xdr:from>
    <xdr:to>
      <xdr:col>15</xdr:col>
      <xdr:colOff>269875</xdr:colOff>
      <xdr:row>38</xdr:row>
      <xdr:rowOff>169418</xdr:rowOff>
    </xdr:to>
    <xdr:cxnSp macro="">
      <xdr:nvCxnSpPr>
        <xdr:cNvPr id="293" name="直線コネクタ 292"/>
        <xdr:cNvCxnSpPr/>
      </xdr:nvCxnSpPr>
      <xdr:spPr>
        <a:xfrm>
          <a:off x="10388600" y="668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86377</xdr:rowOff>
    </xdr:from>
    <xdr:ext cx="469744" cy="259045"/>
    <xdr:sp macro="" textlink="">
      <xdr:nvSpPr>
        <xdr:cNvPr id="294" name="労働費最大値テキスト"/>
        <xdr:cNvSpPr txBox="1"/>
      </xdr:nvSpPr>
      <xdr:spPr>
        <a:xfrm>
          <a:off x="10528300" y="522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1,675</a:t>
          </a:r>
          <a:endParaRPr kumimoji="1" lang="ja-JP" altLang="en-US" sz="1000" b="1">
            <a:latin typeface="ＭＳ Ｐゴシック"/>
          </a:endParaRPr>
        </a:p>
      </xdr:txBody>
    </xdr:sp>
    <xdr:clientData/>
  </xdr:oneCellAnchor>
  <xdr:twoCellAnchor>
    <xdr:from>
      <xdr:col>15</xdr:col>
      <xdr:colOff>92075</xdr:colOff>
      <xdr:row>31</xdr:row>
      <xdr:rowOff>139700</xdr:rowOff>
    </xdr:from>
    <xdr:to>
      <xdr:col>15</xdr:col>
      <xdr:colOff>269875</xdr:colOff>
      <xdr:row>31</xdr:row>
      <xdr:rowOff>139700</xdr:rowOff>
    </xdr:to>
    <xdr:cxnSp macro="">
      <xdr:nvCxnSpPr>
        <xdr:cNvPr id="295" name="直線コネクタ 294"/>
        <xdr:cNvCxnSpPr/>
      </xdr:nvCxnSpPr>
      <xdr:spPr>
        <a:xfrm>
          <a:off x="10388600" y="545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130556</xdr:rowOff>
    </xdr:from>
    <xdr:to>
      <xdr:col>15</xdr:col>
      <xdr:colOff>180975</xdr:colOff>
      <xdr:row>38</xdr:row>
      <xdr:rowOff>2540</xdr:rowOff>
    </xdr:to>
    <xdr:cxnSp macro="">
      <xdr:nvCxnSpPr>
        <xdr:cNvPr id="296" name="直線コネクタ 295"/>
        <xdr:cNvCxnSpPr/>
      </xdr:nvCxnSpPr>
      <xdr:spPr>
        <a:xfrm>
          <a:off x="9639300" y="647420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132351</xdr:rowOff>
    </xdr:from>
    <xdr:ext cx="378565" cy="259045"/>
    <xdr:sp macro="" textlink="">
      <xdr:nvSpPr>
        <xdr:cNvPr id="297" name="労働費平均値テキスト"/>
        <xdr:cNvSpPr txBox="1"/>
      </xdr:nvSpPr>
      <xdr:spPr>
        <a:xfrm>
          <a:off x="10528300" y="61331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109474</xdr:rowOff>
    </xdr:from>
    <xdr:to>
      <xdr:col>15</xdr:col>
      <xdr:colOff>231775</xdr:colOff>
      <xdr:row>37</xdr:row>
      <xdr:rowOff>39624</xdr:rowOff>
    </xdr:to>
    <xdr:sp macro="" textlink="">
      <xdr:nvSpPr>
        <xdr:cNvPr id="298" name="フローチャート : 判断 297"/>
        <xdr:cNvSpPr/>
      </xdr:nvSpPr>
      <xdr:spPr>
        <a:xfrm>
          <a:off x="104267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85598</xdr:rowOff>
    </xdr:from>
    <xdr:to>
      <xdr:col>14</xdr:col>
      <xdr:colOff>28575</xdr:colOff>
      <xdr:row>37</xdr:row>
      <xdr:rowOff>130556</xdr:rowOff>
    </xdr:to>
    <xdr:cxnSp macro="">
      <xdr:nvCxnSpPr>
        <xdr:cNvPr id="299" name="直線コネクタ 298"/>
        <xdr:cNvCxnSpPr/>
      </xdr:nvCxnSpPr>
      <xdr:spPr>
        <a:xfrm>
          <a:off x="8750300" y="6429248"/>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70612</xdr:rowOff>
    </xdr:from>
    <xdr:to>
      <xdr:col>14</xdr:col>
      <xdr:colOff>79375</xdr:colOff>
      <xdr:row>36</xdr:row>
      <xdr:rowOff>762</xdr:rowOff>
    </xdr:to>
    <xdr:sp macro="" textlink="">
      <xdr:nvSpPr>
        <xdr:cNvPr id="300" name="フローチャート : 判断 299"/>
        <xdr:cNvSpPr/>
      </xdr:nvSpPr>
      <xdr:spPr>
        <a:xfrm>
          <a:off x="9588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17289</xdr:rowOff>
    </xdr:from>
    <xdr:ext cx="378565" cy="259045"/>
    <xdr:sp macro="" textlink="">
      <xdr:nvSpPr>
        <xdr:cNvPr id="301" name="テキスト ボックス 300"/>
        <xdr:cNvSpPr txBox="1"/>
      </xdr:nvSpPr>
      <xdr:spPr>
        <a:xfrm>
          <a:off x="9450017" y="58465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53594</xdr:rowOff>
    </xdr:from>
    <xdr:to>
      <xdr:col>12</xdr:col>
      <xdr:colOff>511175</xdr:colOff>
      <xdr:row>37</xdr:row>
      <xdr:rowOff>85598</xdr:rowOff>
    </xdr:to>
    <xdr:cxnSp macro="">
      <xdr:nvCxnSpPr>
        <xdr:cNvPr id="302" name="直線コネクタ 301"/>
        <xdr:cNvCxnSpPr/>
      </xdr:nvCxnSpPr>
      <xdr:spPr>
        <a:xfrm>
          <a:off x="7861300" y="6225794"/>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25654</xdr:rowOff>
    </xdr:from>
    <xdr:to>
      <xdr:col>12</xdr:col>
      <xdr:colOff>561975</xdr:colOff>
      <xdr:row>35</xdr:row>
      <xdr:rowOff>127254</xdr:rowOff>
    </xdr:to>
    <xdr:sp macro="" textlink="">
      <xdr:nvSpPr>
        <xdr:cNvPr id="303" name="フローチャート : 判断 302"/>
        <xdr:cNvSpPr/>
      </xdr:nvSpPr>
      <xdr:spPr>
        <a:xfrm>
          <a:off x="8699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33</xdr:row>
      <xdr:rowOff>143781</xdr:rowOff>
    </xdr:from>
    <xdr:ext cx="378565" cy="259045"/>
    <xdr:sp macro="" textlink="">
      <xdr:nvSpPr>
        <xdr:cNvPr id="304" name="テキスト ボックス 303"/>
        <xdr:cNvSpPr txBox="1"/>
      </xdr:nvSpPr>
      <xdr:spPr>
        <a:xfrm>
          <a:off x="8561017" y="5801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119126</xdr:rowOff>
    </xdr:from>
    <xdr:to>
      <xdr:col>11</xdr:col>
      <xdr:colOff>307975</xdr:colOff>
      <xdr:row>36</xdr:row>
      <xdr:rowOff>53594</xdr:rowOff>
    </xdr:to>
    <xdr:cxnSp macro="">
      <xdr:nvCxnSpPr>
        <xdr:cNvPr id="305" name="直線コネクタ 304"/>
        <xdr:cNvCxnSpPr/>
      </xdr:nvCxnSpPr>
      <xdr:spPr>
        <a:xfrm>
          <a:off x="6972300" y="5434076"/>
          <a:ext cx="889000" cy="79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32</xdr:row>
      <xdr:rowOff>78232</xdr:rowOff>
    </xdr:from>
    <xdr:to>
      <xdr:col>11</xdr:col>
      <xdr:colOff>358775</xdr:colOff>
      <xdr:row>33</xdr:row>
      <xdr:rowOff>8382</xdr:rowOff>
    </xdr:to>
    <xdr:sp macro="" textlink="">
      <xdr:nvSpPr>
        <xdr:cNvPr id="306" name="フローチャート : 判断 305"/>
        <xdr:cNvSpPr/>
      </xdr:nvSpPr>
      <xdr:spPr>
        <a:xfrm>
          <a:off x="7810500" y="556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31</xdr:row>
      <xdr:rowOff>24909</xdr:rowOff>
    </xdr:from>
    <xdr:ext cx="469744" cy="259045"/>
    <xdr:sp macro="" textlink="">
      <xdr:nvSpPr>
        <xdr:cNvPr id="307" name="テキスト ボックス 306"/>
        <xdr:cNvSpPr txBox="1"/>
      </xdr:nvSpPr>
      <xdr:spPr>
        <a:xfrm>
          <a:off x="7626427" y="533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1,464</a:t>
          </a:r>
          <a:endParaRPr kumimoji="1" lang="ja-JP" altLang="en-US" sz="1000" b="1">
            <a:solidFill>
              <a:srgbClr val="000080"/>
            </a:solidFill>
            <a:latin typeface="ＭＳ Ｐゴシック"/>
          </a:endParaRPr>
        </a:p>
      </xdr:txBody>
    </xdr:sp>
    <xdr:clientData/>
  </xdr:oneCellAnchor>
  <xdr:twoCellAnchor>
    <xdr:from>
      <xdr:col>10</xdr:col>
      <xdr:colOff>53975</xdr:colOff>
      <xdr:row>31</xdr:row>
      <xdr:rowOff>127000</xdr:rowOff>
    </xdr:from>
    <xdr:to>
      <xdr:col>10</xdr:col>
      <xdr:colOff>155575</xdr:colOff>
      <xdr:row>32</xdr:row>
      <xdr:rowOff>57150</xdr:rowOff>
    </xdr:to>
    <xdr:sp macro="" textlink="">
      <xdr:nvSpPr>
        <xdr:cNvPr id="308" name="フローチャート : 判断 307"/>
        <xdr:cNvSpPr/>
      </xdr:nvSpPr>
      <xdr:spPr>
        <a:xfrm>
          <a:off x="6921500" y="544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48277</xdr:rowOff>
    </xdr:from>
    <xdr:ext cx="469744" cy="259045"/>
    <xdr:sp macro="" textlink="">
      <xdr:nvSpPr>
        <xdr:cNvPr id="309" name="テキスト ボックス 308"/>
        <xdr:cNvSpPr txBox="1"/>
      </xdr:nvSpPr>
      <xdr:spPr>
        <a:xfrm>
          <a:off x="6737427"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123190</xdr:rowOff>
    </xdr:from>
    <xdr:to>
      <xdr:col>15</xdr:col>
      <xdr:colOff>231775</xdr:colOff>
      <xdr:row>38</xdr:row>
      <xdr:rowOff>53340</xdr:rowOff>
    </xdr:to>
    <xdr:sp macro="" textlink="">
      <xdr:nvSpPr>
        <xdr:cNvPr id="315" name="円/楕円 314"/>
        <xdr:cNvSpPr/>
      </xdr:nvSpPr>
      <xdr:spPr>
        <a:xfrm>
          <a:off x="10426700" y="646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101617</xdr:rowOff>
    </xdr:from>
    <xdr:ext cx="378565" cy="259045"/>
    <xdr:sp macro="" textlink="">
      <xdr:nvSpPr>
        <xdr:cNvPr id="316" name="労働費該当値テキスト"/>
        <xdr:cNvSpPr txBox="1"/>
      </xdr:nvSpPr>
      <xdr:spPr>
        <a:xfrm>
          <a:off x="10528300" y="64452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79756</xdr:rowOff>
    </xdr:from>
    <xdr:to>
      <xdr:col>14</xdr:col>
      <xdr:colOff>79375</xdr:colOff>
      <xdr:row>38</xdr:row>
      <xdr:rowOff>9906</xdr:rowOff>
    </xdr:to>
    <xdr:sp macro="" textlink="">
      <xdr:nvSpPr>
        <xdr:cNvPr id="317" name="円/楕円 316"/>
        <xdr:cNvSpPr/>
      </xdr:nvSpPr>
      <xdr:spPr>
        <a:xfrm>
          <a:off x="9588500" y="642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1033</xdr:rowOff>
    </xdr:from>
    <xdr:ext cx="378565" cy="259045"/>
    <xdr:sp macro="" textlink="">
      <xdr:nvSpPr>
        <xdr:cNvPr id="318" name="テキスト ボックス 317"/>
        <xdr:cNvSpPr txBox="1"/>
      </xdr:nvSpPr>
      <xdr:spPr>
        <a:xfrm>
          <a:off x="9450017" y="6516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34798</xdr:rowOff>
    </xdr:from>
    <xdr:to>
      <xdr:col>12</xdr:col>
      <xdr:colOff>561975</xdr:colOff>
      <xdr:row>37</xdr:row>
      <xdr:rowOff>136398</xdr:rowOff>
    </xdr:to>
    <xdr:sp macro="" textlink="">
      <xdr:nvSpPr>
        <xdr:cNvPr id="319" name="円/楕円 318"/>
        <xdr:cNvSpPr/>
      </xdr:nvSpPr>
      <xdr:spPr>
        <a:xfrm>
          <a:off x="8699500" y="637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37</xdr:row>
      <xdr:rowOff>127525</xdr:rowOff>
    </xdr:from>
    <xdr:ext cx="378565" cy="259045"/>
    <xdr:sp macro="" textlink="">
      <xdr:nvSpPr>
        <xdr:cNvPr id="320" name="テキスト ボックス 319"/>
        <xdr:cNvSpPr txBox="1"/>
      </xdr:nvSpPr>
      <xdr:spPr>
        <a:xfrm>
          <a:off x="8561017" y="6471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2794</xdr:rowOff>
    </xdr:from>
    <xdr:to>
      <xdr:col>11</xdr:col>
      <xdr:colOff>358775</xdr:colOff>
      <xdr:row>36</xdr:row>
      <xdr:rowOff>104394</xdr:rowOff>
    </xdr:to>
    <xdr:sp macro="" textlink="">
      <xdr:nvSpPr>
        <xdr:cNvPr id="321" name="円/楕円 320"/>
        <xdr:cNvSpPr/>
      </xdr:nvSpPr>
      <xdr:spPr>
        <a:xfrm>
          <a:off x="7810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36</xdr:row>
      <xdr:rowOff>95521</xdr:rowOff>
    </xdr:from>
    <xdr:ext cx="378565" cy="259045"/>
    <xdr:sp macro="" textlink="">
      <xdr:nvSpPr>
        <xdr:cNvPr id="322" name="テキスト ボックス 321"/>
        <xdr:cNvSpPr txBox="1"/>
      </xdr:nvSpPr>
      <xdr:spPr>
        <a:xfrm>
          <a:off x="7672017" y="62677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68326</xdr:rowOff>
    </xdr:from>
    <xdr:to>
      <xdr:col>10</xdr:col>
      <xdr:colOff>155575</xdr:colOff>
      <xdr:row>31</xdr:row>
      <xdr:rowOff>169926</xdr:rowOff>
    </xdr:to>
    <xdr:sp macro="" textlink="">
      <xdr:nvSpPr>
        <xdr:cNvPr id="323" name="円/楕円 322"/>
        <xdr:cNvSpPr/>
      </xdr:nvSpPr>
      <xdr:spPr>
        <a:xfrm>
          <a:off x="6921500" y="5383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15003</xdr:rowOff>
    </xdr:from>
    <xdr:ext cx="469744" cy="259045"/>
    <xdr:sp macro="" textlink="">
      <xdr:nvSpPr>
        <xdr:cNvPr id="324" name="テキスト ボックス 323"/>
        <xdr:cNvSpPr txBox="1"/>
      </xdr:nvSpPr>
      <xdr:spPr>
        <a:xfrm>
          <a:off x="6737427" y="515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35577</xdr:rowOff>
    </xdr:from>
    <xdr:ext cx="467179" cy="259045"/>
    <xdr:sp macro="" textlink="">
      <xdr:nvSpPr>
        <xdr:cNvPr id="338" name="テキスト ボックス 337"/>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53</xdr:row>
      <xdr:rowOff>168927</xdr:rowOff>
    </xdr:from>
    <xdr:ext cx="467179" cy="259045"/>
    <xdr:sp macro="" textlink="">
      <xdr:nvSpPr>
        <xdr:cNvPr id="340" name="テキスト ボックス 339"/>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51</xdr:row>
      <xdr:rowOff>130827</xdr:rowOff>
    </xdr:from>
    <xdr:ext cx="467179" cy="259045"/>
    <xdr:sp macro="" textlink="">
      <xdr:nvSpPr>
        <xdr:cNvPr id="342" name="テキスト ボックス 341"/>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4191</xdr:rowOff>
    </xdr:from>
    <xdr:to>
      <xdr:col>15</xdr:col>
      <xdr:colOff>180340</xdr:colOff>
      <xdr:row>59</xdr:row>
      <xdr:rowOff>39624</xdr:rowOff>
    </xdr:to>
    <xdr:cxnSp macro="">
      <xdr:nvCxnSpPr>
        <xdr:cNvPr id="348" name="直線コネクタ 347"/>
        <xdr:cNvCxnSpPr/>
      </xdr:nvCxnSpPr>
      <xdr:spPr>
        <a:xfrm flipV="1">
          <a:off x="10475595" y="8919591"/>
          <a:ext cx="1270" cy="123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43451</xdr:rowOff>
    </xdr:from>
    <xdr:ext cx="313932" cy="259045"/>
    <xdr:sp macro="" textlink="">
      <xdr:nvSpPr>
        <xdr:cNvPr id="349" name="農林水産業費最小値テキスト"/>
        <xdr:cNvSpPr txBox="1"/>
      </xdr:nvSpPr>
      <xdr:spPr>
        <a:xfrm>
          <a:off x="10528300" y="101590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15</xdr:col>
      <xdr:colOff>92075</xdr:colOff>
      <xdr:row>59</xdr:row>
      <xdr:rowOff>39624</xdr:rowOff>
    </xdr:from>
    <xdr:to>
      <xdr:col>15</xdr:col>
      <xdr:colOff>269875</xdr:colOff>
      <xdr:row>59</xdr:row>
      <xdr:rowOff>39624</xdr:rowOff>
    </xdr:to>
    <xdr:cxnSp macro="">
      <xdr:nvCxnSpPr>
        <xdr:cNvPr id="350" name="直線コネクタ 349"/>
        <xdr:cNvCxnSpPr/>
      </xdr:nvCxnSpPr>
      <xdr:spPr>
        <a:xfrm>
          <a:off x="10388600" y="10155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122318</xdr:rowOff>
    </xdr:from>
    <xdr:ext cx="469744" cy="259045"/>
    <xdr:sp macro="" textlink="">
      <xdr:nvSpPr>
        <xdr:cNvPr id="351" name="農林水産業費最大値テキスト"/>
        <xdr:cNvSpPr txBox="1"/>
      </xdr:nvSpPr>
      <xdr:spPr>
        <a:xfrm>
          <a:off x="10528300" y="869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9,767</a:t>
          </a:r>
          <a:endParaRPr kumimoji="1" lang="ja-JP" altLang="en-US" sz="1000" b="1">
            <a:latin typeface="ＭＳ Ｐゴシック"/>
          </a:endParaRPr>
        </a:p>
      </xdr:txBody>
    </xdr:sp>
    <xdr:clientData/>
  </xdr:oneCellAnchor>
  <xdr:twoCellAnchor>
    <xdr:from>
      <xdr:col>15</xdr:col>
      <xdr:colOff>92075</xdr:colOff>
      <xdr:row>52</xdr:row>
      <xdr:rowOff>4191</xdr:rowOff>
    </xdr:from>
    <xdr:to>
      <xdr:col>15</xdr:col>
      <xdr:colOff>269875</xdr:colOff>
      <xdr:row>52</xdr:row>
      <xdr:rowOff>4191</xdr:rowOff>
    </xdr:to>
    <xdr:cxnSp macro="">
      <xdr:nvCxnSpPr>
        <xdr:cNvPr id="352" name="直線コネクタ 351"/>
        <xdr:cNvCxnSpPr/>
      </xdr:nvCxnSpPr>
      <xdr:spPr>
        <a:xfrm>
          <a:off x="10388600" y="891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97536</xdr:rowOff>
    </xdr:from>
    <xdr:to>
      <xdr:col>15</xdr:col>
      <xdr:colOff>180975</xdr:colOff>
      <xdr:row>52</xdr:row>
      <xdr:rowOff>119126</xdr:rowOff>
    </xdr:to>
    <xdr:cxnSp macro="">
      <xdr:nvCxnSpPr>
        <xdr:cNvPr id="353" name="直線コネクタ 352"/>
        <xdr:cNvCxnSpPr/>
      </xdr:nvCxnSpPr>
      <xdr:spPr>
        <a:xfrm>
          <a:off x="9639300" y="9012936"/>
          <a:ext cx="838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38371</xdr:rowOff>
    </xdr:from>
    <xdr:ext cx="469744" cy="259045"/>
    <xdr:sp macro="" textlink="">
      <xdr:nvSpPr>
        <xdr:cNvPr id="354" name="農林水産業費平均値テキスト"/>
        <xdr:cNvSpPr txBox="1"/>
      </xdr:nvSpPr>
      <xdr:spPr>
        <a:xfrm>
          <a:off x="10528300" y="9811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59944</xdr:rowOff>
    </xdr:from>
    <xdr:to>
      <xdr:col>15</xdr:col>
      <xdr:colOff>231775</xdr:colOff>
      <xdr:row>57</xdr:row>
      <xdr:rowOff>161544</xdr:rowOff>
    </xdr:to>
    <xdr:sp macro="" textlink="">
      <xdr:nvSpPr>
        <xdr:cNvPr id="355" name="フローチャート : 判断 354"/>
        <xdr:cNvSpPr/>
      </xdr:nvSpPr>
      <xdr:spPr>
        <a:xfrm>
          <a:off x="104267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120523</xdr:rowOff>
    </xdr:from>
    <xdr:to>
      <xdr:col>14</xdr:col>
      <xdr:colOff>28575</xdr:colOff>
      <xdr:row>52</xdr:row>
      <xdr:rowOff>97536</xdr:rowOff>
    </xdr:to>
    <xdr:cxnSp macro="">
      <xdr:nvCxnSpPr>
        <xdr:cNvPr id="356" name="直線コネクタ 355"/>
        <xdr:cNvCxnSpPr/>
      </xdr:nvCxnSpPr>
      <xdr:spPr>
        <a:xfrm>
          <a:off x="8750300" y="8864473"/>
          <a:ext cx="889000" cy="14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43307</xdr:rowOff>
    </xdr:from>
    <xdr:to>
      <xdr:col>14</xdr:col>
      <xdr:colOff>79375</xdr:colOff>
      <xdr:row>57</xdr:row>
      <xdr:rowOff>144907</xdr:rowOff>
    </xdr:to>
    <xdr:sp macro="" textlink="">
      <xdr:nvSpPr>
        <xdr:cNvPr id="357" name="フローチャート : 判断 356"/>
        <xdr:cNvSpPr/>
      </xdr:nvSpPr>
      <xdr:spPr>
        <a:xfrm>
          <a:off x="9588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136034</xdr:rowOff>
    </xdr:from>
    <xdr:ext cx="469744" cy="259045"/>
    <xdr:sp macro="" textlink="">
      <xdr:nvSpPr>
        <xdr:cNvPr id="358" name="テキスト ボックス 357"/>
        <xdr:cNvSpPr txBox="1"/>
      </xdr:nvSpPr>
      <xdr:spPr>
        <a:xfrm>
          <a:off x="9404427"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2,309</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120523</xdr:rowOff>
    </xdr:from>
    <xdr:to>
      <xdr:col>12</xdr:col>
      <xdr:colOff>511175</xdr:colOff>
      <xdr:row>52</xdr:row>
      <xdr:rowOff>20955</xdr:rowOff>
    </xdr:to>
    <xdr:cxnSp macro="">
      <xdr:nvCxnSpPr>
        <xdr:cNvPr id="359" name="直線コネクタ 358"/>
        <xdr:cNvCxnSpPr/>
      </xdr:nvCxnSpPr>
      <xdr:spPr>
        <a:xfrm flipV="1">
          <a:off x="7861300" y="8864473"/>
          <a:ext cx="889000" cy="7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14097</xdr:rowOff>
    </xdr:from>
    <xdr:to>
      <xdr:col>12</xdr:col>
      <xdr:colOff>561975</xdr:colOff>
      <xdr:row>57</xdr:row>
      <xdr:rowOff>115697</xdr:rowOff>
    </xdr:to>
    <xdr:sp macro="" textlink="">
      <xdr:nvSpPr>
        <xdr:cNvPr id="360" name="フローチャート : 判断 359"/>
        <xdr:cNvSpPr/>
      </xdr:nvSpPr>
      <xdr:spPr>
        <a:xfrm>
          <a:off x="8699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106824</xdr:rowOff>
    </xdr:from>
    <xdr:ext cx="469744" cy="259045"/>
    <xdr:sp macro="" textlink="">
      <xdr:nvSpPr>
        <xdr:cNvPr id="361" name="テキスト ボックス 360"/>
        <xdr:cNvSpPr txBox="1"/>
      </xdr:nvSpPr>
      <xdr:spPr>
        <a:xfrm>
          <a:off x="8515427" y="987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2,539</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108966</xdr:rowOff>
    </xdr:from>
    <xdr:to>
      <xdr:col>11</xdr:col>
      <xdr:colOff>307975</xdr:colOff>
      <xdr:row>52</xdr:row>
      <xdr:rowOff>20955</xdr:rowOff>
    </xdr:to>
    <xdr:cxnSp macro="">
      <xdr:nvCxnSpPr>
        <xdr:cNvPr id="362" name="直線コネクタ 361"/>
        <xdr:cNvCxnSpPr/>
      </xdr:nvCxnSpPr>
      <xdr:spPr>
        <a:xfrm>
          <a:off x="6972300" y="8852916"/>
          <a:ext cx="889000" cy="8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8001</xdr:rowOff>
    </xdr:from>
    <xdr:to>
      <xdr:col>11</xdr:col>
      <xdr:colOff>358775</xdr:colOff>
      <xdr:row>57</xdr:row>
      <xdr:rowOff>109601</xdr:rowOff>
    </xdr:to>
    <xdr:sp macro="" textlink="">
      <xdr:nvSpPr>
        <xdr:cNvPr id="363" name="フローチャート : 判断 362"/>
        <xdr:cNvSpPr/>
      </xdr:nvSpPr>
      <xdr:spPr>
        <a:xfrm>
          <a:off x="7810500" y="978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100728</xdr:rowOff>
    </xdr:from>
    <xdr:ext cx="469744" cy="259045"/>
    <xdr:sp macro="" textlink="">
      <xdr:nvSpPr>
        <xdr:cNvPr id="364" name="テキスト ボックス 363"/>
        <xdr:cNvSpPr txBox="1"/>
      </xdr:nvSpPr>
      <xdr:spPr>
        <a:xfrm>
          <a:off x="7626427" y="987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12700</xdr:rowOff>
    </xdr:from>
    <xdr:to>
      <xdr:col>10</xdr:col>
      <xdr:colOff>155575</xdr:colOff>
      <xdr:row>57</xdr:row>
      <xdr:rowOff>114300</xdr:rowOff>
    </xdr:to>
    <xdr:sp macro="" textlink="">
      <xdr:nvSpPr>
        <xdr:cNvPr id="365" name="フローチャート : 判断 364"/>
        <xdr:cNvSpPr/>
      </xdr:nvSpPr>
      <xdr:spPr>
        <a:xfrm>
          <a:off x="6921500" y="9785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105427</xdr:rowOff>
    </xdr:from>
    <xdr:ext cx="469744" cy="259045"/>
    <xdr:sp macro="" textlink="">
      <xdr:nvSpPr>
        <xdr:cNvPr id="366" name="テキスト ボックス 365"/>
        <xdr:cNvSpPr txBox="1"/>
      </xdr:nvSpPr>
      <xdr:spPr>
        <a:xfrm>
          <a:off x="6737427" y="987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52</xdr:row>
      <xdr:rowOff>68326</xdr:rowOff>
    </xdr:from>
    <xdr:to>
      <xdr:col>15</xdr:col>
      <xdr:colOff>231775</xdr:colOff>
      <xdr:row>52</xdr:row>
      <xdr:rowOff>169926</xdr:rowOff>
    </xdr:to>
    <xdr:sp macro="" textlink="">
      <xdr:nvSpPr>
        <xdr:cNvPr id="372" name="円/楕円 371"/>
        <xdr:cNvSpPr/>
      </xdr:nvSpPr>
      <xdr:spPr>
        <a:xfrm>
          <a:off x="10426700" y="898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154703</xdr:rowOff>
    </xdr:from>
    <xdr:ext cx="469744" cy="259045"/>
    <xdr:sp macro="" textlink="">
      <xdr:nvSpPr>
        <xdr:cNvPr id="373" name="農林水産業費該当値テキスト"/>
        <xdr:cNvSpPr txBox="1"/>
      </xdr:nvSpPr>
      <xdr:spPr>
        <a:xfrm>
          <a:off x="10528300" y="889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8,862</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46736</xdr:rowOff>
    </xdr:from>
    <xdr:to>
      <xdr:col>14</xdr:col>
      <xdr:colOff>79375</xdr:colOff>
      <xdr:row>52</xdr:row>
      <xdr:rowOff>148336</xdr:rowOff>
    </xdr:to>
    <xdr:sp macro="" textlink="">
      <xdr:nvSpPr>
        <xdr:cNvPr id="374" name="円/楕円 373"/>
        <xdr:cNvSpPr/>
      </xdr:nvSpPr>
      <xdr:spPr>
        <a:xfrm>
          <a:off x="9588500" y="89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50</xdr:row>
      <xdr:rowOff>164863</xdr:rowOff>
    </xdr:from>
    <xdr:ext cx="469744" cy="259045"/>
    <xdr:sp macro="" textlink="">
      <xdr:nvSpPr>
        <xdr:cNvPr id="375" name="テキスト ボックス 374"/>
        <xdr:cNvSpPr txBox="1"/>
      </xdr:nvSpPr>
      <xdr:spPr>
        <a:xfrm>
          <a:off x="9404427" y="873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9,032</a:t>
          </a:r>
          <a:endParaRPr kumimoji="1" lang="ja-JP" altLang="en-US" sz="1000" b="1">
            <a:solidFill>
              <a:srgbClr val="FF0000"/>
            </a:solidFill>
            <a:latin typeface="ＭＳ Ｐゴシック"/>
          </a:endParaRPr>
        </a:p>
      </xdr:txBody>
    </xdr:sp>
    <xdr:clientData/>
  </xdr:oneCellAnchor>
  <xdr:twoCellAnchor>
    <xdr:from>
      <xdr:col>12</xdr:col>
      <xdr:colOff>460375</xdr:colOff>
      <xdr:row>51</xdr:row>
      <xdr:rowOff>69723</xdr:rowOff>
    </xdr:from>
    <xdr:to>
      <xdr:col>12</xdr:col>
      <xdr:colOff>561975</xdr:colOff>
      <xdr:row>51</xdr:row>
      <xdr:rowOff>171323</xdr:rowOff>
    </xdr:to>
    <xdr:sp macro="" textlink="">
      <xdr:nvSpPr>
        <xdr:cNvPr id="376" name="円/楕円 375"/>
        <xdr:cNvSpPr/>
      </xdr:nvSpPr>
      <xdr:spPr>
        <a:xfrm>
          <a:off x="8699500" y="881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16400</xdr:rowOff>
    </xdr:from>
    <xdr:ext cx="534377" cy="259045"/>
    <xdr:sp macro="" textlink="">
      <xdr:nvSpPr>
        <xdr:cNvPr id="377" name="テキスト ボックス 376"/>
        <xdr:cNvSpPr txBox="1"/>
      </xdr:nvSpPr>
      <xdr:spPr>
        <a:xfrm>
          <a:off x="8483111" y="858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10,201</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141605</xdr:rowOff>
    </xdr:from>
    <xdr:to>
      <xdr:col>11</xdr:col>
      <xdr:colOff>358775</xdr:colOff>
      <xdr:row>52</xdr:row>
      <xdr:rowOff>71755</xdr:rowOff>
    </xdr:to>
    <xdr:sp macro="" textlink="">
      <xdr:nvSpPr>
        <xdr:cNvPr id="378" name="円/楕円 377"/>
        <xdr:cNvSpPr/>
      </xdr:nvSpPr>
      <xdr:spPr>
        <a:xfrm>
          <a:off x="7810500" y="888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50</xdr:row>
      <xdr:rowOff>88282</xdr:rowOff>
    </xdr:from>
    <xdr:ext cx="469744" cy="259045"/>
    <xdr:sp macro="" textlink="">
      <xdr:nvSpPr>
        <xdr:cNvPr id="379" name="テキスト ボックス 378"/>
        <xdr:cNvSpPr txBox="1"/>
      </xdr:nvSpPr>
      <xdr:spPr>
        <a:xfrm>
          <a:off x="7626427" y="866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9,635</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58166</xdr:rowOff>
    </xdr:from>
    <xdr:to>
      <xdr:col>10</xdr:col>
      <xdr:colOff>155575</xdr:colOff>
      <xdr:row>51</xdr:row>
      <xdr:rowOff>159766</xdr:rowOff>
    </xdr:to>
    <xdr:sp macro="" textlink="">
      <xdr:nvSpPr>
        <xdr:cNvPr id="380" name="円/楕円 379"/>
        <xdr:cNvSpPr/>
      </xdr:nvSpPr>
      <xdr:spPr>
        <a:xfrm>
          <a:off x="6921500" y="880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50</xdr:row>
      <xdr:rowOff>4843</xdr:rowOff>
    </xdr:from>
    <xdr:ext cx="534377" cy="259045"/>
    <xdr:sp macro="" textlink="">
      <xdr:nvSpPr>
        <xdr:cNvPr id="381" name="テキスト ボックス 380"/>
        <xdr:cNvSpPr txBox="1"/>
      </xdr:nvSpPr>
      <xdr:spPr>
        <a:xfrm>
          <a:off x="6705111"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10,292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113944</xdr:rowOff>
    </xdr:from>
    <xdr:to>
      <xdr:col>15</xdr:col>
      <xdr:colOff>180340</xdr:colOff>
      <xdr:row>78</xdr:row>
      <xdr:rowOff>152254</xdr:rowOff>
    </xdr:to>
    <xdr:cxnSp macro="">
      <xdr:nvCxnSpPr>
        <xdr:cNvPr id="405" name="直線コネクタ 404"/>
        <xdr:cNvCxnSpPr/>
      </xdr:nvCxnSpPr>
      <xdr:spPr>
        <a:xfrm flipV="1">
          <a:off x="10475595" y="12286894"/>
          <a:ext cx="1270" cy="1238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156081</xdr:rowOff>
    </xdr:from>
    <xdr:ext cx="469744" cy="259045"/>
    <xdr:sp macro="" textlink="">
      <xdr:nvSpPr>
        <xdr:cNvPr id="406" name="商工費最小値テキスト"/>
        <xdr:cNvSpPr txBox="1"/>
      </xdr:nvSpPr>
      <xdr:spPr>
        <a:xfrm>
          <a:off x="10528300" y="13529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3,341</a:t>
          </a:r>
          <a:endParaRPr kumimoji="1" lang="ja-JP" altLang="en-US" sz="1000" b="1">
            <a:latin typeface="ＭＳ Ｐゴシック"/>
          </a:endParaRPr>
        </a:p>
      </xdr:txBody>
    </xdr:sp>
    <xdr:clientData/>
  </xdr:oneCellAnchor>
  <xdr:twoCellAnchor>
    <xdr:from>
      <xdr:col>15</xdr:col>
      <xdr:colOff>92075</xdr:colOff>
      <xdr:row>78</xdr:row>
      <xdr:rowOff>152254</xdr:rowOff>
    </xdr:from>
    <xdr:to>
      <xdr:col>15</xdr:col>
      <xdr:colOff>269875</xdr:colOff>
      <xdr:row>78</xdr:row>
      <xdr:rowOff>152254</xdr:rowOff>
    </xdr:to>
    <xdr:cxnSp macro="">
      <xdr:nvCxnSpPr>
        <xdr:cNvPr id="407" name="直線コネクタ 406"/>
        <xdr:cNvCxnSpPr/>
      </xdr:nvCxnSpPr>
      <xdr:spPr>
        <a:xfrm>
          <a:off x="10388600" y="1352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60621</xdr:rowOff>
    </xdr:from>
    <xdr:ext cx="534377" cy="259045"/>
    <xdr:sp macro="" textlink="">
      <xdr:nvSpPr>
        <xdr:cNvPr id="408" name="商工費最大値テキスト"/>
        <xdr:cNvSpPr txBox="1"/>
      </xdr:nvSpPr>
      <xdr:spPr>
        <a:xfrm>
          <a:off x="10528300" y="12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68,352</a:t>
          </a:r>
          <a:endParaRPr kumimoji="1" lang="ja-JP" altLang="en-US" sz="1000" b="1">
            <a:latin typeface="ＭＳ Ｐゴシック"/>
          </a:endParaRPr>
        </a:p>
      </xdr:txBody>
    </xdr:sp>
    <xdr:clientData/>
  </xdr:oneCellAnchor>
  <xdr:twoCellAnchor>
    <xdr:from>
      <xdr:col>15</xdr:col>
      <xdr:colOff>92075</xdr:colOff>
      <xdr:row>71</xdr:row>
      <xdr:rowOff>113944</xdr:rowOff>
    </xdr:from>
    <xdr:to>
      <xdr:col>15</xdr:col>
      <xdr:colOff>269875</xdr:colOff>
      <xdr:row>71</xdr:row>
      <xdr:rowOff>113944</xdr:rowOff>
    </xdr:to>
    <xdr:cxnSp macro="">
      <xdr:nvCxnSpPr>
        <xdr:cNvPr id="409" name="直線コネクタ 408"/>
        <xdr:cNvCxnSpPr/>
      </xdr:nvCxnSpPr>
      <xdr:spPr>
        <a:xfrm>
          <a:off x="10388600" y="12286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152254</xdr:rowOff>
    </xdr:from>
    <xdr:to>
      <xdr:col>15</xdr:col>
      <xdr:colOff>180975</xdr:colOff>
      <xdr:row>78</xdr:row>
      <xdr:rowOff>165055</xdr:rowOff>
    </xdr:to>
    <xdr:cxnSp macro="">
      <xdr:nvCxnSpPr>
        <xdr:cNvPr id="410" name="直線コネクタ 409"/>
        <xdr:cNvCxnSpPr/>
      </xdr:nvCxnSpPr>
      <xdr:spPr>
        <a:xfrm flipV="1">
          <a:off x="9639300" y="13525354"/>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5745</xdr:rowOff>
    </xdr:from>
    <xdr:ext cx="534377" cy="259045"/>
    <xdr:sp macro="" textlink="">
      <xdr:nvSpPr>
        <xdr:cNvPr id="411" name="商工費平均値テキスト"/>
        <xdr:cNvSpPr txBox="1"/>
      </xdr:nvSpPr>
      <xdr:spPr>
        <a:xfrm>
          <a:off x="10528300" y="12864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27,566</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154318</xdr:rowOff>
    </xdr:from>
    <xdr:to>
      <xdr:col>15</xdr:col>
      <xdr:colOff>231775</xdr:colOff>
      <xdr:row>76</xdr:row>
      <xdr:rowOff>84468</xdr:rowOff>
    </xdr:to>
    <xdr:sp macro="" textlink="">
      <xdr:nvSpPr>
        <xdr:cNvPr id="412" name="フローチャート : 判断 411"/>
        <xdr:cNvSpPr/>
      </xdr:nvSpPr>
      <xdr:spPr>
        <a:xfrm>
          <a:off x="10426700" y="130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165055</xdr:rowOff>
    </xdr:from>
    <xdr:to>
      <xdr:col>14</xdr:col>
      <xdr:colOff>28575</xdr:colOff>
      <xdr:row>79</xdr:row>
      <xdr:rowOff>597</xdr:rowOff>
    </xdr:to>
    <xdr:cxnSp macro="">
      <xdr:nvCxnSpPr>
        <xdr:cNvPr id="413" name="直線コネクタ 412"/>
        <xdr:cNvCxnSpPr/>
      </xdr:nvCxnSpPr>
      <xdr:spPr>
        <a:xfrm flipV="1">
          <a:off x="8750300" y="13538155"/>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134201</xdr:rowOff>
    </xdr:from>
    <xdr:to>
      <xdr:col>14</xdr:col>
      <xdr:colOff>79375</xdr:colOff>
      <xdr:row>76</xdr:row>
      <xdr:rowOff>64351</xdr:rowOff>
    </xdr:to>
    <xdr:sp macro="" textlink="">
      <xdr:nvSpPr>
        <xdr:cNvPr id="414" name="フローチャート : 判断 413"/>
        <xdr:cNvSpPr/>
      </xdr:nvSpPr>
      <xdr:spPr>
        <a:xfrm>
          <a:off x="9588500" y="1299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80878</xdr:rowOff>
    </xdr:from>
    <xdr:ext cx="534377" cy="259045"/>
    <xdr:sp macro="" textlink="">
      <xdr:nvSpPr>
        <xdr:cNvPr id="415" name="テキスト ボックス 414"/>
        <xdr:cNvSpPr txBox="1"/>
      </xdr:nvSpPr>
      <xdr:spPr>
        <a:xfrm>
          <a:off x="9372111" y="1276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28,622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161437</xdr:rowOff>
    </xdr:from>
    <xdr:to>
      <xdr:col>12</xdr:col>
      <xdr:colOff>511175</xdr:colOff>
      <xdr:row>79</xdr:row>
      <xdr:rowOff>597</xdr:rowOff>
    </xdr:to>
    <xdr:cxnSp macro="">
      <xdr:nvCxnSpPr>
        <xdr:cNvPr id="416" name="直線コネクタ 415"/>
        <xdr:cNvCxnSpPr/>
      </xdr:nvCxnSpPr>
      <xdr:spPr>
        <a:xfrm>
          <a:off x="7861300" y="13534537"/>
          <a:ext cx="889000" cy="10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76918</xdr:rowOff>
    </xdr:from>
    <xdr:to>
      <xdr:col>12</xdr:col>
      <xdr:colOff>561975</xdr:colOff>
      <xdr:row>76</xdr:row>
      <xdr:rowOff>7068</xdr:rowOff>
    </xdr:to>
    <xdr:sp macro="" textlink="">
      <xdr:nvSpPr>
        <xdr:cNvPr id="417" name="フローチャート : 判断 416"/>
        <xdr:cNvSpPr/>
      </xdr:nvSpPr>
      <xdr:spPr>
        <a:xfrm>
          <a:off x="8699500" y="129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23595</xdr:rowOff>
    </xdr:from>
    <xdr:ext cx="534377" cy="259045"/>
    <xdr:sp macro="" textlink="">
      <xdr:nvSpPr>
        <xdr:cNvPr id="418" name="テキスト ボックス 417"/>
        <xdr:cNvSpPr txBox="1"/>
      </xdr:nvSpPr>
      <xdr:spPr>
        <a:xfrm>
          <a:off x="8483111" y="12710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31,629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125964</xdr:rowOff>
    </xdr:from>
    <xdr:to>
      <xdr:col>11</xdr:col>
      <xdr:colOff>307975</xdr:colOff>
      <xdr:row>78</xdr:row>
      <xdr:rowOff>161437</xdr:rowOff>
    </xdr:to>
    <xdr:cxnSp macro="">
      <xdr:nvCxnSpPr>
        <xdr:cNvPr id="419" name="直線コネクタ 418"/>
        <xdr:cNvCxnSpPr/>
      </xdr:nvCxnSpPr>
      <xdr:spPr>
        <a:xfrm>
          <a:off x="6972300" y="13499064"/>
          <a:ext cx="889000" cy="3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15386</xdr:rowOff>
    </xdr:from>
    <xdr:to>
      <xdr:col>11</xdr:col>
      <xdr:colOff>358775</xdr:colOff>
      <xdr:row>75</xdr:row>
      <xdr:rowOff>116986</xdr:rowOff>
    </xdr:to>
    <xdr:sp macro="" textlink="">
      <xdr:nvSpPr>
        <xdr:cNvPr id="420" name="フローチャート : 判断 419"/>
        <xdr:cNvSpPr/>
      </xdr:nvSpPr>
      <xdr:spPr>
        <a:xfrm>
          <a:off x="7810500" y="1287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133513</xdr:rowOff>
    </xdr:from>
    <xdr:ext cx="534377" cy="259045"/>
    <xdr:sp macro="" textlink="">
      <xdr:nvSpPr>
        <xdr:cNvPr id="421" name="テキスト ボックス 420"/>
        <xdr:cNvSpPr txBox="1"/>
      </xdr:nvSpPr>
      <xdr:spPr>
        <a:xfrm>
          <a:off x="7594111" y="126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34,859</a:t>
          </a:r>
          <a:endParaRPr kumimoji="1" lang="ja-JP" altLang="en-US" sz="1000" b="1">
            <a:solidFill>
              <a:srgbClr val="000080"/>
            </a:solidFill>
            <a:latin typeface="ＭＳ Ｐゴシック"/>
          </a:endParaRPr>
        </a:p>
      </xdr:txBody>
    </xdr:sp>
    <xdr:clientData/>
  </xdr:oneCellAnchor>
  <xdr:twoCellAnchor>
    <xdr:from>
      <xdr:col>10</xdr:col>
      <xdr:colOff>53975</xdr:colOff>
      <xdr:row>74</xdr:row>
      <xdr:rowOff>111322</xdr:rowOff>
    </xdr:from>
    <xdr:to>
      <xdr:col>10</xdr:col>
      <xdr:colOff>155575</xdr:colOff>
      <xdr:row>75</xdr:row>
      <xdr:rowOff>41472</xdr:rowOff>
    </xdr:to>
    <xdr:sp macro="" textlink="">
      <xdr:nvSpPr>
        <xdr:cNvPr id="422" name="フローチャート : 判断 421"/>
        <xdr:cNvSpPr/>
      </xdr:nvSpPr>
      <xdr:spPr>
        <a:xfrm>
          <a:off x="6921500" y="1279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73</xdr:row>
      <xdr:rowOff>57999</xdr:rowOff>
    </xdr:from>
    <xdr:ext cx="534377" cy="259045"/>
    <xdr:sp macro="" textlink="">
      <xdr:nvSpPr>
        <xdr:cNvPr id="423" name="テキスト ボックス 422"/>
        <xdr:cNvSpPr txBox="1"/>
      </xdr:nvSpPr>
      <xdr:spPr>
        <a:xfrm>
          <a:off x="6705111" y="1257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101454</xdr:rowOff>
    </xdr:from>
    <xdr:to>
      <xdr:col>15</xdr:col>
      <xdr:colOff>231775</xdr:colOff>
      <xdr:row>79</xdr:row>
      <xdr:rowOff>31604</xdr:rowOff>
    </xdr:to>
    <xdr:sp macro="" textlink="">
      <xdr:nvSpPr>
        <xdr:cNvPr id="429" name="円/楕円 428"/>
        <xdr:cNvSpPr/>
      </xdr:nvSpPr>
      <xdr:spPr>
        <a:xfrm>
          <a:off x="10426700" y="1347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16381</xdr:rowOff>
    </xdr:from>
    <xdr:ext cx="469744" cy="259045"/>
    <xdr:sp macro="" textlink="">
      <xdr:nvSpPr>
        <xdr:cNvPr id="430" name="商工費該当値テキスト"/>
        <xdr:cNvSpPr txBox="1"/>
      </xdr:nvSpPr>
      <xdr:spPr>
        <a:xfrm>
          <a:off x="10528300" y="13389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114255</xdr:rowOff>
    </xdr:from>
    <xdr:to>
      <xdr:col>14</xdr:col>
      <xdr:colOff>79375</xdr:colOff>
      <xdr:row>79</xdr:row>
      <xdr:rowOff>44405</xdr:rowOff>
    </xdr:to>
    <xdr:sp macro="" textlink="">
      <xdr:nvSpPr>
        <xdr:cNvPr id="431" name="円/楕円 430"/>
        <xdr:cNvSpPr/>
      </xdr:nvSpPr>
      <xdr:spPr>
        <a:xfrm>
          <a:off x="9588500" y="134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35532</xdr:rowOff>
    </xdr:from>
    <xdr:ext cx="469744" cy="259045"/>
    <xdr:sp macro="" textlink="">
      <xdr:nvSpPr>
        <xdr:cNvPr id="432" name="テキスト ボックス 431"/>
        <xdr:cNvSpPr txBox="1"/>
      </xdr:nvSpPr>
      <xdr:spPr>
        <a:xfrm>
          <a:off x="9404427" y="1358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121247</xdr:rowOff>
    </xdr:from>
    <xdr:to>
      <xdr:col>12</xdr:col>
      <xdr:colOff>561975</xdr:colOff>
      <xdr:row>79</xdr:row>
      <xdr:rowOff>51397</xdr:rowOff>
    </xdr:to>
    <xdr:sp macro="" textlink="">
      <xdr:nvSpPr>
        <xdr:cNvPr id="433" name="円/楕円 432"/>
        <xdr:cNvSpPr/>
      </xdr:nvSpPr>
      <xdr:spPr>
        <a:xfrm>
          <a:off x="8699500" y="1349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42524</xdr:rowOff>
    </xdr:from>
    <xdr:ext cx="469744" cy="259045"/>
    <xdr:sp macro="" textlink="">
      <xdr:nvSpPr>
        <xdr:cNvPr id="434" name="テキスト ボックス 433"/>
        <xdr:cNvSpPr txBox="1"/>
      </xdr:nvSpPr>
      <xdr:spPr>
        <a:xfrm>
          <a:off x="8515427" y="13587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110637</xdr:rowOff>
    </xdr:from>
    <xdr:to>
      <xdr:col>11</xdr:col>
      <xdr:colOff>358775</xdr:colOff>
      <xdr:row>79</xdr:row>
      <xdr:rowOff>40787</xdr:rowOff>
    </xdr:to>
    <xdr:sp macro="" textlink="">
      <xdr:nvSpPr>
        <xdr:cNvPr id="435" name="円/楕円 434"/>
        <xdr:cNvSpPr/>
      </xdr:nvSpPr>
      <xdr:spPr>
        <a:xfrm>
          <a:off x="7810500" y="134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31914</xdr:rowOff>
    </xdr:from>
    <xdr:ext cx="469744" cy="259045"/>
    <xdr:sp macro="" textlink="">
      <xdr:nvSpPr>
        <xdr:cNvPr id="436" name="テキスト ボックス 435"/>
        <xdr:cNvSpPr txBox="1"/>
      </xdr:nvSpPr>
      <xdr:spPr>
        <a:xfrm>
          <a:off x="7626427" y="1357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75164</xdr:rowOff>
    </xdr:from>
    <xdr:to>
      <xdr:col>10</xdr:col>
      <xdr:colOff>155575</xdr:colOff>
      <xdr:row>79</xdr:row>
      <xdr:rowOff>5314</xdr:rowOff>
    </xdr:to>
    <xdr:sp macro="" textlink="">
      <xdr:nvSpPr>
        <xdr:cNvPr id="437" name="円/楕円 436"/>
        <xdr:cNvSpPr/>
      </xdr:nvSpPr>
      <xdr:spPr>
        <a:xfrm>
          <a:off x="6921500" y="1344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167891</xdr:rowOff>
    </xdr:from>
    <xdr:ext cx="469744" cy="259045"/>
    <xdr:sp macro="" textlink="">
      <xdr:nvSpPr>
        <xdr:cNvPr id="438" name="テキスト ボックス 437"/>
        <xdr:cNvSpPr txBox="1"/>
      </xdr:nvSpPr>
      <xdr:spPr>
        <a:xfrm>
          <a:off x="6737427" y="1354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54,087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49" name="テキスト ボックス 44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164255</xdr:rowOff>
    </xdr:from>
    <xdr:to>
      <xdr:col>15</xdr:col>
      <xdr:colOff>180340</xdr:colOff>
      <xdr:row>99</xdr:row>
      <xdr:rowOff>16484</xdr:rowOff>
    </xdr:to>
    <xdr:cxnSp macro="">
      <xdr:nvCxnSpPr>
        <xdr:cNvPr id="463" name="直線コネクタ 462"/>
        <xdr:cNvCxnSpPr/>
      </xdr:nvCxnSpPr>
      <xdr:spPr>
        <a:xfrm flipV="1">
          <a:off x="10475595" y="15594755"/>
          <a:ext cx="1270" cy="1395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20311</xdr:rowOff>
    </xdr:from>
    <xdr:ext cx="534377" cy="259045"/>
    <xdr:sp macro="" textlink="">
      <xdr:nvSpPr>
        <xdr:cNvPr id="464" name="土木費最小値テキスト"/>
        <xdr:cNvSpPr txBox="1"/>
      </xdr:nvSpPr>
      <xdr:spPr>
        <a:xfrm>
          <a:off x="10528300" y="16993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41,468</a:t>
          </a:r>
          <a:endParaRPr kumimoji="1" lang="ja-JP" altLang="en-US" sz="1000" b="1">
            <a:latin typeface="ＭＳ Ｐゴシック"/>
          </a:endParaRPr>
        </a:p>
      </xdr:txBody>
    </xdr:sp>
    <xdr:clientData/>
  </xdr:oneCellAnchor>
  <xdr:twoCellAnchor>
    <xdr:from>
      <xdr:col>15</xdr:col>
      <xdr:colOff>92075</xdr:colOff>
      <xdr:row>99</xdr:row>
      <xdr:rowOff>16484</xdr:rowOff>
    </xdr:from>
    <xdr:to>
      <xdr:col>15</xdr:col>
      <xdr:colOff>269875</xdr:colOff>
      <xdr:row>99</xdr:row>
      <xdr:rowOff>16484</xdr:rowOff>
    </xdr:to>
    <xdr:cxnSp macro="">
      <xdr:nvCxnSpPr>
        <xdr:cNvPr id="465" name="直線コネクタ 464"/>
        <xdr:cNvCxnSpPr/>
      </xdr:nvCxnSpPr>
      <xdr:spPr>
        <a:xfrm>
          <a:off x="10388600" y="16990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110932</xdr:rowOff>
    </xdr:from>
    <xdr:ext cx="599010" cy="259045"/>
    <xdr:sp macro="" textlink="">
      <xdr:nvSpPr>
        <xdr:cNvPr id="466" name="土木費最大値テキスト"/>
        <xdr:cNvSpPr txBox="1"/>
      </xdr:nvSpPr>
      <xdr:spPr>
        <a:xfrm>
          <a:off x="10528300" y="1536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114,711</a:t>
          </a:r>
          <a:endParaRPr kumimoji="1" lang="ja-JP" altLang="en-US" sz="1000" b="1">
            <a:latin typeface="ＭＳ Ｐゴシック"/>
          </a:endParaRPr>
        </a:p>
      </xdr:txBody>
    </xdr:sp>
    <xdr:clientData/>
  </xdr:oneCellAnchor>
  <xdr:twoCellAnchor>
    <xdr:from>
      <xdr:col>15</xdr:col>
      <xdr:colOff>92075</xdr:colOff>
      <xdr:row>90</xdr:row>
      <xdr:rowOff>164255</xdr:rowOff>
    </xdr:from>
    <xdr:to>
      <xdr:col>15</xdr:col>
      <xdr:colOff>269875</xdr:colOff>
      <xdr:row>90</xdr:row>
      <xdr:rowOff>164255</xdr:rowOff>
    </xdr:to>
    <xdr:cxnSp macro="">
      <xdr:nvCxnSpPr>
        <xdr:cNvPr id="467" name="直線コネクタ 466"/>
        <xdr:cNvCxnSpPr/>
      </xdr:nvCxnSpPr>
      <xdr:spPr>
        <a:xfrm>
          <a:off x="10388600" y="15594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165322</xdr:rowOff>
    </xdr:from>
    <xdr:to>
      <xdr:col>15</xdr:col>
      <xdr:colOff>180975</xdr:colOff>
      <xdr:row>98</xdr:row>
      <xdr:rowOff>39058</xdr:rowOff>
    </xdr:to>
    <xdr:cxnSp macro="">
      <xdr:nvCxnSpPr>
        <xdr:cNvPr id="468" name="直線コネクタ 467"/>
        <xdr:cNvCxnSpPr/>
      </xdr:nvCxnSpPr>
      <xdr:spPr>
        <a:xfrm flipV="1">
          <a:off x="9639300" y="16795972"/>
          <a:ext cx="8382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61865</xdr:rowOff>
    </xdr:from>
    <xdr:ext cx="534377" cy="259045"/>
    <xdr:sp macro="" textlink="">
      <xdr:nvSpPr>
        <xdr:cNvPr id="469" name="土木費平均値テキスト"/>
        <xdr:cNvSpPr txBox="1"/>
      </xdr:nvSpPr>
      <xdr:spPr>
        <a:xfrm>
          <a:off x="10528300" y="16349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64,620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38988</xdr:rowOff>
    </xdr:from>
    <xdr:to>
      <xdr:col>15</xdr:col>
      <xdr:colOff>231775</xdr:colOff>
      <xdr:row>96</xdr:row>
      <xdr:rowOff>140588</xdr:rowOff>
    </xdr:to>
    <xdr:sp macro="" textlink="">
      <xdr:nvSpPr>
        <xdr:cNvPr id="470" name="フローチャート : 判断 469"/>
        <xdr:cNvSpPr/>
      </xdr:nvSpPr>
      <xdr:spPr>
        <a:xfrm>
          <a:off x="104267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36830</xdr:rowOff>
    </xdr:from>
    <xdr:to>
      <xdr:col>14</xdr:col>
      <xdr:colOff>28575</xdr:colOff>
      <xdr:row>98</xdr:row>
      <xdr:rowOff>39058</xdr:rowOff>
    </xdr:to>
    <xdr:cxnSp macro="">
      <xdr:nvCxnSpPr>
        <xdr:cNvPr id="471" name="直線コネクタ 470"/>
        <xdr:cNvCxnSpPr/>
      </xdr:nvCxnSpPr>
      <xdr:spPr>
        <a:xfrm>
          <a:off x="8750300" y="16838930"/>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52076</xdr:rowOff>
    </xdr:from>
    <xdr:to>
      <xdr:col>14</xdr:col>
      <xdr:colOff>79375</xdr:colOff>
      <xdr:row>96</xdr:row>
      <xdr:rowOff>153676</xdr:rowOff>
    </xdr:to>
    <xdr:sp macro="" textlink="">
      <xdr:nvSpPr>
        <xdr:cNvPr id="472" name="フローチャート : 判断 471"/>
        <xdr:cNvSpPr/>
      </xdr:nvSpPr>
      <xdr:spPr>
        <a:xfrm>
          <a:off x="9588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170203</xdr:rowOff>
    </xdr:from>
    <xdr:ext cx="534377" cy="259045"/>
    <xdr:sp macro="" textlink="">
      <xdr:nvSpPr>
        <xdr:cNvPr id="473" name="テキスト ボックス 472"/>
        <xdr:cNvSpPr txBox="1"/>
      </xdr:nvSpPr>
      <xdr:spPr>
        <a:xfrm>
          <a:off x="9372111" y="1628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63,933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157778</xdr:rowOff>
    </xdr:from>
    <xdr:to>
      <xdr:col>12</xdr:col>
      <xdr:colOff>511175</xdr:colOff>
      <xdr:row>98</xdr:row>
      <xdr:rowOff>36830</xdr:rowOff>
    </xdr:to>
    <xdr:cxnSp macro="">
      <xdr:nvCxnSpPr>
        <xdr:cNvPr id="474" name="直線コネクタ 473"/>
        <xdr:cNvCxnSpPr/>
      </xdr:nvCxnSpPr>
      <xdr:spPr>
        <a:xfrm>
          <a:off x="7861300" y="16788428"/>
          <a:ext cx="889000" cy="5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19386</xdr:rowOff>
    </xdr:from>
    <xdr:to>
      <xdr:col>12</xdr:col>
      <xdr:colOff>561975</xdr:colOff>
      <xdr:row>96</xdr:row>
      <xdr:rowOff>120986</xdr:rowOff>
    </xdr:to>
    <xdr:sp macro="" textlink="">
      <xdr:nvSpPr>
        <xdr:cNvPr id="475" name="フローチャート : 判断 474"/>
        <xdr:cNvSpPr/>
      </xdr:nvSpPr>
      <xdr:spPr>
        <a:xfrm>
          <a:off x="8699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137513</xdr:rowOff>
    </xdr:from>
    <xdr:ext cx="534377" cy="259045"/>
    <xdr:sp macro="" textlink="">
      <xdr:nvSpPr>
        <xdr:cNvPr id="476" name="テキスト ボックス 475"/>
        <xdr:cNvSpPr txBox="1"/>
      </xdr:nvSpPr>
      <xdr:spPr>
        <a:xfrm>
          <a:off x="8483111" y="16253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65,649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157778</xdr:rowOff>
    </xdr:from>
    <xdr:to>
      <xdr:col>11</xdr:col>
      <xdr:colOff>307975</xdr:colOff>
      <xdr:row>98</xdr:row>
      <xdr:rowOff>55708</xdr:rowOff>
    </xdr:to>
    <xdr:cxnSp macro="">
      <xdr:nvCxnSpPr>
        <xdr:cNvPr id="477" name="直線コネクタ 476"/>
        <xdr:cNvCxnSpPr/>
      </xdr:nvCxnSpPr>
      <xdr:spPr>
        <a:xfrm flipV="1">
          <a:off x="6972300" y="16788428"/>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61906</xdr:rowOff>
    </xdr:from>
    <xdr:to>
      <xdr:col>11</xdr:col>
      <xdr:colOff>358775</xdr:colOff>
      <xdr:row>96</xdr:row>
      <xdr:rowOff>163506</xdr:rowOff>
    </xdr:to>
    <xdr:sp macro="" textlink="">
      <xdr:nvSpPr>
        <xdr:cNvPr id="478" name="フローチャート : 判断 477"/>
        <xdr:cNvSpPr/>
      </xdr:nvSpPr>
      <xdr:spPr>
        <a:xfrm>
          <a:off x="7810500" y="16521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8583</xdr:rowOff>
    </xdr:from>
    <xdr:ext cx="534377" cy="259045"/>
    <xdr:sp macro="" textlink="">
      <xdr:nvSpPr>
        <xdr:cNvPr id="479" name="テキスト ボックス 478"/>
        <xdr:cNvSpPr txBox="1"/>
      </xdr:nvSpPr>
      <xdr:spPr>
        <a:xfrm>
          <a:off x="7594111" y="16296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63,417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19958</xdr:rowOff>
    </xdr:from>
    <xdr:to>
      <xdr:col>10</xdr:col>
      <xdr:colOff>155575</xdr:colOff>
      <xdr:row>96</xdr:row>
      <xdr:rowOff>121558</xdr:rowOff>
    </xdr:to>
    <xdr:sp macro="" textlink="">
      <xdr:nvSpPr>
        <xdr:cNvPr id="480" name="フローチャート : 判断 479"/>
        <xdr:cNvSpPr/>
      </xdr:nvSpPr>
      <xdr:spPr>
        <a:xfrm>
          <a:off x="6921500" y="1647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138085</xdr:rowOff>
    </xdr:from>
    <xdr:ext cx="534377" cy="259045"/>
    <xdr:sp macro="" textlink="">
      <xdr:nvSpPr>
        <xdr:cNvPr id="481" name="テキスト ボックス 480"/>
        <xdr:cNvSpPr txBox="1"/>
      </xdr:nvSpPr>
      <xdr:spPr>
        <a:xfrm>
          <a:off x="6705111" y="1625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65,619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114522</xdr:rowOff>
    </xdr:from>
    <xdr:to>
      <xdr:col>15</xdr:col>
      <xdr:colOff>231775</xdr:colOff>
      <xdr:row>98</xdr:row>
      <xdr:rowOff>44672</xdr:rowOff>
    </xdr:to>
    <xdr:sp macro="" textlink="">
      <xdr:nvSpPr>
        <xdr:cNvPr id="487" name="円/楕円 486"/>
        <xdr:cNvSpPr/>
      </xdr:nvSpPr>
      <xdr:spPr>
        <a:xfrm>
          <a:off x="10426700" y="1674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92949</xdr:rowOff>
    </xdr:from>
    <xdr:ext cx="534377" cy="259045"/>
    <xdr:sp macro="" textlink="">
      <xdr:nvSpPr>
        <xdr:cNvPr id="488" name="土木費該当値テキスト"/>
        <xdr:cNvSpPr txBox="1"/>
      </xdr:nvSpPr>
      <xdr:spPr>
        <a:xfrm>
          <a:off x="10528300" y="1672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51,655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159708</xdr:rowOff>
    </xdr:from>
    <xdr:to>
      <xdr:col>14</xdr:col>
      <xdr:colOff>79375</xdr:colOff>
      <xdr:row>98</xdr:row>
      <xdr:rowOff>89858</xdr:rowOff>
    </xdr:to>
    <xdr:sp macro="" textlink="">
      <xdr:nvSpPr>
        <xdr:cNvPr id="489" name="円/楕円 488"/>
        <xdr:cNvSpPr/>
      </xdr:nvSpPr>
      <xdr:spPr>
        <a:xfrm>
          <a:off x="9588500" y="1679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80985</xdr:rowOff>
    </xdr:from>
    <xdr:ext cx="534377" cy="259045"/>
    <xdr:sp macro="" textlink="">
      <xdr:nvSpPr>
        <xdr:cNvPr id="490" name="テキスト ボックス 489"/>
        <xdr:cNvSpPr txBox="1"/>
      </xdr:nvSpPr>
      <xdr:spPr>
        <a:xfrm>
          <a:off x="9372111" y="1688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49,283</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157480</xdr:rowOff>
    </xdr:from>
    <xdr:to>
      <xdr:col>12</xdr:col>
      <xdr:colOff>561975</xdr:colOff>
      <xdr:row>98</xdr:row>
      <xdr:rowOff>87630</xdr:rowOff>
    </xdr:to>
    <xdr:sp macro="" textlink="">
      <xdr:nvSpPr>
        <xdr:cNvPr id="491" name="円/楕円 490"/>
        <xdr:cNvSpPr/>
      </xdr:nvSpPr>
      <xdr:spPr>
        <a:xfrm>
          <a:off x="8699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78757</xdr:rowOff>
    </xdr:from>
    <xdr:ext cx="534377" cy="259045"/>
    <xdr:sp macro="" textlink="">
      <xdr:nvSpPr>
        <xdr:cNvPr id="492" name="テキスト ボックス 491"/>
        <xdr:cNvSpPr txBox="1"/>
      </xdr:nvSpPr>
      <xdr:spPr>
        <a:xfrm>
          <a:off x="8483111" y="168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49,400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106978</xdr:rowOff>
    </xdr:from>
    <xdr:to>
      <xdr:col>11</xdr:col>
      <xdr:colOff>358775</xdr:colOff>
      <xdr:row>98</xdr:row>
      <xdr:rowOff>37128</xdr:rowOff>
    </xdr:to>
    <xdr:sp macro="" textlink="">
      <xdr:nvSpPr>
        <xdr:cNvPr id="493" name="円/楕円 492"/>
        <xdr:cNvSpPr/>
      </xdr:nvSpPr>
      <xdr:spPr>
        <a:xfrm>
          <a:off x="7810500" y="1673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28255</xdr:rowOff>
    </xdr:from>
    <xdr:ext cx="534377" cy="259045"/>
    <xdr:sp macro="" textlink="">
      <xdr:nvSpPr>
        <xdr:cNvPr id="494" name="テキスト ボックス 493"/>
        <xdr:cNvSpPr txBox="1"/>
      </xdr:nvSpPr>
      <xdr:spPr>
        <a:xfrm>
          <a:off x="7594111" y="1683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4908</xdr:rowOff>
    </xdr:from>
    <xdr:to>
      <xdr:col>10</xdr:col>
      <xdr:colOff>155575</xdr:colOff>
      <xdr:row>98</xdr:row>
      <xdr:rowOff>106508</xdr:rowOff>
    </xdr:to>
    <xdr:sp macro="" textlink="">
      <xdr:nvSpPr>
        <xdr:cNvPr id="495" name="円/楕円 494"/>
        <xdr:cNvSpPr/>
      </xdr:nvSpPr>
      <xdr:spPr>
        <a:xfrm>
          <a:off x="6921500" y="1680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97635</xdr:rowOff>
    </xdr:from>
    <xdr:ext cx="534377" cy="259045"/>
    <xdr:sp macro="" textlink="">
      <xdr:nvSpPr>
        <xdr:cNvPr id="496" name="テキスト ボックス 495"/>
        <xdr:cNvSpPr txBox="1"/>
      </xdr:nvSpPr>
      <xdr:spPr>
        <a:xfrm>
          <a:off x="6705111" y="168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48,409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137668</xdr:rowOff>
    </xdr:from>
    <xdr:to>
      <xdr:col>23</xdr:col>
      <xdr:colOff>516889</xdr:colOff>
      <xdr:row>39</xdr:row>
      <xdr:rowOff>68453</xdr:rowOff>
    </xdr:to>
    <xdr:cxnSp macro="">
      <xdr:nvCxnSpPr>
        <xdr:cNvPr id="521" name="直線コネクタ 520"/>
        <xdr:cNvCxnSpPr/>
      </xdr:nvCxnSpPr>
      <xdr:spPr>
        <a:xfrm flipV="1">
          <a:off x="16317595" y="5452618"/>
          <a:ext cx="1269" cy="130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72280</xdr:rowOff>
    </xdr:from>
    <xdr:ext cx="469744" cy="259045"/>
    <xdr:sp macro="" textlink="">
      <xdr:nvSpPr>
        <xdr:cNvPr id="522" name="消防費最小値テキスト"/>
        <xdr:cNvSpPr txBox="1"/>
      </xdr:nvSpPr>
      <xdr:spPr>
        <a:xfrm>
          <a:off x="16370300" y="6758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8,811</a:t>
          </a:r>
          <a:endParaRPr kumimoji="1" lang="ja-JP" altLang="en-US" sz="1000" b="1">
            <a:latin typeface="ＭＳ Ｐゴシック"/>
          </a:endParaRPr>
        </a:p>
      </xdr:txBody>
    </xdr:sp>
    <xdr:clientData/>
  </xdr:oneCellAnchor>
  <xdr:twoCellAnchor>
    <xdr:from>
      <xdr:col>23</xdr:col>
      <xdr:colOff>428625</xdr:colOff>
      <xdr:row>39</xdr:row>
      <xdr:rowOff>68453</xdr:rowOff>
    </xdr:from>
    <xdr:to>
      <xdr:col>23</xdr:col>
      <xdr:colOff>606425</xdr:colOff>
      <xdr:row>39</xdr:row>
      <xdr:rowOff>68453</xdr:rowOff>
    </xdr:to>
    <xdr:cxnSp macro="">
      <xdr:nvCxnSpPr>
        <xdr:cNvPr id="523" name="直線コネクタ 522"/>
        <xdr:cNvCxnSpPr/>
      </xdr:nvCxnSpPr>
      <xdr:spPr>
        <a:xfrm>
          <a:off x="16230600" y="6755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84345</xdr:rowOff>
    </xdr:from>
    <xdr:ext cx="534377" cy="259045"/>
    <xdr:sp macro="" textlink="">
      <xdr:nvSpPr>
        <xdr:cNvPr id="524" name="消防費最大値テキスト"/>
        <xdr:cNvSpPr txBox="1"/>
      </xdr:nvSpPr>
      <xdr:spPr>
        <a:xfrm>
          <a:off x="16370300" y="522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19,066</a:t>
          </a:r>
          <a:endParaRPr kumimoji="1" lang="ja-JP" altLang="en-US" sz="1000" b="1">
            <a:latin typeface="ＭＳ Ｐゴシック"/>
          </a:endParaRPr>
        </a:p>
      </xdr:txBody>
    </xdr:sp>
    <xdr:clientData/>
  </xdr:oneCellAnchor>
  <xdr:twoCellAnchor>
    <xdr:from>
      <xdr:col>23</xdr:col>
      <xdr:colOff>428625</xdr:colOff>
      <xdr:row>31</xdr:row>
      <xdr:rowOff>137668</xdr:rowOff>
    </xdr:from>
    <xdr:to>
      <xdr:col>23</xdr:col>
      <xdr:colOff>606425</xdr:colOff>
      <xdr:row>31</xdr:row>
      <xdr:rowOff>137668</xdr:rowOff>
    </xdr:to>
    <xdr:cxnSp macro="">
      <xdr:nvCxnSpPr>
        <xdr:cNvPr id="525" name="直線コネクタ 524"/>
        <xdr:cNvCxnSpPr/>
      </xdr:nvCxnSpPr>
      <xdr:spPr>
        <a:xfrm>
          <a:off x="16230600" y="545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80518</xdr:rowOff>
    </xdr:from>
    <xdr:to>
      <xdr:col>23</xdr:col>
      <xdr:colOff>517525</xdr:colOff>
      <xdr:row>36</xdr:row>
      <xdr:rowOff>2921</xdr:rowOff>
    </xdr:to>
    <xdr:cxnSp macro="">
      <xdr:nvCxnSpPr>
        <xdr:cNvPr id="526" name="直線コネクタ 525"/>
        <xdr:cNvCxnSpPr/>
      </xdr:nvCxnSpPr>
      <xdr:spPr>
        <a:xfrm>
          <a:off x="15481300" y="6081268"/>
          <a:ext cx="838200" cy="9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152925</xdr:rowOff>
    </xdr:from>
    <xdr:ext cx="534377" cy="259045"/>
    <xdr:sp macro="" textlink="">
      <xdr:nvSpPr>
        <xdr:cNvPr id="527" name="消防費平均値テキスト"/>
        <xdr:cNvSpPr txBox="1"/>
      </xdr:nvSpPr>
      <xdr:spPr>
        <a:xfrm>
          <a:off x="16370300" y="61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12,976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3048</xdr:rowOff>
    </xdr:from>
    <xdr:to>
      <xdr:col>23</xdr:col>
      <xdr:colOff>568325</xdr:colOff>
      <xdr:row>36</xdr:row>
      <xdr:rowOff>104648</xdr:rowOff>
    </xdr:to>
    <xdr:sp macro="" textlink="">
      <xdr:nvSpPr>
        <xdr:cNvPr id="528" name="フローチャート : 判断 527"/>
        <xdr:cNvSpPr/>
      </xdr:nvSpPr>
      <xdr:spPr>
        <a:xfrm>
          <a:off x="162687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80518</xdr:rowOff>
    </xdr:from>
    <xdr:to>
      <xdr:col>22</xdr:col>
      <xdr:colOff>365125</xdr:colOff>
      <xdr:row>37</xdr:row>
      <xdr:rowOff>120269</xdr:rowOff>
    </xdr:to>
    <xdr:cxnSp macro="">
      <xdr:nvCxnSpPr>
        <xdr:cNvPr id="529" name="直線コネクタ 528"/>
        <xdr:cNvCxnSpPr/>
      </xdr:nvCxnSpPr>
      <xdr:spPr>
        <a:xfrm flipV="1">
          <a:off x="14592300" y="6081268"/>
          <a:ext cx="889000" cy="38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60833</xdr:rowOff>
    </xdr:from>
    <xdr:to>
      <xdr:col>22</xdr:col>
      <xdr:colOff>415925</xdr:colOff>
      <xdr:row>36</xdr:row>
      <xdr:rowOff>162433</xdr:rowOff>
    </xdr:to>
    <xdr:sp macro="" textlink="">
      <xdr:nvSpPr>
        <xdr:cNvPr id="530" name="フローチャート : 判断 529"/>
        <xdr:cNvSpPr/>
      </xdr:nvSpPr>
      <xdr:spPr>
        <a:xfrm>
          <a:off x="15430500" y="623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153560</xdr:rowOff>
    </xdr:from>
    <xdr:ext cx="534377" cy="259045"/>
    <xdr:sp macro="" textlink="">
      <xdr:nvSpPr>
        <xdr:cNvPr id="531" name="テキスト ボックス 530"/>
        <xdr:cNvSpPr txBox="1"/>
      </xdr:nvSpPr>
      <xdr:spPr>
        <a:xfrm>
          <a:off x="15214111" y="63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12,521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120269</xdr:rowOff>
    </xdr:from>
    <xdr:to>
      <xdr:col>21</xdr:col>
      <xdr:colOff>161925</xdr:colOff>
      <xdr:row>38</xdr:row>
      <xdr:rowOff>7112</xdr:rowOff>
    </xdr:to>
    <xdr:cxnSp macro="">
      <xdr:nvCxnSpPr>
        <xdr:cNvPr id="532" name="直線コネクタ 531"/>
        <xdr:cNvCxnSpPr/>
      </xdr:nvCxnSpPr>
      <xdr:spPr>
        <a:xfrm flipV="1">
          <a:off x="13703300" y="6463919"/>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165481</xdr:rowOff>
    </xdr:from>
    <xdr:to>
      <xdr:col>21</xdr:col>
      <xdr:colOff>212725</xdr:colOff>
      <xdr:row>37</xdr:row>
      <xdr:rowOff>95631</xdr:rowOff>
    </xdr:to>
    <xdr:sp macro="" textlink="">
      <xdr:nvSpPr>
        <xdr:cNvPr id="533" name="フローチャート : 判断 532"/>
        <xdr:cNvSpPr/>
      </xdr:nvSpPr>
      <xdr:spPr>
        <a:xfrm>
          <a:off x="14541500" y="633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112158</xdr:rowOff>
    </xdr:from>
    <xdr:ext cx="534377" cy="259045"/>
    <xdr:sp macro="" textlink="">
      <xdr:nvSpPr>
        <xdr:cNvPr id="534" name="テキスト ボックス 533"/>
        <xdr:cNvSpPr txBox="1"/>
      </xdr:nvSpPr>
      <xdr:spPr>
        <a:xfrm>
          <a:off x="14325111" y="61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11,697</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133858</xdr:rowOff>
    </xdr:from>
    <xdr:to>
      <xdr:col>19</xdr:col>
      <xdr:colOff>644525</xdr:colOff>
      <xdr:row>38</xdr:row>
      <xdr:rowOff>7112</xdr:rowOff>
    </xdr:to>
    <xdr:cxnSp macro="">
      <xdr:nvCxnSpPr>
        <xdr:cNvPr id="535" name="直線コネクタ 534"/>
        <xdr:cNvCxnSpPr/>
      </xdr:nvCxnSpPr>
      <xdr:spPr>
        <a:xfrm>
          <a:off x="12814300" y="6134608"/>
          <a:ext cx="889000" cy="38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159512</xdr:rowOff>
    </xdr:from>
    <xdr:to>
      <xdr:col>20</xdr:col>
      <xdr:colOff>9525</xdr:colOff>
      <xdr:row>37</xdr:row>
      <xdr:rowOff>89662</xdr:rowOff>
    </xdr:to>
    <xdr:sp macro="" textlink="">
      <xdr:nvSpPr>
        <xdr:cNvPr id="536" name="フローチャート : 判断 535"/>
        <xdr:cNvSpPr/>
      </xdr:nvSpPr>
      <xdr:spPr>
        <a:xfrm>
          <a:off x="13652500" y="633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106189</xdr:rowOff>
    </xdr:from>
    <xdr:ext cx="534377" cy="259045"/>
    <xdr:sp macro="" textlink="">
      <xdr:nvSpPr>
        <xdr:cNvPr id="537" name="テキスト ボックス 536"/>
        <xdr:cNvSpPr txBox="1"/>
      </xdr:nvSpPr>
      <xdr:spPr>
        <a:xfrm>
          <a:off x="13436111" y="610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11,744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108077</xdr:rowOff>
    </xdr:from>
    <xdr:to>
      <xdr:col>18</xdr:col>
      <xdr:colOff>492125</xdr:colOff>
      <xdr:row>37</xdr:row>
      <xdr:rowOff>38227</xdr:rowOff>
    </xdr:to>
    <xdr:sp macro="" textlink="">
      <xdr:nvSpPr>
        <xdr:cNvPr id="538" name="フローチャート : 判断 537"/>
        <xdr:cNvSpPr/>
      </xdr:nvSpPr>
      <xdr:spPr>
        <a:xfrm>
          <a:off x="12763500" y="62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29354</xdr:rowOff>
    </xdr:from>
    <xdr:ext cx="534377" cy="259045"/>
    <xdr:sp macro="" textlink="">
      <xdr:nvSpPr>
        <xdr:cNvPr id="539" name="テキスト ボックス 538"/>
        <xdr:cNvSpPr txBox="1"/>
      </xdr:nvSpPr>
      <xdr:spPr>
        <a:xfrm>
          <a:off x="12547111" y="63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123571</xdr:rowOff>
    </xdr:from>
    <xdr:to>
      <xdr:col>23</xdr:col>
      <xdr:colOff>568325</xdr:colOff>
      <xdr:row>36</xdr:row>
      <xdr:rowOff>53721</xdr:rowOff>
    </xdr:to>
    <xdr:sp macro="" textlink="">
      <xdr:nvSpPr>
        <xdr:cNvPr id="545" name="円/楕円 544"/>
        <xdr:cNvSpPr/>
      </xdr:nvSpPr>
      <xdr:spPr>
        <a:xfrm>
          <a:off x="16268700" y="612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146448</xdr:rowOff>
    </xdr:from>
    <xdr:ext cx="534377" cy="259045"/>
    <xdr:sp macro="" textlink="">
      <xdr:nvSpPr>
        <xdr:cNvPr id="546" name="消防費該当値テキスト"/>
        <xdr:cNvSpPr txBox="1"/>
      </xdr:nvSpPr>
      <xdr:spPr>
        <a:xfrm>
          <a:off x="16370300" y="597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13,377</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29718</xdr:rowOff>
    </xdr:from>
    <xdr:to>
      <xdr:col>22</xdr:col>
      <xdr:colOff>415925</xdr:colOff>
      <xdr:row>35</xdr:row>
      <xdr:rowOff>131318</xdr:rowOff>
    </xdr:to>
    <xdr:sp macro="" textlink="">
      <xdr:nvSpPr>
        <xdr:cNvPr id="547" name="円/楕円 546"/>
        <xdr:cNvSpPr/>
      </xdr:nvSpPr>
      <xdr:spPr>
        <a:xfrm>
          <a:off x="15430500" y="603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147845</xdr:rowOff>
    </xdr:from>
    <xdr:ext cx="534377" cy="259045"/>
    <xdr:sp macro="" textlink="">
      <xdr:nvSpPr>
        <xdr:cNvPr id="548" name="テキスト ボックス 547"/>
        <xdr:cNvSpPr txBox="1"/>
      </xdr:nvSpPr>
      <xdr:spPr>
        <a:xfrm>
          <a:off x="15214111" y="580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14,116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69469</xdr:rowOff>
    </xdr:from>
    <xdr:to>
      <xdr:col>21</xdr:col>
      <xdr:colOff>212725</xdr:colOff>
      <xdr:row>37</xdr:row>
      <xdr:rowOff>171069</xdr:rowOff>
    </xdr:to>
    <xdr:sp macro="" textlink="">
      <xdr:nvSpPr>
        <xdr:cNvPr id="549" name="円/楕円 548"/>
        <xdr:cNvSpPr/>
      </xdr:nvSpPr>
      <xdr:spPr>
        <a:xfrm>
          <a:off x="14541500" y="641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162196</xdr:rowOff>
    </xdr:from>
    <xdr:ext cx="534377" cy="259045"/>
    <xdr:sp macro="" textlink="">
      <xdr:nvSpPr>
        <xdr:cNvPr id="550" name="テキスト ボックス 549"/>
        <xdr:cNvSpPr txBox="1"/>
      </xdr:nvSpPr>
      <xdr:spPr>
        <a:xfrm>
          <a:off x="14325111" y="650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127762</xdr:rowOff>
    </xdr:from>
    <xdr:to>
      <xdr:col>20</xdr:col>
      <xdr:colOff>9525</xdr:colOff>
      <xdr:row>38</xdr:row>
      <xdr:rowOff>57912</xdr:rowOff>
    </xdr:to>
    <xdr:sp macro="" textlink="">
      <xdr:nvSpPr>
        <xdr:cNvPr id="551" name="円/楕円 550"/>
        <xdr:cNvSpPr/>
      </xdr:nvSpPr>
      <xdr:spPr>
        <a:xfrm>
          <a:off x="13652500" y="6471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49039</xdr:rowOff>
    </xdr:from>
    <xdr:ext cx="534377" cy="259045"/>
    <xdr:sp macro="" textlink="">
      <xdr:nvSpPr>
        <xdr:cNvPr id="552" name="テキスト ボックス 551"/>
        <xdr:cNvSpPr txBox="1"/>
      </xdr:nvSpPr>
      <xdr:spPr>
        <a:xfrm>
          <a:off x="13436111" y="6564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10,644</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83058</xdr:rowOff>
    </xdr:from>
    <xdr:to>
      <xdr:col>18</xdr:col>
      <xdr:colOff>492125</xdr:colOff>
      <xdr:row>36</xdr:row>
      <xdr:rowOff>13208</xdr:rowOff>
    </xdr:to>
    <xdr:sp macro="" textlink="">
      <xdr:nvSpPr>
        <xdr:cNvPr id="553" name="円/楕円 552"/>
        <xdr:cNvSpPr/>
      </xdr:nvSpPr>
      <xdr:spPr>
        <a:xfrm>
          <a:off x="127635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29735</xdr:rowOff>
    </xdr:from>
    <xdr:ext cx="534377" cy="259045"/>
    <xdr:sp macro="" textlink="">
      <xdr:nvSpPr>
        <xdr:cNvPr id="554" name="テキスト ボックス 553"/>
        <xdr:cNvSpPr txBox="1"/>
      </xdr:nvSpPr>
      <xdr:spPr>
        <a:xfrm>
          <a:off x="12547111" y="585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47,123</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25400</xdr:rowOff>
    </xdr:from>
    <xdr:to>
      <xdr:col>24</xdr:col>
      <xdr:colOff>644525</xdr:colOff>
      <xdr:row>58</xdr:row>
      <xdr:rowOff>25400</xdr:rowOff>
    </xdr:to>
    <xdr:cxnSp macro="">
      <xdr:nvCxnSpPr>
        <xdr:cNvPr id="566" name="直線コネクタ 565"/>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54627</xdr:rowOff>
    </xdr:from>
    <xdr:ext cx="531299" cy="259045"/>
    <xdr:sp macro="" textlink="">
      <xdr:nvSpPr>
        <xdr:cNvPr id="567" name="テキスト ボックス 566"/>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70" name="直線コネクタ 569"/>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50</xdr:row>
      <xdr:rowOff>111777</xdr:rowOff>
    </xdr:from>
    <xdr:ext cx="531299" cy="259045"/>
    <xdr:sp macro="" textlink="">
      <xdr:nvSpPr>
        <xdr:cNvPr id="571" name="テキスト ボックス 570"/>
        <xdr:cNvSpPr txBox="1"/>
      </xdr:nvSpPr>
      <xdr:spPr>
        <a:xfrm>
          <a:off x="11914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84951</xdr:rowOff>
    </xdr:from>
    <xdr:to>
      <xdr:col>23</xdr:col>
      <xdr:colOff>516889</xdr:colOff>
      <xdr:row>58</xdr:row>
      <xdr:rowOff>52318</xdr:rowOff>
    </xdr:to>
    <xdr:cxnSp macro="">
      <xdr:nvCxnSpPr>
        <xdr:cNvPr id="575" name="直線コネクタ 574"/>
        <xdr:cNvCxnSpPr/>
      </xdr:nvCxnSpPr>
      <xdr:spPr>
        <a:xfrm flipV="1">
          <a:off x="16317595" y="8828901"/>
          <a:ext cx="1269" cy="1167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56145</xdr:rowOff>
    </xdr:from>
    <xdr:ext cx="534377" cy="259045"/>
    <xdr:sp macro="" textlink="">
      <xdr:nvSpPr>
        <xdr:cNvPr id="576" name="教育費最小値テキスト"/>
        <xdr:cNvSpPr txBox="1"/>
      </xdr:nvSpPr>
      <xdr:spPr>
        <a:xfrm>
          <a:off x="16370300" y="1000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29,529</a:t>
          </a:r>
          <a:endParaRPr kumimoji="1" lang="ja-JP" altLang="en-US" sz="1000" b="1">
            <a:latin typeface="ＭＳ Ｐゴシック"/>
          </a:endParaRPr>
        </a:p>
      </xdr:txBody>
    </xdr:sp>
    <xdr:clientData/>
  </xdr:oneCellAnchor>
  <xdr:twoCellAnchor>
    <xdr:from>
      <xdr:col>23</xdr:col>
      <xdr:colOff>428625</xdr:colOff>
      <xdr:row>58</xdr:row>
      <xdr:rowOff>52318</xdr:rowOff>
    </xdr:from>
    <xdr:to>
      <xdr:col>23</xdr:col>
      <xdr:colOff>606425</xdr:colOff>
      <xdr:row>58</xdr:row>
      <xdr:rowOff>52318</xdr:rowOff>
    </xdr:to>
    <xdr:cxnSp macro="">
      <xdr:nvCxnSpPr>
        <xdr:cNvPr id="577" name="直線コネクタ 576"/>
        <xdr:cNvCxnSpPr/>
      </xdr:nvCxnSpPr>
      <xdr:spPr>
        <a:xfrm>
          <a:off x="16230600" y="9996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31628</xdr:rowOff>
    </xdr:from>
    <xdr:ext cx="534377" cy="259045"/>
    <xdr:sp macro="" textlink="">
      <xdr:nvSpPr>
        <xdr:cNvPr id="578" name="教育費最大値テキスト"/>
        <xdr:cNvSpPr txBox="1"/>
      </xdr:nvSpPr>
      <xdr:spPr>
        <a:xfrm>
          <a:off x="16370300" y="8604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49,958</a:t>
          </a:r>
          <a:endParaRPr kumimoji="1" lang="ja-JP" altLang="en-US" sz="1000" b="1">
            <a:latin typeface="ＭＳ Ｐゴシック"/>
          </a:endParaRPr>
        </a:p>
      </xdr:txBody>
    </xdr:sp>
    <xdr:clientData/>
  </xdr:oneCellAnchor>
  <xdr:twoCellAnchor>
    <xdr:from>
      <xdr:col>23</xdr:col>
      <xdr:colOff>428625</xdr:colOff>
      <xdr:row>51</xdr:row>
      <xdr:rowOff>84951</xdr:rowOff>
    </xdr:from>
    <xdr:to>
      <xdr:col>23</xdr:col>
      <xdr:colOff>606425</xdr:colOff>
      <xdr:row>51</xdr:row>
      <xdr:rowOff>84951</xdr:rowOff>
    </xdr:to>
    <xdr:cxnSp macro="">
      <xdr:nvCxnSpPr>
        <xdr:cNvPr id="579" name="直線コネクタ 578"/>
        <xdr:cNvCxnSpPr/>
      </xdr:nvCxnSpPr>
      <xdr:spPr>
        <a:xfrm>
          <a:off x="16230600" y="882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152902</xdr:rowOff>
    </xdr:from>
    <xdr:to>
      <xdr:col>23</xdr:col>
      <xdr:colOff>517525</xdr:colOff>
      <xdr:row>56</xdr:row>
      <xdr:rowOff>53632</xdr:rowOff>
    </xdr:to>
    <xdr:cxnSp macro="">
      <xdr:nvCxnSpPr>
        <xdr:cNvPr id="580" name="直線コネクタ 579"/>
        <xdr:cNvCxnSpPr/>
      </xdr:nvCxnSpPr>
      <xdr:spPr>
        <a:xfrm flipV="1">
          <a:off x="15481300" y="9582652"/>
          <a:ext cx="838200" cy="7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109262</xdr:rowOff>
    </xdr:from>
    <xdr:ext cx="534377" cy="259045"/>
    <xdr:sp macro="" textlink="">
      <xdr:nvSpPr>
        <xdr:cNvPr id="581" name="教育費平均値テキスト"/>
        <xdr:cNvSpPr txBox="1"/>
      </xdr:nvSpPr>
      <xdr:spPr>
        <a:xfrm>
          <a:off x="16370300" y="9196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40,044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86385</xdr:rowOff>
    </xdr:from>
    <xdr:to>
      <xdr:col>23</xdr:col>
      <xdr:colOff>568325</xdr:colOff>
      <xdr:row>55</xdr:row>
      <xdr:rowOff>16535</xdr:rowOff>
    </xdr:to>
    <xdr:sp macro="" textlink="">
      <xdr:nvSpPr>
        <xdr:cNvPr id="582" name="フローチャート : 判断 581"/>
        <xdr:cNvSpPr/>
      </xdr:nvSpPr>
      <xdr:spPr>
        <a:xfrm>
          <a:off x="16268700" y="934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53632</xdr:rowOff>
    </xdr:from>
    <xdr:to>
      <xdr:col>22</xdr:col>
      <xdr:colOff>365125</xdr:colOff>
      <xdr:row>57</xdr:row>
      <xdr:rowOff>116212</xdr:rowOff>
    </xdr:to>
    <xdr:cxnSp macro="">
      <xdr:nvCxnSpPr>
        <xdr:cNvPr id="583" name="直線コネクタ 582"/>
        <xdr:cNvCxnSpPr/>
      </xdr:nvCxnSpPr>
      <xdr:spPr>
        <a:xfrm flipV="1">
          <a:off x="14592300" y="9654832"/>
          <a:ext cx="889000" cy="234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116046</xdr:rowOff>
    </xdr:from>
    <xdr:to>
      <xdr:col>22</xdr:col>
      <xdr:colOff>415925</xdr:colOff>
      <xdr:row>55</xdr:row>
      <xdr:rowOff>46196</xdr:rowOff>
    </xdr:to>
    <xdr:sp macro="" textlink="">
      <xdr:nvSpPr>
        <xdr:cNvPr id="584" name="フローチャート : 判断 583"/>
        <xdr:cNvSpPr/>
      </xdr:nvSpPr>
      <xdr:spPr>
        <a:xfrm>
          <a:off x="15430500" y="93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62723</xdr:rowOff>
    </xdr:from>
    <xdr:ext cx="534377" cy="259045"/>
    <xdr:sp macro="" textlink="">
      <xdr:nvSpPr>
        <xdr:cNvPr id="585" name="テキスト ボックス 584"/>
        <xdr:cNvSpPr txBox="1"/>
      </xdr:nvSpPr>
      <xdr:spPr>
        <a:xfrm>
          <a:off x="15214111" y="914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39,525</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116212</xdr:rowOff>
    </xdr:from>
    <xdr:to>
      <xdr:col>21</xdr:col>
      <xdr:colOff>161925</xdr:colOff>
      <xdr:row>58</xdr:row>
      <xdr:rowOff>53175</xdr:rowOff>
    </xdr:to>
    <xdr:cxnSp macro="">
      <xdr:nvCxnSpPr>
        <xdr:cNvPr id="586" name="直線コネクタ 585"/>
        <xdr:cNvCxnSpPr/>
      </xdr:nvCxnSpPr>
      <xdr:spPr>
        <a:xfrm flipV="1">
          <a:off x="13703300" y="9888862"/>
          <a:ext cx="889000" cy="10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1289</xdr:rowOff>
    </xdr:from>
    <xdr:to>
      <xdr:col>21</xdr:col>
      <xdr:colOff>212725</xdr:colOff>
      <xdr:row>55</xdr:row>
      <xdr:rowOff>102889</xdr:rowOff>
    </xdr:to>
    <xdr:sp macro="" textlink="">
      <xdr:nvSpPr>
        <xdr:cNvPr id="587" name="フローチャート : 判断 586"/>
        <xdr:cNvSpPr/>
      </xdr:nvSpPr>
      <xdr:spPr>
        <a:xfrm>
          <a:off x="14541500" y="943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119416</xdr:rowOff>
    </xdr:from>
    <xdr:ext cx="534377" cy="259045"/>
    <xdr:sp macro="" textlink="">
      <xdr:nvSpPr>
        <xdr:cNvPr id="588" name="テキスト ボックス 587"/>
        <xdr:cNvSpPr txBox="1"/>
      </xdr:nvSpPr>
      <xdr:spPr>
        <a:xfrm>
          <a:off x="14325111" y="920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38,533</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138214</xdr:rowOff>
    </xdr:from>
    <xdr:to>
      <xdr:col>19</xdr:col>
      <xdr:colOff>644525</xdr:colOff>
      <xdr:row>58</xdr:row>
      <xdr:rowOff>53175</xdr:rowOff>
    </xdr:to>
    <xdr:cxnSp macro="">
      <xdr:nvCxnSpPr>
        <xdr:cNvPr id="589" name="直線コネクタ 588"/>
        <xdr:cNvCxnSpPr/>
      </xdr:nvCxnSpPr>
      <xdr:spPr>
        <a:xfrm>
          <a:off x="12814300" y="9910864"/>
          <a:ext cx="889000" cy="8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10833</xdr:rowOff>
    </xdr:from>
    <xdr:to>
      <xdr:col>20</xdr:col>
      <xdr:colOff>9525</xdr:colOff>
      <xdr:row>55</xdr:row>
      <xdr:rowOff>112433</xdr:rowOff>
    </xdr:to>
    <xdr:sp macro="" textlink="">
      <xdr:nvSpPr>
        <xdr:cNvPr id="590" name="フローチャート : 判断 589"/>
        <xdr:cNvSpPr/>
      </xdr:nvSpPr>
      <xdr:spPr>
        <a:xfrm>
          <a:off x="13652500" y="944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128960</xdr:rowOff>
    </xdr:from>
    <xdr:ext cx="534377" cy="259045"/>
    <xdr:sp macro="" textlink="">
      <xdr:nvSpPr>
        <xdr:cNvPr id="591" name="テキスト ボックス 590"/>
        <xdr:cNvSpPr txBox="1"/>
      </xdr:nvSpPr>
      <xdr:spPr>
        <a:xfrm>
          <a:off x="13436111" y="921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38,366</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33979</xdr:rowOff>
    </xdr:from>
    <xdr:to>
      <xdr:col>18</xdr:col>
      <xdr:colOff>492125</xdr:colOff>
      <xdr:row>55</xdr:row>
      <xdr:rowOff>135579</xdr:rowOff>
    </xdr:to>
    <xdr:sp macro="" textlink="">
      <xdr:nvSpPr>
        <xdr:cNvPr id="592" name="フローチャート : 判断 591"/>
        <xdr:cNvSpPr/>
      </xdr:nvSpPr>
      <xdr:spPr>
        <a:xfrm>
          <a:off x="12763500" y="946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152106</xdr:rowOff>
    </xdr:from>
    <xdr:ext cx="534377" cy="259045"/>
    <xdr:sp macro="" textlink="">
      <xdr:nvSpPr>
        <xdr:cNvPr id="593" name="テキスト ボックス 592"/>
        <xdr:cNvSpPr txBox="1"/>
      </xdr:nvSpPr>
      <xdr:spPr>
        <a:xfrm>
          <a:off x="12547111" y="923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37,961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102102</xdr:rowOff>
    </xdr:from>
    <xdr:to>
      <xdr:col>23</xdr:col>
      <xdr:colOff>568325</xdr:colOff>
      <xdr:row>56</xdr:row>
      <xdr:rowOff>32252</xdr:rowOff>
    </xdr:to>
    <xdr:sp macro="" textlink="">
      <xdr:nvSpPr>
        <xdr:cNvPr id="599" name="円/楕円 598"/>
        <xdr:cNvSpPr/>
      </xdr:nvSpPr>
      <xdr:spPr>
        <a:xfrm>
          <a:off x="16268700" y="953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80529</xdr:rowOff>
    </xdr:from>
    <xdr:ext cx="534377" cy="259045"/>
    <xdr:sp macro="" textlink="">
      <xdr:nvSpPr>
        <xdr:cNvPr id="600" name="教育費該当値テキスト"/>
        <xdr:cNvSpPr txBox="1"/>
      </xdr:nvSpPr>
      <xdr:spPr>
        <a:xfrm>
          <a:off x="16370300" y="951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36,769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2832</xdr:rowOff>
    </xdr:from>
    <xdr:to>
      <xdr:col>22</xdr:col>
      <xdr:colOff>415925</xdr:colOff>
      <xdr:row>56</xdr:row>
      <xdr:rowOff>104432</xdr:rowOff>
    </xdr:to>
    <xdr:sp macro="" textlink="">
      <xdr:nvSpPr>
        <xdr:cNvPr id="601" name="円/楕円 600"/>
        <xdr:cNvSpPr/>
      </xdr:nvSpPr>
      <xdr:spPr>
        <a:xfrm>
          <a:off x="15430500" y="960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95559</xdr:rowOff>
    </xdr:from>
    <xdr:ext cx="534377" cy="259045"/>
    <xdr:sp macro="" textlink="">
      <xdr:nvSpPr>
        <xdr:cNvPr id="602" name="テキスト ボックス 601"/>
        <xdr:cNvSpPr txBox="1"/>
      </xdr:nvSpPr>
      <xdr:spPr>
        <a:xfrm>
          <a:off x="15214111" y="969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35,506</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65412</xdr:rowOff>
    </xdr:from>
    <xdr:to>
      <xdr:col>21</xdr:col>
      <xdr:colOff>212725</xdr:colOff>
      <xdr:row>57</xdr:row>
      <xdr:rowOff>167012</xdr:rowOff>
    </xdr:to>
    <xdr:sp macro="" textlink="">
      <xdr:nvSpPr>
        <xdr:cNvPr id="603" name="円/楕円 602"/>
        <xdr:cNvSpPr/>
      </xdr:nvSpPr>
      <xdr:spPr>
        <a:xfrm>
          <a:off x="14541500" y="98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158139</xdr:rowOff>
    </xdr:from>
    <xdr:ext cx="534377" cy="259045"/>
    <xdr:sp macro="" textlink="">
      <xdr:nvSpPr>
        <xdr:cNvPr id="604" name="テキスト ボックス 603"/>
        <xdr:cNvSpPr txBox="1"/>
      </xdr:nvSpPr>
      <xdr:spPr>
        <a:xfrm>
          <a:off x="14325111" y="9930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31,411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2375</xdr:rowOff>
    </xdr:from>
    <xdr:to>
      <xdr:col>20</xdr:col>
      <xdr:colOff>9525</xdr:colOff>
      <xdr:row>58</xdr:row>
      <xdr:rowOff>103975</xdr:rowOff>
    </xdr:to>
    <xdr:sp macro="" textlink="">
      <xdr:nvSpPr>
        <xdr:cNvPr id="605" name="円/楕円 604"/>
        <xdr:cNvSpPr/>
      </xdr:nvSpPr>
      <xdr:spPr>
        <a:xfrm>
          <a:off x="13652500" y="994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95102</xdr:rowOff>
    </xdr:from>
    <xdr:ext cx="534377" cy="259045"/>
    <xdr:sp macro="" textlink="">
      <xdr:nvSpPr>
        <xdr:cNvPr id="606" name="テキスト ボックス 605"/>
        <xdr:cNvSpPr txBox="1"/>
      </xdr:nvSpPr>
      <xdr:spPr>
        <a:xfrm>
          <a:off x="13436111" y="1003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87414</xdr:rowOff>
    </xdr:from>
    <xdr:to>
      <xdr:col>18</xdr:col>
      <xdr:colOff>492125</xdr:colOff>
      <xdr:row>58</xdr:row>
      <xdr:rowOff>17564</xdr:rowOff>
    </xdr:to>
    <xdr:sp macro="" textlink="">
      <xdr:nvSpPr>
        <xdr:cNvPr id="607" name="円/楕円 606"/>
        <xdr:cNvSpPr/>
      </xdr:nvSpPr>
      <xdr:spPr>
        <a:xfrm>
          <a:off x="12763500" y="986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8691</xdr:rowOff>
    </xdr:from>
    <xdr:ext cx="534377" cy="259045"/>
    <xdr:sp macro="" textlink="">
      <xdr:nvSpPr>
        <xdr:cNvPr id="608" name="テキスト ボックス 607"/>
        <xdr:cNvSpPr txBox="1"/>
      </xdr:nvSpPr>
      <xdr:spPr>
        <a:xfrm>
          <a:off x="12547111" y="995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22" name="テキスト ボックス 621"/>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24" name="テキスト ボックス 623"/>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6" name="テキスト ボックス 625"/>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8" name="テキスト ボックス 627"/>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141300</xdr:rowOff>
    </xdr:from>
    <xdr:to>
      <xdr:col>23</xdr:col>
      <xdr:colOff>516889</xdr:colOff>
      <xdr:row>78</xdr:row>
      <xdr:rowOff>139700</xdr:rowOff>
    </xdr:to>
    <xdr:cxnSp macro="">
      <xdr:nvCxnSpPr>
        <xdr:cNvPr id="630" name="直線コネクタ 629"/>
        <xdr:cNvCxnSpPr/>
      </xdr:nvCxnSpPr>
      <xdr:spPr>
        <a:xfrm flipV="1">
          <a:off x="16317595" y="12142800"/>
          <a:ext cx="1269" cy="13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87977</xdr:rowOff>
    </xdr:from>
    <xdr:ext cx="469744" cy="259045"/>
    <xdr:sp macro="" textlink="">
      <xdr:nvSpPr>
        <xdr:cNvPr id="633" name="災害復旧費最大値テキスト"/>
        <xdr:cNvSpPr txBox="1"/>
      </xdr:nvSpPr>
      <xdr:spPr>
        <a:xfrm>
          <a:off x="16370300" y="119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5,993</a:t>
          </a:r>
          <a:endParaRPr kumimoji="1" lang="ja-JP" altLang="en-US" sz="1000" b="1">
            <a:latin typeface="ＭＳ Ｐゴシック"/>
          </a:endParaRPr>
        </a:p>
      </xdr:txBody>
    </xdr:sp>
    <xdr:clientData/>
  </xdr:oneCellAnchor>
  <xdr:twoCellAnchor>
    <xdr:from>
      <xdr:col>23</xdr:col>
      <xdr:colOff>428625</xdr:colOff>
      <xdr:row>70</xdr:row>
      <xdr:rowOff>141300</xdr:rowOff>
    </xdr:from>
    <xdr:to>
      <xdr:col>23</xdr:col>
      <xdr:colOff>606425</xdr:colOff>
      <xdr:row>70</xdr:row>
      <xdr:rowOff>141300</xdr:rowOff>
    </xdr:to>
    <xdr:cxnSp macro="">
      <xdr:nvCxnSpPr>
        <xdr:cNvPr id="634" name="直線コネクタ 633"/>
        <xdr:cNvCxnSpPr/>
      </xdr:nvCxnSpPr>
      <xdr:spPr>
        <a:xfrm>
          <a:off x="16230600" y="1214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79121</xdr:rowOff>
    </xdr:from>
    <xdr:to>
      <xdr:col>23</xdr:col>
      <xdr:colOff>517525</xdr:colOff>
      <xdr:row>78</xdr:row>
      <xdr:rowOff>97410</xdr:rowOff>
    </xdr:to>
    <xdr:cxnSp macro="">
      <xdr:nvCxnSpPr>
        <xdr:cNvPr id="635" name="直線コネクタ 634"/>
        <xdr:cNvCxnSpPr/>
      </xdr:nvCxnSpPr>
      <xdr:spPr>
        <a:xfrm flipV="1">
          <a:off x="15481300" y="13452221"/>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148581</xdr:rowOff>
    </xdr:from>
    <xdr:ext cx="378565" cy="259045"/>
    <xdr:sp macro="" textlink="">
      <xdr:nvSpPr>
        <xdr:cNvPr id="636" name="災害復旧費平均値テキスト"/>
        <xdr:cNvSpPr txBox="1"/>
      </xdr:nvSpPr>
      <xdr:spPr>
        <a:xfrm>
          <a:off x="16370300" y="131787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125704</xdr:rowOff>
    </xdr:from>
    <xdr:to>
      <xdr:col>23</xdr:col>
      <xdr:colOff>568325</xdr:colOff>
      <xdr:row>78</xdr:row>
      <xdr:rowOff>55854</xdr:rowOff>
    </xdr:to>
    <xdr:sp macro="" textlink="">
      <xdr:nvSpPr>
        <xdr:cNvPr id="637" name="フローチャート : 判断 636"/>
        <xdr:cNvSpPr/>
      </xdr:nvSpPr>
      <xdr:spPr>
        <a:xfrm>
          <a:off x="16268700" y="1332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90323</xdr:rowOff>
    </xdr:from>
    <xdr:to>
      <xdr:col>22</xdr:col>
      <xdr:colOff>365125</xdr:colOff>
      <xdr:row>78</xdr:row>
      <xdr:rowOff>97410</xdr:rowOff>
    </xdr:to>
    <xdr:cxnSp macro="">
      <xdr:nvCxnSpPr>
        <xdr:cNvPr id="638" name="直線コネクタ 637"/>
        <xdr:cNvCxnSpPr/>
      </xdr:nvCxnSpPr>
      <xdr:spPr>
        <a:xfrm>
          <a:off x="14592300" y="1346342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85928</xdr:rowOff>
    </xdr:from>
    <xdr:to>
      <xdr:col>22</xdr:col>
      <xdr:colOff>415925</xdr:colOff>
      <xdr:row>78</xdr:row>
      <xdr:rowOff>16078</xdr:rowOff>
    </xdr:to>
    <xdr:sp macro="" textlink="">
      <xdr:nvSpPr>
        <xdr:cNvPr id="639" name="フローチャート : 判断 638"/>
        <xdr:cNvSpPr/>
      </xdr:nvSpPr>
      <xdr:spPr>
        <a:xfrm>
          <a:off x="15430500" y="1328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76</xdr:row>
      <xdr:rowOff>32605</xdr:rowOff>
    </xdr:from>
    <xdr:ext cx="378565" cy="259045"/>
    <xdr:sp macro="" textlink="">
      <xdr:nvSpPr>
        <xdr:cNvPr id="640" name="テキスト ボックス 639"/>
        <xdr:cNvSpPr txBox="1"/>
      </xdr:nvSpPr>
      <xdr:spPr>
        <a:xfrm>
          <a:off x="15292017" y="13062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170104</xdr:rowOff>
    </xdr:from>
    <xdr:to>
      <xdr:col>21</xdr:col>
      <xdr:colOff>161925</xdr:colOff>
      <xdr:row>78</xdr:row>
      <xdr:rowOff>90323</xdr:rowOff>
    </xdr:to>
    <xdr:cxnSp macro="">
      <xdr:nvCxnSpPr>
        <xdr:cNvPr id="641" name="直線コネクタ 640"/>
        <xdr:cNvCxnSpPr/>
      </xdr:nvCxnSpPr>
      <xdr:spPr>
        <a:xfrm>
          <a:off x="13703300" y="13371754"/>
          <a:ext cx="8890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133934</xdr:rowOff>
    </xdr:from>
    <xdr:to>
      <xdr:col>21</xdr:col>
      <xdr:colOff>212725</xdr:colOff>
      <xdr:row>77</xdr:row>
      <xdr:rowOff>64084</xdr:rowOff>
    </xdr:to>
    <xdr:sp macro="" textlink="">
      <xdr:nvSpPr>
        <xdr:cNvPr id="642" name="フローチャート : 判断 641"/>
        <xdr:cNvSpPr/>
      </xdr:nvSpPr>
      <xdr:spPr>
        <a:xfrm>
          <a:off x="14541500" y="1316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80611</xdr:rowOff>
    </xdr:from>
    <xdr:ext cx="469744" cy="259045"/>
    <xdr:sp macro="" textlink="">
      <xdr:nvSpPr>
        <xdr:cNvPr id="643" name="テキスト ボックス 642"/>
        <xdr:cNvSpPr txBox="1"/>
      </xdr:nvSpPr>
      <xdr:spPr>
        <a:xfrm>
          <a:off x="14357427" y="1293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170104</xdr:rowOff>
    </xdr:from>
    <xdr:to>
      <xdr:col>19</xdr:col>
      <xdr:colOff>644525</xdr:colOff>
      <xdr:row>78</xdr:row>
      <xdr:rowOff>82778</xdr:rowOff>
    </xdr:to>
    <xdr:cxnSp macro="">
      <xdr:nvCxnSpPr>
        <xdr:cNvPr id="644" name="直線コネクタ 643"/>
        <xdr:cNvCxnSpPr/>
      </xdr:nvCxnSpPr>
      <xdr:spPr>
        <a:xfrm flipV="1">
          <a:off x="12814300" y="13371754"/>
          <a:ext cx="889000" cy="84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164337</xdr:rowOff>
    </xdr:from>
    <xdr:to>
      <xdr:col>20</xdr:col>
      <xdr:colOff>9525</xdr:colOff>
      <xdr:row>76</xdr:row>
      <xdr:rowOff>94487</xdr:rowOff>
    </xdr:to>
    <xdr:sp macro="" textlink="">
      <xdr:nvSpPr>
        <xdr:cNvPr id="645" name="フローチャート : 判断 644"/>
        <xdr:cNvSpPr/>
      </xdr:nvSpPr>
      <xdr:spPr>
        <a:xfrm>
          <a:off x="13652500" y="1302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74</xdr:row>
      <xdr:rowOff>111015</xdr:rowOff>
    </xdr:from>
    <xdr:ext cx="469744" cy="259045"/>
    <xdr:sp macro="" textlink="">
      <xdr:nvSpPr>
        <xdr:cNvPr id="646" name="テキスト ボックス 645"/>
        <xdr:cNvSpPr txBox="1"/>
      </xdr:nvSpPr>
      <xdr:spPr>
        <a:xfrm>
          <a:off x="13468427" y="12798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1,920</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99873</xdr:rowOff>
    </xdr:from>
    <xdr:to>
      <xdr:col>18</xdr:col>
      <xdr:colOff>492125</xdr:colOff>
      <xdr:row>75</xdr:row>
      <xdr:rowOff>30023</xdr:rowOff>
    </xdr:to>
    <xdr:sp macro="" textlink="">
      <xdr:nvSpPr>
        <xdr:cNvPr id="647" name="フローチャート : 判断 646"/>
        <xdr:cNvSpPr/>
      </xdr:nvSpPr>
      <xdr:spPr>
        <a:xfrm>
          <a:off x="12763500" y="1278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73</xdr:row>
      <xdr:rowOff>46550</xdr:rowOff>
    </xdr:from>
    <xdr:ext cx="469744" cy="259045"/>
    <xdr:sp macro="" textlink="">
      <xdr:nvSpPr>
        <xdr:cNvPr id="648" name="テキスト ボックス 647"/>
        <xdr:cNvSpPr txBox="1"/>
      </xdr:nvSpPr>
      <xdr:spPr>
        <a:xfrm>
          <a:off x="12579427" y="12562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28321</xdr:rowOff>
    </xdr:from>
    <xdr:to>
      <xdr:col>23</xdr:col>
      <xdr:colOff>568325</xdr:colOff>
      <xdr:row>78</xdr:row>
      <xdr:rowOff>129921</xdr:rowOff>
    </xdr:to>
    <xdr:sp macro="" textlink="">
      <xdr:nvSpPr>
        <xdr:cNvPr id="654" name="円/楕円 653"/>
        <xdr:cNvSpPr/>
      </xdr:nvSpPr>
      <xdr:spPr>
        <a:xfrm>
          <a:off x="16268700" y="134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114698</xdr:rowOff>
    </xdr:from>
    <xdr:ext cx="378565" cy="259045"/>
    <xdr:sp macro="" textlink="">
      <xdr:nvSpPr>
        <xdr:cNvPr id="655" name="災害復旧費該当値テキスト"/>
        <xdr:cNvSpPr txBox="1"/>
      </xdr:nvSpPr>
      <xdr:spPr>
        <a:xfrm>
          <a:off x="16370300" y="13316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46610</xdr:rowOff>
    </xdr:from>
    <xdr:to>
      <xdr:col>22</xdr:col>
      <xdr:colOff>415925</xdr:colOff>
      <xdr:row>78</xdr:row>
      <xdr:rowOff>148210</xdr:rowOff>
    </xdr:to>
    <xdr:sp macro="" textlink="">
      <xdr:nvSpPr>
        <xdr:cNvPr id="656" name="円/楕円 655"/>
        <xdr:cNvSpPr/>
      </xdr:nvSpPr>
      <xdr:spPr>
        <a:xfrm>
          <a:off x="15430500" y="1341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78</xdr:row>
      <xdr:rowOff>139337</xdr:rowOff>
    </xdr:from>
    <xdr:ext cx="378565" cy="259045"/>
    <xdr:sp macro="" textlink="">
      <xdr:nvSpPr>
        <xdr:cNvPr id="657" name="テキスト ボックス 656"/>
        <xdr:cNvSpPr txBox="1"/>
      </xdr:nvSpPr>
      <xdr:spPr>
        <a:xfrm>
          <a:off x="15292017" y="1351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39523</xdr:rowOff>
    </xdr:from>
    <xdr:to>
      <xdr:col>21</xdr:col>
      <xdr:colOff>212725</xdr:colOff>
      <xdr:row>78</xdr:row>
      <xdr:rowOff>141123</xdr:rowOff>
    </xdr:to>
    <xdr:sp macro="" textlink="">
      <xdr:nvSpPr>
        <xdr:cNvPr id="658" name="円/楕円 657"/>
        <xdr:cNvSpPr/>
      </xdr:nvSpPr>
      <xdr:spPr>
        <a:xfrm>
          <a:off x="14541500" y="1341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78</xdr:row>
      <xdr:rowOff>132250</xdr:rowOff>
    </xdr:from>
    <xdr:ext cx="378565" cy="259045"/>
    <xdr:sp macro="" textlink="">
      <xdr:nvSpPr>
        <xdr:cNvPr id="659" name="テキスト ボックス 658"/>
        <xdr:cNvSpPr txBox="1"/>
      </xdr:nvSpPr>
      <xdr:spPr>
        <a:xfrm>
          <a:off x="14403017" y="135053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119304</xdr:rowOff>
    </xdr:from>
    <xdr:to>
      <xdr:col>20</xdr:col>
      <xdr:colOff>9525</xdr:colOff>
      <xdr:row>78</xdr:row>
      <xdr:rowOff>49454</xdr:rowOff>
    </xdr:to>
    <xdr:sp macro="" textlink="">
      <xdr:nvSpPr>
        <xdr:cNvPr id="660" name="円/楕円 659"/>
        <xdr:cNvSpPr/>
      </xdr:nvSpPr>
      <xdr:spPr>
        <a:xfrm>
          <a:off x="13652500" y="1332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40581</xdr:rowOff>
    </xdr:from>
    <xdr:ext cx="378565" cy="259045"/>
    <xdr:sp macro="" textlink="">
      <xdr:nvSpPr>
        <xdr:cNvPr id="661" name="テキスト ボックス 660"/>
        <xdr:cNvSpPr txBox="1"/>
      </xdr:nvSpPr>
      <xdr:spPr>
        <a:xfrm>
          <a:off x="13514017" y="13413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31978</xdr:rowOff>
    </xdr:from>
    <xdr:to>
      <xdr:col>18</xdr:col>
      <xdr:colOff>492125</xdr:colOff>
      <xdr:row>78</xdr:row>
      <xdr:rowOff>133578</xdr:rowOff>
    </xdr:to>
    <xdr:sp macro="" textlink="">
      <xdr:nvSpPr>
        <xdr:cNvPr id="662" name="円/楕円 661"/>
        <xdr:cNvSpPr/>
      </xdr:nvSpPr>
      <xdr:spPr>
        <a:xfrm>
          <a:off x="12763500" y="1340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124705</xdr:rowOff>
    </xdr:from>
    <xdr:ext cx="378565" cy="259045"/>
    <xdr:sp macro="" textlink="">
      <xdr:nvSpPr>
        <xdr:cNvPr id="663" name="テキスト ボックス 662"/>
        <xdr:cNvSpPr txBox="1"/>
      </xdr:nvSpPr>
      <xdr:spPr>
        <a:xfrm>
          <a:off x="12625017" y="13497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49,842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98</xdr:row>
      <xdr:rowOff>73677</xdr:rowOff>
    </xdr:from>
    <xdr:ext cx="531299" cy="259045"/>
    <xdr:sp macro="" textlink="">
      <xdr:nvSpPr>
        <xdr:cNvPr id="676" name="テキスト ボックス 675"/>
        <xdr:cNvSpPr txBox="1"/>
      </xdr:nvSpPr>
      <xdr:spPr>
        <a:xfrm>
          <a:off x="11914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155360</xdr:rowOff>
    </xdr:from>
    <xdr:to>
      <xdr:col>23</xdr:col>
      <xdr:colOff>516889</xdr:colOff>
      <xdr:row>97</xdr:row>
      <xdr:rowOff>148462</xdr:rowOff>
    </xdr:to>
    <xdr:cxnSp macro="">
      <xdr:nvCxnSpPr>
        <xdr:cNvPr id="688" name="直線コネクタ 687"/>
        <xdr:cNvCxnSpPr/>
      </xdr:nvCxnSpPr>
      <xdr:spPr>
        <a:xfrm flipV="1">
          <a:off x="16317595" y="15414410"/>
          <a:ext cx="1269" cy="1364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152289</xdr:rowOff>
    </xdr:from>
    <xdr:ext cx="534377" cy="259045"/>
    <xdr:sp macro="" textlink="">
      <xdr:nvSpPr>
        <xdr:cNvPr id="689" name="公債費最小値テキスト"/>
        <xdr:cNvSpPr txBox="1"/>
      </xdr:nvSpPr>
      <xdr:spPr>
        <a:xfrm>
          <a:off x="16370300" y="1678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32,540</a:t>
          </a:r>
          <a:endParaRPr kumimoji="1" lang="ja-JP" altLang="en-US" sz="1000" b="1">
            <a:latin typeface="ＭＳ Ｐゴシック"/>
          </a:endParaRPr>
        </a:p>
      </xdr:txBody>
    </xdr:sp>
    <xdr:clientData/>
  </xdr:oneCellAnchor>
  <xdr:twoCellAnchor>
    <xdr:from>
      <xdr:col>23</xdr:col>
      <xdr:colOff>428625</xdr:colOff>
      <xdr:row>97</xdr:row>
      <xdr:rowOff>148462</xdr:rowOff>
    </xdr:from>
    <xdr:to>
      <xdr:col>23</xdr:col>
      <xdr:colOff>606425</xdr:colOff>
      <xdr:row>97</xdr:row>
      <xdr:rowOff>148462</xdr:rowOff>
    </xdr:to>
    <xdr:cxnSp macro="">
      <xdr:nvCxnSpPr>
        <xdr:cNvPr id="690" name="直線コネクタ 689"/>
        <xdr:cNvCxnSpPr/>
      </xdr:nvCxnSpPr>
      <xdr:spPr>
        <a:xfrm>
          <a:off x="16230600" y="1677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102037</xdr:rowOff>
    </xdr:from>
    <xdr:ext cx="599010" cy="259045"/>
    <xdr:sp macro="" textlink="">
      <xdr:nvSpPr>
        <xdr:cNvPr id="691" name="公債費最大値テキスト"/>
        <xdr:cNvSpPr txBox="1"/>
      </xdr:nvSpPr>
      <xdr:spPr>
        <a:xfrm>
          <a:off x="16370300" y="15189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104,178</a:t>
          </a:r>
          <a:endParaRPr kumimoji="1" lang="ja-JP" altLang="en-US" sz="1000" b="1">
            <a:latin typeface="ＭＳ Ｐゴシック"/>
          </a:endParaRPr>
        </a:p>
      </xdr:txBody>
    </xdr:sp>
    <xdr:clientData/>
  </xdr:oneCellAnchor>
  <xdr:twoCellAnchor>
    <xdr:from>
      <xdr:col>23</xdr:col>
      <xdr:colOff>428625</xdr:colOff>
      <xdr:row>89</xdr:row>
      <xdr:rowOff>155360</xdr:rowOff>
    </xdr:from>
    <xdr:to>
      <xdr:col>23</xdr:col>
      <xdr:colOff>606425</xdr:colOff>
      <xdr:row>89</xdr:row>
      <xdr:rowOff>155360</xdr:rowOff>
    </xdr:to>
    <xdr:cxnSp macro="">
      <xdr:nvCxnSpPr>
        <xdr:cNvPr id="692" name="直線コネクタ 691"/>
        <xdr:cNvCxnSpPr/>
      </xdr:nvCxnSpPr>
      <xdr:spPr>
        <a:xfrm>
          <a:off x="16230600" y="1541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16504</xdr:rowOff>
    </xdr:from>
    <xdr:to>
      <xdr:col>23</xdr:col>
      <xdr:colOff>517525</xdr:colOff>
      <xdr:row>96</xdr:row>
      <xdr:rowOff>58147</xdr:rowOff>
    </xdr:to>
    <xdr:cxnSp macro="">
      <xdr:nvCxnSpPr>
        <xdr:cNvPr id="693" name="直線コネクタ 692"/>
        <xdr:cNvCxnSpPr/>
      </xdr:nvCxnSpPr>
      <xdr:spPr>
        <a:xfrm>
          <a:off x="15481300" y="16475704"/>
          <a:ext cx="838200" cy="4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123359</xdr:rowOff>
    </xdr:from>
    <xdr:ext cx="534377" cy="259045"/>
    <xdr:sp macro="" textlink="">
      <xdr:nvSpPr>
        <xdr:cNvPr id="694" name="公債費平均値テキスト"/>
        <xdr:cNvSpPr txBox="1"/>
      </xdr:nvSpPr>
      <xdr:spPr>
        <a:xfrm>
          <a:off x="16370300" y="16068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59,392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100482</xdr:rowOff>
    </xdr:from>
    <xdr:to>
      <xdr:col>23</xdr:col>
      <xdr:colOff>568325</xdr:colOff>
      <xdr:row>95</xdr:row>
      <xdr:rowOff>30632</xdr:rowOff>
    </xdr:to>
    <xdr:sp macro="" textlink="">
      <xdr:nvSpPr>
        <xdr:cNvPr id="695" name="フローチャート : 判断 694"/>
        <xdr:cNvSpPr/>
      </xdr:nvSpPr>
      <xdr:spPr>
        <a:xfrm>
          <a:off x="16268700" y="1621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146081</xdr:rowOff>
    </xdr:from>
    <xdr:to>
      <xdr:col>22</xdr:col>
      <xdr:colOff>365125</xdr:colOff>
      <xdr:row>96</xdr:row>
      <xdr:rowOff>16504</xdr:rowOff>
    </xdr:to>
    <xdr:cxnSp macro="">
      <xdr:nvCxnSpPr>
        <xdr:cNvPr id="696" name="直線コネクタ 695"/>
        <xdr:cNvCxnSpPr/>
      </xdr:nvCxnSpPr>
      <xdr:spPr>
        <a:xfrm>
          <a:off x="14592300" y="16433831"/>
          <a:ext cx="889000" cy="4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107093</xdr:rowOff>
    </xdr:from>
    <xdr:to>
      <xdr:col>22</xdr:col>
      <xdr:colOff>415925</xdr:colOff>
      <xdr:row>95</xdr:row>
      <xdr:rowOff>37243</xdr:rowOff>
    </xdr:to>
    <xdr:sp macro="" textlink="">
      <xdr:nvSpPr>
        <xdr:cNvPr id="697" name="フローチャート : 判断 696"/>
        <xdr:cNvSpPr/>
      </xdr:nvSpPr>
      <xdr:spPr>
        <a:xfrm>
          <a:off x="15430500" y="162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53770</xdr:rowOff>
    </xdr:from>
    <xdr:ext cx="534377" cy="259045"/>
    <xdr:sp macro="" textlink="">
      <xdr:nvSpPr>
        <xdr:cNvPr id="698" name="テキスト ボックス 697"/>
        <xdr:cNvSpPr txBox="1"/>
      </xdr:nvSpPr>
      <xdr:spPr>
        <a:xfrm>
          <a:off x="15214111" y="15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59,045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103029</xdr:rowOff>
    </xdr:from>
    <xdr:to>
      <xdr:col>21</xdr:col>
      <xdr:colOff>161925</xdr:colOff>
      <xdr:row>95</xdr:row>
      <xdr:rowOff>146081</xdr:rowOff>
    </xdr:to>
    <xdr:cxnSp macro="">
      <xdr:nvCxnSpPr>
        <xdr:cNvPr id="699" name="直線コネクタ 698"/>
        <xdr:cNvCxnSpPr/>
      </xdr:nvCxnSpPr>
      <xdr:spPr>
        <a:xfrm>
          <a:off x="13703300" y="16390779"/>
          <a:ext cx="889000" cy="4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88271</xdr:rowOff>
    </xdr:from>
    <xdr:to>
      <xdr:col>21</xdr:col>
      <xdr:colOff>212725</xdr:colOff>
      <xdr:row>95</xdr:row>
      <xdr:rowOff>18421</xdr:rowOff>
    </xdr:to>
    <xdr:sp macro="" textlink="">
      <xdr:nvSpPr>
        <xdr:cNvPr id="700" name="フローチャート : 判断 699"/>
        <xdr:cNvSpPr/>
      </xdr:nvSpPr>
      <xdr:spPr>
        <a:xfrm>
          <a:off x="14541500" y="162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34948</xdr:rowOff>
    </xdr:from>
    <xdr:ext cx="534377" cy="259045"/>
    <xdr:sp macro="" textlink="">
      <xdr:nvSpPr>
        <xdr:cNvPr id="701" name="テキスト ボックス 700"/>
        <xdr:cNvSpPr txBox="1"/>
      </xdr:nvSpPr>
      <xdr:spPr>
        <a:xfrm>
          <a:off x="14325111" y="1597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60,033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84493</xdr:rowOff>
    </xdr:from>
    <xdr:to>
      <xdr:col>19</xdr:col>
      <xdr:colOff>644525</xdr:colOff>
      <xdr:row>95</xdr:row>
      <xdr:rowOff>103029</xdr:rowOff>
    </xdr:to>
    <xdr:cxnSp macro="">
      <xdr:nvCxnSpPr>
        <xdr:cNvPr id="702" name="直線コネクタ 701"/>
        <xdr:cNvCxnSpPr/>
      </xdr:nvCxnSpPr>
      <xdr:spPr>
        <a:xfrm>
          <a:off x="12814300" y="16372243"/>
          <a:ext cx="889000" cy="1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107778</xdr:rowOff>
    </xdr:from>
    <xdr:to>
      <xdr:col>20</xdr:col>
      <xdr:colOff>9525</xdr:colOff>
      <xdr:row>95</xdr:row>
      <xdr:rowOff>37928</xdr:rowOff>
    </xdr:to>
    <xdr:sp macro="" textlink="">
      <xdr:nvSpPr>
        <xdr:cNvPr id="703" name="フローチャート : 判断 702"/>
        <xdr:cNvSpPr/>
      </xdr:nvSpPr>
      <xdr:spPr>
        <a:xfrm>
          <a:off x="13652500" y="1622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54455</xdr:rowOff>
    </xdr:from>
    <xdr:ext cx="534377" cy="259045"/>
    <xdr:sp macro="" textlink="">
      <xdr:nvSpPr>
        <xdr:cNvPr id="704" name="テキスト ボックス 703"/>
        <xdr:cNvSpPr txBox="1"/>
      </xdr:nvSpPr>
      <xdr:spPr>
        <a:xfrm>
          <a:off x="13436111" y="1599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59,009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71298</xdr:rowOff>
    </xdr:from>
    <xdr:to>
      <xdr:col>18</xdr:col>
      <xdr:colOff>492125</xdr:colOff>
      <xdr:row>95</xdr:row>
      <xdr:rowOff>1448</xdr:rowOff>
    </xdr:to>
    <xdr:sp macro="" textlink="">
      <xdr:nvSpPr>
        <xdr:cNvPr id="705" name="フローチャート : 判断 704"/>
        <xdr:cNvSpPr/>
      </xdr:nvSpPr>
      <xdr:spPr>
        <a:xfrm>
          <a:off x="12763500" y="16187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17975</xdr:rowOff>
    </xdr:from>
    <xdr:ext cx="534377" cy="259045"/>
    <xdr:sp macro="" textlink="">
      <xdr:nvSpPr>
        <xdr:cNvPr id="706" name="テキスト ボックス 705"/>
        <xdr:cNvSpPr txBox="1"/>
      </xdr:nvSpPr>
      <xdr:spPr>
        <a:xfrm>
          <a:off x="12547111" y="1596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60,924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7347</xdr:rowOff>
    </xdr:from>
    <xdr:to>
      <xdr:col>23</xdr:col>
      <xdr:colOff>568325</xdr:colOff>
      <xdr:row>96</xdr:row>
      <xdr:rowOff>108947</xdr:rowOff>
    </xdr:to>
    <xdr:sp macro="" textlink="">
      <xdr:nvSpPr>
        <xdr:cNvPr id="712" name="円/楕円 711"/>
        <xdr:cNvSpPr/>
      </xdr:nvSpPr>
      <xdr:spPr>
        <a:xfrm>
          <a:off x="16268700" y="164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157224</xdr:rowOff>
    </xdr:from>
    <xdr:ext cx="534377" cy="259045"/>
    <xdr:sp macro="" textlink="">
      <xdr:nvSpPr>
        <xdr:cNvPr id="713" name="公債費該当値テキスト"/>
        <xdr:cNvSpPr txBox="1"/>
      </xdr:nvSpPr>
      <xdr:spPr>
        <a:xfrm>
          <a:off x="16370300" y="16444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46,281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137154</xdr:rowOff>
    </xdr:from>
    <xdr:to>
      <xdr:col>22</xdr:col>
      <xdr:colOff>415925</xdr:colOff>
      <xdr:row>96</xdr:row>
      <xdr:rowOff>67304</xdr:rowOff>
    </xdr:to>
    <xdr:sp macro="" textlink="">
      <xdr:nvSpPr>
        <xdr:cNvPr id="714" name="円/楕円 713"/>
        <xdr:cNvSpPr/>
      </xdr:nvSpPr>
      <xdr:spPr>
        <a:xfrm>
          <a:off x="15430500" y="1642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58431</xdr:rowOff>
    </xdr:from>
    <xdr:ext cx="534377" cy="259045"/>
    <xdr:sp macro="" textlink="">
      <xdr:nvSpPr>
        <xdr:cNvPr id="715" name="テキスト ボックス 714"/>
        <xdr:cNvSpPr txBox="1"/>
      </xdr:nvSpPr>
      <xdr:spPr>
        <a:xfrm>
          <a:off x="15214111" y="1651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48,467</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95281</xdr:rowOff>
    </xdr:from>
    <xdr:to>
      <xdr:col>21</xdr:col>
      <xdr:colOff>212725</xdr:colOff>
      <xdr:row>96</xdr:row>
      <xdr:rowOff>25431</xdr:rowOff>
    </xdr:to>
    <xdr:sp macro="" textlink="">
      <xdr:nvSpPr>
        <xdr:cNvPr id="716" name="円/楕円 715"/>
        <xdr:cNvSpPr/>
      </xdr:nvSpPr>
      <xdr:spPr>
        <a:xfrm>
          <a:off x="14541500" y="1638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16558</xdr:rowOff>
    </xdr:from>
    <xdr:ext cx="534377" cy="259045"/>
    <xdr:sp macro="" textlink="">
      <xdr:nvSpPr>
        <xdr:cNvPr id="717" name="テキスト ボックス 716"/>
        <xdr:cNvSpPr txBox="1"/>
      </xdr:nvSpPr>
      <xdr:spPr>
        <a:xfrm>
          <a:off x="14325111" y="1647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52229</xdr:rowOff>
    </xdr:from>
    <xdr:to>
      <xdr:col>20</xdr:col>
      <xdr:colOff>9525</xdr:colOff>
      <xdr:row>95</xdr:row>
      <xdr:rowOff>153829</xdr:rowOff>
    </xdr:to>
    <xdr:sp macro="" textlink="">
      <xdr:nvSpPr>
        <xdr:cNvPr id="718" name="円/楕円 717"/>
        <xdr:cNvSpPr/>
      </xdr:nvSpPr>
      <xdr:spPr>
        <a:xfrm>
          <a:off x="13652500" y="16339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144956</xdr:rowOff>
    </xdr:from>
    <xdr:ext cx="534377" cy="259045"/>
    <xdr:sp macro="" textlink="">
      <xdr:nvSpPr>
        <xdr:cNvPr id="719" name="テキスト ボックス 718"/>
        <xdr:cNvSpPr txBox="1"/>
      </xdr:nvSpPr>
      <xdr:spPr>
        <a:xfrm>
          <a:off x="13436111" y="1643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52,925</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33693</xdr:rowOff>
    </xdr:from>
    <xdr:to>
      <xdr:col>18</xdr:col>
      <xdr:colOff>492125</xdr:colOff>
      <xdr:row>95</xdr:row>
      <xdr:rowOff>135293</xdr:rowOff>
    </xdr:to>
    <xdr:sp macro="" textlink="">
      <xdr:nvSpPr>
        <xdr:cNvPr id="720" name="円/楕円 719"/>
        <xdr:cNvSpPr/>
      </xdr:nvSpPr>
      <xdr:spPr>
        <a:xfrm>
          <a:off x="12763500" y="163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126420</xdr:rowOff>
    </xdr:from>
    <xdr:ext cx="534377" cy="259045"/>
    <xdr:sp macro="" textlink="">
      <xdr:nvSpPr>
        <xdr:cNvPr id="721" name="テキスト ボックス 720"/>
        <xdr:cNvSpPr txBox="1"/>
      </xdr:nvSpPr>
      <xdr:spPr>
        <a:xfrm>
          <a:off x="12547111" y="16414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37" name="テキスト ボックス 73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39" name="テキスト ボックス 73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41" name="テキスト ボックス 74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90703</xdr:rowOff>
    </xdr:from>
    <xdr:to>
      <xdr:col>32</xdr:col>
      <xdr:colOff>186689</xdr:colOff>
      <xdr:row>39</xdr:row>
      <xdr:rowOff>44450</xdr:rowOff>
    </xdr:to>
    <xdr:cxnSp macro="">
      <xdr:nvCxnSpPr>
        <xdr:cNvPr id="745" name="直線コネクタ 744"/>
        <xdr:cNvCxnSpPr/>
      </xdr:nvCxnSpPr>
      <xdr:spPr>
        <a:xfrm flipV="1">
          <a:off x="22159595" y="5405653"/>
          <a:ext cx="1269" cy="1325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37380</xdr:rowOff>
    </xdr:from>
    <xdr:ext cx="534377" cy="259045"/>
    <xdr:sp macro="" textlink="">
      <xdr:nvSpPr>
        <xdr:cNvPr id="748" name="諸支出金最大値テキスト"/>
        <xdr:cNvSpPr txBox="1"/>
      </xdr:nvSpPr>
      <xdr:spPr>
        <a:xfrm>
          <a:off x="22212300" y="51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17,393</a:t>
          </a:r>
          <a:endParaRPr kumimoji="1" lang="ja-JP" altLang="en-US" sz="1000" b="1">
            <a:latin typeface="ＭＳ Ｐゴシック"/>
          </a:endParaRPr>
        </a:p>
      </xdr:txBody>
    </xdr:sp>
    <xdr:clientData/>
  </xdr:oneCellAnchor>
  <xdr:twoCellAnchor>
    <xdr:from>
      <xdr:col>32</xdr:col>
      <xdr:colOff>98425</xdr:colOff>
      <xdr:row>31</xdr:row>
      <xdr:rowOff>90703</xdr:rowOff>
    </xdr:from>
    <xdr:to>
      <xdr:col>32</xdr:col>
      <xdr:colOff>276225</xdr:colOff>
      <xdr:row>31</xdr:row>
      <xdr:rowOff>90703</xdr:rowOff>
    </xdr:to>
    <xdr:cxnSp macro="">
      <xdr:nvCxnSpPr>
        <xdr:cNvPr id="749" name="直線コネクタ 748"/>
        <xdr:cNvCxnSpPr/>
      </xdr:nvCxnSpPr>
      <xdr:spPr>
        <a:xfrm>
          <a:off x="22072600" y="5405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14470</xdr:rowOff>
    </xdr:from>
    <xdr:ext cx="469744" cy="259045"/>
    <xdr:sp macro="" textlink="">
      <xdr:nvSpPr>
        <xdr:cNvPr id="751" name="諸支出金平均値テキスト"/>
        <xdr:cNvSpPr txBox="1"/>
      </xdr:nvSpPr>
      <xdr:spPr>
        <a:xfrm>
          <a:off x="22212300" y="6186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163043</xdr:rowOff>
    </xdr:from>
    <xdr:to>
      <xdr:col>32</xdr:col>
      <xdr:colOff>238125</xdr:colOff>
      <xdr:row>37</xdr:row>
      <xdr:rowOff>93193</xdr:rowOff>
    </xdr:to>
    <xdr:sp macro="" textlink="">
      <xdr:nvSpPr>
        <xdr:cNvPr id="752" name="フローチャート : 判断 751"/>
        <xdr:cNvSpPr/>
      </xdr:nvSpPr>
      <xdr:spPr>
        <a:xfrm>
          <a:off x="22110700" y="63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76556</xdr:rowOff>
    </xdr:from>
    <xdr:to>
      <xdr:col>31</xdr:col>
      <xdr:colOff>85725</xdr:colOff>
      <xdr:row>37</xdr:row>
      <xdr:rowOff>6706</xdr:rowOff>
    </xdr:to>
    <xdr:sp macro="" textlink="">
      <xdr:nvSpPr>
        <xdr:cNvPr id="754" name="フローチャート : 判断 753"/>
        <xdr:cNvSpPr/>
      </xdr:nvSpPr>
      <xdr:spPr>
        <a:xfrm>
          <a:off x="21272500" y="624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23233</xdr:rowOff>
    </xdr:from>
    <xdr:ext cx="469744" cy="259045"/>
    <xdr:sp macro="" textlink="">
      <xdr:nvSpPr>
        <xdr:cNvPr id="755" name="テキスト ボックス 754"/>
        <xdr:cNvSpPr txBox="1"/>
      </xdr:nvSpPr>
      <xdr:spPr>
        <a:xfrm>
          <a:off x="21088427" y="602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145593</xdr:rowOff>
    </xdr:from>
    <xdr:to>
      <xdr:col>29</xdr:col>
      <xdr:colOff>568325</xdr:colOff>
      <xdr:row>37</xdr:row>
      <xdr:rowOff>75743</xdr:rowOff>
    </xdr:to>
    <xdr:sp macro="" textlink="">
      <xdr:nvSpPr>
        <xdr:cNvPr id="757" name="フローチャート : 判断 756"/>
        <xdr:cNvSpPr/>
      </xdr:nvSpPr>
      <xdr:spPr>
        <a:xfrm>
          <a:off x="20383500" y="631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92270</xdr:rowOff>
    </xdr:from>
    <xdr:ext cx="469744" cy="259045"/>
    <xdr:sp macro="" textlink="">
      <xdr:nvSpPr>
        <xdr:cNvPr id="758" name="テキスト ボックス 757"/>
        <xdr:cNvSpPr txBox="1"/>
      </xdr:nvSpPr>
      <xdr:spPr>
        <a:xfrm>
          <a:off x="20199427" y="609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84023</xdr:rowOff>
    </xdr:from>
    <xdr:to>
      <xdr:col>28</xdr:col>
      <xdr:colOff>365125</xdr:colOff>
      <xdr:row>37</xdr:row>
      <xdr:rowOff>14173</xdr:rowOff>
    </xdr:to>
    <xdr:sp macro="" textlink="">
      <xdr:nvSpPr>
        <xdr:cNvPr id="760" name="フローチャート : 判断 759"/>
        <xdr:cNvSpPr/>
      </xdr:nvSpPr>
      <xdr:spPr>
        <a:xfrm>
          <a:off x="19494500" y="625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30700</xdr:rowOff>
    </xdr:from>
    <xdr:ext cx="469744" cy="259045"/>
    <xdr:sp macro="" textlink="">
      <xdr:nvSpPr>
        <xdr:cNvPr id="761" name="テキスト ボックス 760"/>
        <xdr:cNvSpPr txBox="1"/>
      </xdr:nvSpPr>
      <xdr:spPr>
        <a:xfrm>
          <a:off x="19310427" y="6031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5,564</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48057</xdr:rowOff>
    </xdr:from>
    <xdr:to>
      <xdr:col>27</xdr:col>
      <xdr:colOff>161925</xdr:colOff>
      <xdr:row>36</xdr:row>
      <xdr:rowOff>149657</xdr:rowOff>
    </xdr:to>
    <xdr:sp macro="" textlink="">
      <xdr:nvSpPr>
        <xdr:cNvPr id="762" name="フローチャート : 判断 761"/>
        <xdr:cNvSpPr/>
      </xdr:nvSpPr>
      <xdr:spPr>
        <a:xfrm>
          <a:off x="18605500" y="622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166184</xdr:rowOff>
    </xdr:from>
    <xdr:ext cx="469744" cy="259045"/>
    <xdr:sp macro="" textlink="">
      <xdr:nvSpPr>
        <xdr:cNvPr id="763" name="テキスト ボックス 762"/>
        <xdr:cNvSpPr txBox="1"/>
      </xdr:nvSpPr>
      <xdr:spPr>
        <a:xfrm>
          <a:off x="18421427" y="59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9" name="円/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1" name="円/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2" name="テキスト ボックス 77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3" name="円/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4" name="テキスト ボックス 77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5" name="円/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6" name="テキスト ボックス 77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7" name="円/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8" name="テキスト ボックス 77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57</xdr:row>
      <xdr:rowOff>6350</xdr:rowOff>
    </xdr:from>
    <xdr:to>
      <xdr:col>33</xdr:col>
      <xdr:colOff>314325</xdr:colOff>
      <xdr:row>57</xdr:row>
      <xdr:rowOff>6350</xdr:rowOff>
    </xdr:to>
    <xdr:cxnSp macro="">
      <xdr:nvCxnSpPr>
        <xdr:cNvPr id="789" name="直線コネクタ 78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35577</xdr:rowOff>
    </xdr:from>
    <xdr:ext cx="248786" cy="259045"/>
    <xdr:sp macro="" textlink="">
      <xdr:nvSpPr>
        <xdr:cNvPr id="790" name="テキスト ボックス 78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51</xdr:row>
      <xdr:rowOff>130827</xdr:rowOff>
    </xdr:from>
    <xdr:ext cx="248786" cy="259045"/>
    <xdr:sp macro="" textlink="">
      <xdr:nvSpPr>
        <xdr:cNvPr id="792" name="テキスト ボックス 79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57</xdr:row>
      <xdr:rowOff>6350</xdr:rowOff>
    </xdr:from>
    <xdr:to>
      <xdr:col>32</xdr:col>
      <xdr:colOff>186689</xdr:colOff>
      <xdr:row>57</xdr:row>
      <xdr:rowOff>6350</xdr:rowOff>
    </xdr:to>
    <xdr:cxnSp macro="">
      <xdr:nvCxnSpPr>
        <xdr:cNvPr id="796" name="直線コネクタ 795"/>
        <xdr:cNvCxnSpPr/>
      </xdr:nvCxnSpPr>
      <xdr:spPr>
        <a:xfrm>
          <a:off x="22159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48277</xdr:rowOff>
    </xdr:from>
    <xdr:ext cx="249299" cy="259045"/>
    <xdr:sp macro="" textlink="">
      <xdr:nvSpPr>
        <xdr:cNvPr id="797" name="前年度繰上充用金最小値テキスト"/>
        <xdr:cNvSpPr txBox="1"/>
      </xdr:nvSpPr>
      <xdr:spPr>
        <a:xfrm>
          <a:off x="22212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798" name="直線コネクタ 797"/>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48277</xdr:rowOff>
    </xdr:from>
    <xdr:ext cx="249299" cy="259045"/>
    <xdr:sp macro="" textlink="">
      <xdr:nvSpPr>
        <xdr:cNvPr id="799" name="前年度繰上充用金最大値テキスト"/>
        <xdr:cNvSpPr txBox="1"/>
      </xdr:nvSpPr>
      <xdr:spPr>
        <a:xfrm>
          <a:off x="22212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57</xdr:row>
      <xdr:rowOff>6350</xdr:rowOff>
    </xdr:from>
    <xdr:to>
      <xdr:col>32</xdr:col>
      <xdr:colOff>276225</xdr:colOff>
      <xdr:row>57</xdr:row>
      <xdr:rowOff>6350</xdr:rowOff>
    </xdr:to>
    <xdr:cxnSp macro="">
      <xdr:nvCxnSpPr>
        <xdr:cNvPr id="800" name="直線コネクタ 799"/>
        <xdr:cNvCxnSpPr/>
      </xdr:nvCxnSpPr>
      <xdr:spPr>
        <a:xfrm>
          <a:off x="22072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6350</xdr:rowOff>
    </xdr:from>
    <xdr:to>
      <xdr:col>32</xdr:col>
      <xdr:colOff>187325</xdr:colOff>
      <xdr:row>57</xdr:row>
      <xdr:rowOff>6350</xdr:rowOff>
    </xdr:to>
    <xdr:cxnSp macro="">
      <xdr:nvCxnSpPr>
        <xdr:cNvPr id="801" name="直線コネクタ 800"/>
        <xdr:cNvCxnSpPr/>
      </xdr:nvCxnSpPr>
      <xdr:spPr>
        <a:xfrm>
          <a:off x="21323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105427</xdr:rowOff>
    </xdr:from>
    <xdr:ext cx="249299" cy="259045"/>
    <xdr:sp macro="" textlink="">
      <xdr:nvSpPr>
        <xdr:cNvPr id="802" name="前年度繰上充用金平均値テキスト"/>
        <xdr:cNvSpPr txBox="1"/>
      </xdr:nvSpPr>
      <xdr:spPr>
        <a:xfrm>
          <a:off x="22212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03" name="フローチャート : 判断 802"/>
        <xdr:cNvSpPr/>
      </xdr:nvSpPr>
      <xdr:spPr>
        <a:xfrm>
          <a:off x="22110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6350</xdr:rowOff>
    </xdr:from>
    <xdr:to>
      <xdr:col>31</xdr:col>
      <xdr:colOff>34925</xdr:colOff>
      <xdr:row>57</xdr:row>
      <xdr:rowOff>6350</xdr:rowOff>
    </xdr:to>
    <xdr:cxnSp macro="">
      <xdr:nvCxnSpPr>
        <xdr:cNvPr id="804" name="直線コネクタ 803"/>
        <xdr:cNvCxnSpPr/>
      </xdr:nvCxnSpPr>
      <xdr:spPr>
        <a:xfrm>
          <a:off x="2043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127000</xdr:rowOff>
    </xdr:from>
    <xdr:to>
      <xdr:col>31</xdr:col>
      <xdr:colOff>85725</xdr:colOff>
      <xdr:row>57</xdr:row>
      <xdr:rowOff>57150</xdr:rowOff>
    </xdr:to>
    <xdr:sp macro="" textlink="">
      <xdr:nvSpPr>
        <xdr:cNvPr id="805" name="フローチャート : 判断 804"/>
        <xdr:cNvSpPr/>
      </xdr:nvSpPr>
      <xdr:spPr>
        <a:xfrm>
          <a:off x="2127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48277</xdr:rowOff>
    </xdr:from>
    <xdr:ext cx="249299" cy="259045"/>
    <xdr:sp macro="" textlink="">
      <xdr:nvSpPr>
        <xdr:cNvPr id="806" name="テキスト ボックス 805"/>
        <xdr:cNvSpPr txBox="1"/>
      </xdr:nvSpPr>
      <xdr:spPr>
        <a:xfrm>
          <a:off x="21198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6350</xdr:rowOff>
    </xdr:from>
    <xdr:to>
      <xdr:col>29</xdr:col>
      <xdr:colOff>517525</xdr:colOff>
      <xdr:row>57</xdr:row>
      <xdr:rowOff>6350</xdr:rowOff>
    </xdr:to>
    <xdr:cxnSp macro="">
      <xdr:nvCxnSpPr>
        <xdr:cNvPr id="807" name="直線コネクタ 806"/>
        <xdr:cNvCxnSpPr/>
      </xdr:nvCxnSpPr>
      <xdr:spPr>
        <a:xfrm>
          <a:off x="19545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127000</xdr:rowOff>
    </xdr:from>
    <xdr:to>
      <xdr:col>29</xdr:col>
      <xdr:colOff>568325</xdr:colOff>
      <xdr:row>57</xdr:row>
      <xdr:rowOff>57150</xdr:rowOff>
    </xdr:to>
    <xdr:sp macro="" textlink="">
      <xdr:nvSpPr>
        <xdr:cNvPr id="808" name="フローチャート : 判断 807"/>
        <xdr:cNvSpPr/>
      </xdr:nvSpPr>
      <xdr:spPr>
        <a:xfrm>
          <a:off x="2038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48277</xdr:rowOff>
    </xdr:from>
    <xdr:ext cx="249299" cy="259045"/>
    <xdr:sp macro="" textlink="">
      <xdr:nvSpPr>
        <xdr:cNvPr id="809" name="テキスト ボックス 808"/>
        <xdr:cNvSpPr txBox="1"/>
      </xdr:nvSpPr>
      <xdr:spPr>
        <a:xfrm>
          <a:off x="20309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6350</xdr:rowOff>
    </xdr:from>
    <xdr:to>
      <xdr:col>28</xdr:col>
      <xdr:colOff>314325</xdr:colOff>
      <xdr:row>57</xdr:row>
      <xdr:rowOff>6350</xdr:rowOff>
    </xdr:to>
    <xdr:cxnSp macro="">
      <xdr:nvCxnSpPr>
        <xdr:cNvPr id="810" name="直線コネクタ 809"/>
        <xdr:cNvCxnSpPr/>
      </xdr:nvCxnSpPr>
      <xdr:spPr>
        <a:xfrm>
          <a:off x="18656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127000</xdr:rowOff>
    </xdr:from>
    <xdr:to>
      <xdr:col>28</xdr:col>
      <xdr:colOff>365125</xdr:colOff>
      <xdr:row>57</xdr:row>
      <xdr:rowOff>57150</xdr:rowOff>
    </xdr:to>
    <xdr:sp macro="" textlink="">
      <xdr:nvSpPr>
        <xdr:cNvPr id="811" name="フローチャート : 判断 810"/>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48277</xdr:rowOff>
    </xdr:from>
    <xdr:ext cx="249299" cy="259045"/>
    <xdr:sp macro="" textlink="">
      <xdr:nvSpPr>
        <xdr:cNvPr id="812" name="テキスト ボックス 811"/>
        <xdr:cNvSpPr txBox="1"/>
      </xdr:nvSpPr>
      <xdr:spPr>
        <a:xfrm>
          <a:off x="19420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52</xdr:row>
      <xdr:rowOff>50800</xdr:rowOff>
    </xdr:from>
    <xdr:to>
      <xdr:col>27</xdr:col>
      <xdr:colOff>161925</xdr:colOff>
      <xdr:row>52</xdr:row>
      <xdr:rowOff>152400</xdr:rowOff>
    </xdr:to>
    <xdr:sp macro="" textlink="">
      <xdr:nvSpPr>
        <xdr:cNvPr id="813" name="フローチャート : 判断 812"/>
        <xdr:cNvSpPr/>
      </xdr:nvSpPr>
      <xdr:spPr>
        <a:xfrm>
          <a:off x="18605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50</xdr:row>
      <xdr:rowOff>168927</xdr:rowOff>
    </xdr:from>
    <xdr:ext cx="249299" cy="259045"/>
    <xdr:sp macro="" textlink="">
      <xdr:nvSpPr>
        <xdr:cNvPr id="814" name="テキスト ボックス 813"/>
        <xdr:cNvSpPr txBox="1"/>
      </xdr:nvSpPr>
      <xdr:spPr>
        <a:xfrm>
          <a:off x="18531649"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127000</xdr:rowOff>
    </xdr:from>
    <xdr:to>
      <xdr:col>32</xdr:col>
      <xdr:colOff>238125</xdr:colOff>
      <xdr:row>57</xdr:row>
      <xdr:rowOff>57150</xdr:rowOff>
    </xdr:to>
    <xdr:sp macro="" textlink="">
      <xdr:nvSpPr>
        <xdr:cNvPr id="820" name="円/楕円 819"/>
        <xdr:cNvSpPr/>
      </xdr:nvSpPr>
      <xdr:spPr>
        <a:xfrm>
          <a:off x="22110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162577</xdr:rowOff>
    </xdr:from>
    <xdr:ext cx="249299" cy="259045"/>
    <xdr:sp macro="" textlink="">
      <xdr:nvSpPr>
        <xdr:cNvPr id="821" name="前年度繰上充用金該当値テキスト"/>
        <xdr:cNvSpPr txBox="1"/>
      </xdr:nvSpPr>
      <xdr:spPr>
        <a:xfrm>
          <a:off x="22212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127000</xdr:rowOff>
    </xdr:from>
    <xdr:to>
      <xdr:col>31</xdr:col>
      <xdr:colOff>85725</xdr:colOff>
      <xdr:row>57</xdr:row>
      <xdr:rowOff>57150</xdr:rowOff>
    </xdr:to>
    <xdr:sp macro="" textlink="">
      <xdr:nvSpPr>
        <xdr:cNvPr id="822" name="円/楕円 821"/>
        <xdr:cNvSpPr/>
      </xdr:nvSpPr>
      <xdr:spPr>
        <a:xfrm>
          <a:off x="2127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73677</xdr:rowOff>
    </xdr:from>
    <xdr:ext cx="249299" cy="259045"/>
    <xdr:sp macro="" textlink="">
      <xdr:nvSpPr>
        <xdr:cNvPr id="823" name="テキスト ボックス 822"/>
        <xdr:cNvSpPr txBox="1"/>
      </xdr:nvSpPr>
      <xdr:spPr>
        <a:xfrm>
          <a:off x="21198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127000</xdr:rowOff>
    </xdr:from>
    <xdr:to>
      <xdr:col>29</xdr:col>
      <xdr:colOff>568325</xdr:colOff>
      <xdr:row>57</xdr:row>
      <xdr:rowOff>57150</xdr:rowOff>
    </xdr:to>
    <xdr:sp macro="" textlink="">
      <xdr:nvSpPr>
        <xdr:cNvPr id="824" name="円/楕円 823"/>
        <xdr:cNvSpPr/>
      </xdr:nvSpPr>
      <xdr:spPr>
        <a:xfrm>
          <a:off x="2038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73677</xdr:rowOff>
    </xdr:from>
    <xdr:ext cx="249299" cy="259045"/>
    <xdr:sp macro="" textlink="">
      <xdr:nvSpPr>
        <xdr:cNvPr id="825" name="テキスト ボックス 824"/>
        <xdr:cNvSpPr txBox="1"/>
      </xdr:nvSpPr>
      <xdr:spPr>
        <a:xfrm>
          <a:off x="20309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127000</xdr:rowOff>
    </xdr:from>
    <xdr:to>
      <xdr:col>28</xdr:col>
      <xdr:colOff>365125</xdr:colOff>
      <xdr:row>57</xdr:row>
      <xdr:rowOff>57150</xdr:rowOff>
    </xdr:to>
    <xdr:sp macro="" textlink="">
      <xdr:nvSpPr>
        <xdr:cNvPr id="826" name="円/楕円 825"/>
        <xdr:cNvSpPr/>
      </xdr:nvSpPr>
      <xdr:spPr>
        <a:xfrm>
          <a:off x="19494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73677</xdr:rowOff>
    </xdr:from>
    <xdr:ext cx="249299" cy="259045"/>
    <xdr:sp macro="" textlink="">
      <xdr:nvSpPr>
        <xdr:cNvPr id="827" name="テキスト ボックス 826"/>
        <xdr:cNvSpPr txBox="1"/>
      </xdr:nvSpPr>
      <xdr:spPr>
        <a:xfrm>
          <a:off x="19420649"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127000</xdr:rowOff>
    </xdr:from>
    <xdr:to>
      <xdr:col>27</xdr:col>
      <xdr:colOff>161925</xdr:colOff>
      <xdr:row>57</xdr:row>
      <xdr:rowOff>57150</xdr:rowOff>
    </xdr:to>
    <xdr:sp macro="" textlink="">
      <xdr:nvSpPr>
        <xdr:cNvPr id="828" name="円/楕円 827"/>
        <xdr:cNvSpPr/>
      </xdr:nvSpPr>
      <xdr:spPr>
        <a:xfrm>
          <a:off x="18605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48277</xdr:rowOff>
    </xdr:from>
    <xdr:ext cx="249299" cy="259045"/>
    <xdr:sp macro="" textlink="">
      <xdr:nvSpPr>
        <xdr:cNvPr id="829" name="テキスト ボックス 828"/>
        <xdr:cNvSpPr txBox="1"/>
      </xdr:nvSpPr>
      <xdr:spPr>
        <a:xfrm>
          <a:off x="18531649"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ea"/>
              <a:ea typeface="+mn-ea"/>
              <a:cs typeface="+mn-cs"/>
            </a:rPr>
            <a:t>　議会費については、人件費の割合が高く類似団体に比べコスト高となっています。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　衛生費については、平成</a:t>
          </a:r>
          <a:r>
            <a:rPr kumimoji="1" lang="en-US" altLang="ja-JP" sz="1300">
              <a:solidFill>
                <a:schemeClr val="dk1"/>
              </a:solidFill>
              <a:effectLst/>
              <a:latin typeface="+mn-ea"/>
              <a:ea typeface="+mn-ea"/>
              <a:cs typeface="+mn-cs"/>
            </a:rPr>
            <a:t>25</a:t>
          </a:r>
          <a:r>
            <a:rPr kumimoji="1" lang="ja-JP" altLang="ja-JP" sz="1300">
              <a:solidFill>
                <a:schemeClr val="dk1"/>
              </a:solidFill>
              <a:effectLst/>
              <a:latin typeface="+mn-ea"/>
              <a:ea typeface="+mn-ea"/>
              <a:cs typeface="+mn-cs"/>
            </a:rPr>
            <a:t>年度は平成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年度に地方独立行政法人へ移行した岡山市立総合医療センターに係る準備経費等を計上したため増加し、</a:t>
          </a:r>
          <a:r>
            <a:rPr kumimoji="1" lang="en-US" altLang="ja-JP" sz="1300">
              <a:solidFill>
                <a:schemeClr val="dk1"/>
              </a:solidFill>
              <a:effectLst/>
              <a:latin typeface="+mn-ea"/>
              <a:ea typeface="+mn-ea"/>
              <a:cs typeface="+mn-cs"/>
            </a:rPr>
            <a:t>H26</a:t>
          </a:r>
          <a:r>
            <a:rPr kumimoji="1" lang="ja-JP" altLang="ja-JP" sz="1300">
              <a:solidFill>
                <a:schemeClr val="dk1"/>
              </a:solidFill>
              <a:effectLst/>
              <a:latin typeface="+mn-ea"/>
              <a:ea typeface="+mn-ea"/>
              <a:cs typeface="+mn-cs"/>
            </a:rPr>
            <a:t>年度は、岡山市立総合医療センター建設に係る起債（転貸債）を地方独立行政法人法（第</a:t>
          </a:r>
          <a:r>
            <a:rPr kumimoji="1" lang="en-US" altLang="ja-JP" sz="1300">
              <a:solidFill>
                <a:schemeClr val="dk1"/>
              </a:solidFill>
              <a:effectLst/>
              <a:latin typeface="+mn-ea"/>
              <a:ea typeface="+mn-ea"/>
              <a:cs typeface="+mn-cs"/>
            </a:rPr>
            <a:t>41</a:t>
          </a:r>
          <a:r>
            <a:rPr kumimoji="1" lang="ja-JP" altLang="ja-JP" sz="1300">
              <a:solidFill>
                <a:schemeClr val="dk1"/>
              </a:solidFill>
              <a:effectLst/>
              <a:latin typeface="+mn-ea"/>
              <a:ea typeface="+mn-ea"/>
              <a:cs typeface="+mn-cs"/>
            </a:rPr>
            <a:t>条第</a:t>
          </a:r>
          <a:r>
            <a:rPr kumimoji="1" lang="en-US" altLang="ja-JP" sz="1300">
              <a:solidFill>
                <a:schemeClr val="dk1"/>
              </a:solidFill>
              <a:effectLst/>
              <a:latin typeface="+mn-ea"/>
              <a:ea typeface="+mn-ea"/>
              <a:cs typeface="+mn-cs"/>
            </a:rPr>
            <a:t>5</a:t>
          </a:r>
          <a:r>
            <a:rPr kumimoji="1" lang="ja-JP" altLang="ja-JP" sz="1300">
              <a:solidFill>
                <a:schemeClr val="dk1"/>
              </a:solidFill>
              <a:effectLst/>
              <a:latin typeface="+mn-ea"/>
              <a:ea typeface="+mn-ea"/>
              <a:cs typeface="+mn-cs"/>
            </a:rPr>
            <a:t>項）の定めにより、貸付金として</a:t>
          </a:r>
          <a:r>
            <a:rPr kumimoji="1" lang="en-US" altLang="ja-JP" sz="1300">
              <a:solidFill>
                <a:schemeClr val="dk1"/>
              </a:solidFill>
              <a:effectLst/>
              <a:latin typeface="+mn-ea"/>
              <a:ea typeface="+mn-ea"/>
              <a:cs typeface="+mn-cs"/>
            </a:rPr>
            <a:t>111</a:t>
          </a:r>
          <a:r>
            <a:rPr kumimoji="1" lang="ja-JP" altLang="ja-JP" sz="1300">
              <a:solidFill>
                <a:schemeClr val="dk1"/>
              </a:solidFill>
              <a:effectLst/>
              <a:latin typeface="+mn-ea"/>
              <a:ea typeface="+mn-ea"/>
              <a:cs typeface="+mn-cs"/>
            </a:rPr>
            <a:t>億</a:t>
          </a:r>
          <a:r>
            <a:rPr kumimoji="1" lang="en-US" altLang="ja-JP" sz="1300">
              <a:solidFill>
                <a:schemeClr val="dk1"/>
              </a:solidFill>
              <a:effectLst/>
              <a:latin typeface="+mn-ea"/>
              <a:ea typeface="+mn-ea"/>
              <a:cs typeface="+mn-cs"/>
            </a:rPr>
            <a:t>37</a:t>
          </a:r>
          <a:r>
            <a:rPr kumimoji="1" lang="ja-JP" altLang="ja-JP" sz="1300">
              <a:solidFill>
                <a:schemeClr val="dk1"/>
              </a:solidFill>
              <a:effectLst/>
              <a:latin typeface="+mn-ea"/>
              <a:ea typeface="+mn-ea"/>
              <a:cs typeface="+mn-cs"/>
            </a:rPr>
            <a:t>百万円の支出があり大幅な増となりました。農林水産業費は、広大な岡山平野における土地改良事業に係る元利償還交付金や用水路に係る維持管理費等の経費が生じるため、類似団体に比べコスト高となっています。</a:t>
          </a:r>
          <a:endParaRPr lang="ja-JP" altLang="ja-JP" sz="1300">
            <a:effectLst/>
            <a:latin typeface="+mn-ea"/>
            <a:ea typeface="+mn-ea"/>
          </a:endParaRPr>
        </a:p>
        <a:p>
          <a:r>
            <a:rPr kumimoji="1" lang="ja-JP" altLang="ja-JP" sz="1300">
              <a:solidFill>
                <a:schemeClr val="dk1"/>
              </a:solidFill>
              <a:effectLst/>
              <a:latin typeface="+mn-ea"/>
              <a:ea typeface="+mn-ea"/>
              <a:cs typeface="+mn-cs"/>
            </a:rPr>
            <a:t>　商工費については、中小企業向けの融資制度において、多くの類似団体は預託制度を採用していますが、当市においては預託制度を採用せず、利子補給を行っている等の要因によるものです。</a:t>
          </a:r>
          <a:endParaRPr lang="ja-JP" altLang="ja-JP" sz="13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ea"/>
              <a:ea typeface="+mn-ea"/>
              <a:cs typeface="+mn-cs"/>
            </a:rPr>
            <a:t>　平成</a:t>
          </a:r>
          <a:r>
            <a:rPr kumimoji="1" lang="en-US" altLang="ja-JP" sz="1400">
              <a:solidFill>
                <a:schemeClr val="dk1"/>
              </a:solidFill>
              <a:effectLst/>
              <a:latin typeface="+mn-ea"/>
              <a:ea typeface="+mn-ea"/>
              <a:cs typeface="+mn-cs"/>
            </a:rPr>
            <a:t>26</a:t>
          </a:r>
          <a:r>
            <a:rPr kumimoji="1" lang="ja-JP" altLang="ja-JP" sz="1400">
              <a:solidFill>
                <a:schemeClr val="dk1"/>
              </a:solidFill>
              <a:effectLst/>
              <a:latin typeface="+mn-ea"/>
              <a:ea typeface="+mn-ea"/>
              <a:cs typeface="+mn-cs"/>
            </a:rPr>
            <a:t>年度に比べ防災・減災事業や施設老朽化対応のため、財政調整基金へ積立による残高増加や、翌年度への繰越の増等による実質収支額は減少となっていますが、実質単年度収支は昨年度と比較し</a:t>
          </a:r>
          <a:r>
            <a:rPr kumimoji="1" lang="en-US" altLang="ja-JP" sz="1400">
              <a:solidFill>
                <a:schemeClr val="dk1"/>
              </a:solidFill>
              <a:effectLst/>
              <a:latin typeface="+mn-ea"/>
              <a:ea typeface="+mn-ea"/>
              <a:cs typeface="+mn-cs"/>
            </a:rPr>
            <a:t>2.34%</a:t>
          </a:r>
          <a:r>
            <a:rPr kumimoji="1" lang="ja-JP" altLang="ja-JP" sz="1400">
              <a:solidFill>
                <a:schemeClr val="dk1"/>
              </a:solidFill>
              <a:effectLst/>
              <a:latin typeface="+mn-ea"/>
              <a:ea typeface="+mn-ea"/>
              <a:cs typeface="+mn-cs"/>
            </a:rPr>
            <a:t>ﾎﾟｲﾝﾄ増加となっています。実質単年度収支は</a:t>
          </a:r>
          <a:r>
            <a:rPr kumimoji="1" lang="en-US" altLang="ja-JP" sz="1400">
              <a:solidFill>
                <a:schemeClr val="dk1"/>
              </a:solidFill>
              <a:effectLst/>
              <a:latin typeface="+mn-ea"/>
              <a:ea typeface="+mn-ea"/>
              <a:cs typeface="+mn-cs"/>
            </a:rPr>
            <a:t>H23</a:t>
          </a:r>
          <a:r>
            <a:rPr kumimoji="1" lang="ja-JP" altLang="ja-JP" sz="1400">
              <a:solidFill>
                <a:schemeClr val="dk1"/>
              </a:solidFill>
              <a:effectLst/>
              <a:latin typeface="+mn-ea"/>
              <a:ea typeface="+mn-ea"/>
              <a:cs typeface="+mn-cs"/>
            </a:rPr>
            <a:t>年度以降マイナスとなっており、要因としては、固定資産税等の歳入減</a:t>
          </a:r>
          <a:r>
            <a:rPr kumimoji="1" lang="en-US" altLang="ja-JP" sz="1400">
              <a:solidFill>
                <a:schemeClr val="dk1"/>
              </a:solidFill>
              <a:effectLst/>
              <a:latin typeface="+mn-ea"/>
              <a:ea typeface="+mn-ea"/>
              <a:cs typeface="+mn-cs"/>
            </a:rPr>
            <a:t>(H23)</a:t>
          </a:r>
          <a:r>
            <a:rPr kumimoji="1" lang="ja-JP" altLang="ja-JP" sz="1400">
              <a:solidFill>
                <a:schemeClr val="dk1"/>
              </a:solidFill>
              <a:effectLst/>
              <a:latin typeface="+mn-ea"/>
              <a:ea typeface="+mn-ea"/>
              <a:cs typeface="+mn-cs"/>
            </a:rPr>
            <a:t>、生活保護費等の歳出増</a:t>
          </a:r>
          <a:r>
            <a:rPr kumimoji="1" lang="en-US" altLang="ja-JP" sz="1400">
              <a:solidFill>
                <a:schemeClr val="dk1"/>
              </a:solidFill>
              <a:effectLst/>
              <a:latin typeface="+mn-ea"/>
              <a:ea typeface="+mn-ea"/>
              <a:cs typeface="+mn-cs"/>
            </a:rPr>
            <a:t>(H24)</a:t>
          </a:r>
          <a:r>
            <a:rPr kumimoji="1" lang="ja-JP" altLang="ja-JP" sz="1400">
              <a:solidFill>
                <a:schemeClr val="dk1"/>
              </a:solidFill>
              <a:effectLst/>
              <a:latin typeface="+mn-ea"/>
              <a:ea typeface="+mn-ea"/>
              <a:cs typeface="+mn-cs"/>
            </a:rPr>
            <a:t>、財政調整基金の取崩</a:t>
          </a:r>
          <a:r>
            <a:rPr kumimoji="1" lang="en-US" altLang="ja-JP" sz="1400">
              <a:solidFill>
                <a:schemeClr val="dk1"/>
              </a:solidFill>
              <a:effectLst/>
              <a:latin typeface="+mn-ea"/>
              <a:ea typeface="+mn-ea"/>
              <a:cs typeface="+mn-cs"/>
            </a:rPr>
            <a:t>(H25,26,27)</a:t>
          </a:r>
          <a:r>
            <a:rPr kumimoji="1" lang="ja-JP" altLang="ja-JP" sz="1400">
              <a:solidFill>
                <a:schemeClr val="dk1"/>
              </a:solidFill>
              <a:effectLst/>
              <a:latin typeface="+mn-ea"/>
              <a:ea typeface="+mn-ea"/>
              <a:cs typeface="+mn-cs"/>
            </a:rPr>
            <a:t>等が挙げられます。</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岡山県岡山市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岡山市住宅新築資金等貸付事業費特別会計については赤字が発生しており、引き続き解消に向けた努力が必要です。</a:t>
          </a:r>
          <a:endParaRPr lang="ja-JP" altLang="ja-JP" sz="1400">
            <a:effectLst/>
          </a:endParaRPr>
        </a:p>
        <a:p>
          <a:r>
            <a:rPr kumimoji="1" lang="ja-JP" altLang="ja-JP" sz="1400">
              <a:solidFill>
                <a:schemeClr val="dk1"/>
              </a:solidFill>
              <a:effectLst/>
              <a:latin typeface="+mn-lt"/>
              <a:ea typeface="+mn-ea"/>
              <a:cs typeface="+mn-cs"/>
            </a:rPr>
            <a:t>　上記以外の会計については、全て黒字となっており、岡山市全体としては赤字は発生しておらず、実質赤字比率は該当していません。</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30_&#24066;&#30010;&#26449;&#35506;/04&#36001;&#25919;&#29677;/200%20&#27770;&#31639;&#32113;&#35336;&#12539;&#20844;&#20849;&#26045;&#35373;&#29366;&#27841;&#35519;&#26619;&#38306;&#20418;/203%20&#36001;&#25919;&#29366;&#27841;&#36039;&#26009;&#38598;/H27&#27770;&#31639;&#20998;/&#9733;&#65301;&#26376;&#20844;&#34920;&#20998;/12_&#23436;&#25104;/&#12304;&#36001;&#25919;&#29366;&#27841;&#36039;&#26009;&#38598;&#12305;_331007_&#23713;&#23665;&#24066;_2015&#32113;&#21512;&#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公会計指標分析・財政指標組合せ分析表"/>
      <sheetName val="施設類型別ストック情報分析表①"/>
      <sheetName val="施設類型別ストック情報分析表②"/>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0">
          <cell r="K50" t="str">
            <v>H23</v>
          </cell>
          <cell r="L50" t="str">
            <v>H24</v>
          </cell>
          <cell r="M50" t="str">
            <v>H25</v>
          </cell>
          <cell r="N50" t="str">
            <v>H26</v>
          </cell>
          <cell r="O50" t="str">
            <v>H27</v>
          </cell>
        </row>
        <row r="51">
          <cell r="G51" t="str">
            <v>当該団体値</v>
          </cell>
        </row>
        <row r="55">
          <cell r="G55" t="str">
            <v>類似団体内平均値</v>
          </cell>
        </row>
        <row r="72">
          <cell r="K72" t="str">
            <v>H23</v>
          </cell>
          <cell r="L72" t="str">
            <v>H24</v>
          </cell>
          <cell r="M72" t="str">
            <v>H25</v>
          </cell>
          <cell r="N72" t="str">
            <v>H26</v>
          </cell>
          <cell r="O72" t="str">
            <v>H27</v>
          </cell>
        </row>
        <row r="73">
          <cell r="G73" t="str">
            <v>当該団体値</v>
          </cell>
          <cell r="K73">
            <v>87.8</v>
          </cell>
          <cell r="L73">
            <v>64</v>
          </cell>
          <cell r="M73">
            <v>54</v>
          </cell>
          <cell r="N73">
            <v>43.4</v>
          </cell>
          <cell r="O73">
            <v>27.7</v>
          </cell>
        </row>
        <row r="75">
          <cell r="K75">
            <v>14.8</v>
          </cell>
          <cell r="L75">
            <v>13.5</v>
          </cell>
          <cell r="M75">
            <v>12.4</v>
          </cell>
          <cell r="N75">
            <v>11</v>
          </cell>
          <cell r="O75">
            <v>9.5</v>
          </cell>
        </row>
        <row r="77">
          <cell r="G77" t="str">
            <v>類似団体内平均値</v>
          </cell>
          <cell r="K77">
            <v>163.1</v>
          </cell>
          <cell r="L77">
            <v>150.5</v>
          </cell>
          <cell r="M77">
            <v>139</v>
          </cell>
          <cell r="N77">
            <v>132.4</v>
          </cell>
          <cell r="O77">
            <v>124.2</v>
          </cell>
        </row>
        <row r="79">
          <cell r="K79">
            <v>12.1</v>
          </cell>
          <cell r="L79">
            <v>11.5</v>
          </cell>
          <cell r="M79">
            <v>11.2</v>
          </cell>
          <cell r="N79">
            <v>11.2</v>
          </cell>
          <cell r="O79">
            <v>10.9</v>
          </cell>
        </row>
      </sheetData>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287505152</v>
      </c>
      <c r="BO4" s="349"/>
      <c r="BP4" s="349"/>
      <c r="BQ4" s="349"/>
      <c r="BR4" s="349"/>
      <c r="BS4" s="349"/>
      <c r="BT4" s="349"/>
      <c r="BU4" s="350"/>
      <c r="BV4" s="348">
        <v>293586227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4.3</v>
      </c>
      <c r="CU4" s="355"/>
      <c r="CV4" s="355"/>
      <c r="CW4" s="355"/>
      <c r="CX4" s="355"/>
      <c r="CY4" s="355"/>
      <c r="CZ4" s="355"/>
      <c r="DA4" s="356"/>
      <c r="DB4" s="354">
        <v>5.4</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277860652</v>
      </c>
      <c r="BO5" s="386"/>
      <c r="BP5" s="386"/>
      <c r="BQ5" s="386"/>
      <c r="BR5" s="386"/>
      <c r="BS5" s="386"/>
      <c r="BT5" s="386"/>
      <c r="BU5" s="387"/>
      <c r="BV5" s="385">
        <v>282819404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87.5</v>
      </c>
      <c r="CU5" s="383"/>
      <c r="CV5" s="383"/>
      <c r="CW5" s="383"/>
      <c r="CX5" s="383"/>
      <c r="CY5" s="383"/>
      <c r="CZ5" s="383"/>
      <c r="DA5" s="384"/>
      <c r="DB5" s="382">
        <v>87.5</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9644500</v>
      </c>
      <c r="BO6" s="386"/>
      <c r="BP6" s="386"/>
      <c r="BQ6" s="386"/>
      <c r="BR6" s="386"/>
      <c r="BS6" s="386"/>
      <c r="BT6" s="386"/>
      <c r="BU6" s="387"/>
      <c r="BV6" s="385">
        <v>10766823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97.6</v>
      </c>
      <c r="CU6" s="423"/>
      <c r="CV6" s="423"/>
      <c r="CW6" s="423"/>
      <c r="CX6" s="423"/>
      <c r="CY6" s="423"/>
      <c r="CZ6" s="423"/>
      <c r="DA6" s="424"/>
      <c r="DB6" s="422">
        <v>99.5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78</v>
      </c>
      <c r="AV7" s="418"/>
      <c r="AW7" s="418"/>
      <c r="AX7" s="418"/>
      <c r="AY7" s="419" t="s">
        <v>89</v>
      </c>
      <c r="AZ7" s="420"/>
      <c r="BA7" s="420"/>
      <c r="BB7" s="420"/>
      <c r="BC7" s="420"/>
      <c r="BD7" s="420"/>
      <c r="BE7" s="420"/>
      <c r="BF7" s="420"/>
      <c r="BG7" s="420"/>
      <c r="BH7" s="420"/>
      <c r="BI7" s="420"/>
      <c r="BJ7" s="420"/>
      <c r="BK7" s="420"/>
      <c r="BL7" s="420"/>
      <c r="BM7" s="421"/>
      <c r="BN7" s="385">
        <v>2485937</v>
      </c>
      <c r="BO7" s="386"/>
      <c r="BP7" s="386"/>
      <c r="BQ7" s="386"/>
      <c r="BR7" s="386"/>
      <c r="BS7" s="386"/>
      <c r="BT7" s="386"/>
      <c r="BU7" s="387"/>
      <c r="BV7" s="385">
        <v>1765475</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165516086</v>
      </c>
      <c r="CU7" s="386"/>
      <c r="CV7" s="386"/>
      <c r="CW7" s="386"/>
      <c r="CX7" s="386"/>
      <c r="CY7" s="386"/>
      <c r="CZ7" s="386"/>
      <c r="DA7" s="387"/>
      <c r="DB7" s="385">
        <v>165727329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78</v>
      </c>
      <c r="AV8" s="418"/>
      <c r="AW8" s="418"/>
      <c r="AX8" s="418"/>
      <c r="AY8" s="419" t="s">
        <v>92</v>
      </c>
      <c r="AZ8" s="420"/>
      <c r="BA8" s="420"/>
      <c r="BB8" s="420"/>
      <c r="BC8" s="420"/>
      <c r="BD8" s="420"/>
      <c r="BE8" s="420"/>
      <c r="BF8" s="420"/>
      <c r="BG8" s="420"/>
      <c r="BH8" s="420"/>
      <c r="BI8" s="420"/>
      <c r="BJ8" s="420"/>
      <c r="BK8" s="420"/>
      <c r="BL8" s="420"/>
      <c r="BM8" s="421"/>
      <c r="BN8" s="385">
        <v>7158563</v>
      </c>
      <c r="BO8" s="386"/>
      <c r="BP8" s="386"/>
      <c r="BQ8" s="386"/>
      <c r="BR8" s="386"/>
      <c r="BS8" s="386"/>
      <c r="BT8" s="386"/>
      <c r="BU8" s="387"/>
      <c r="BV8" s="385">
        <v>9001348</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0.79</v>
      </c>
      <c r="CU8" s="426"/>
      <c r="CV8" s="426"/>
      <c r="CW8" s="426"/>
      <c r="CX8" s="426"/>
      <c r="CY8" s="426"/>
      <c r="CZ8" s="426"/>
      <c r="DA8" s="427"/>
      <c r="DB8" s="425">
        <v>0.78</v>
      </c>
      <c r="DC8" s="426"/>
      <c r="DD8" s="426"/>
      <c r="DE8" s="426"/>
      <c r="DF8" s="426"/>
      <c r="DG8" s="426"/>
      <c r="DH8" s="426"/>
      <c r="DI8" s="427"/>
      <c r="DJ8" s="137"/>
      <c r="DK8" s="137"/>
      <c r="DL8" s="137"/>
      <c r="DM8" s="137"/>
      <c r="DN8" s="137"/>
      <c r="DO8" s="137"/>
    </row>
    <row r="9" spans="1:119" ht="18.75" customHeight="1" thickBot="1" x14ac:dyDescent="0.2">
      <c r="A9" s="138"/>
      <c r="B9" s="379" t="s">
        <v>94</v>
      </c>
      <c r="C9" s="380"/>
      <c r="D9" s="380"/>
      <c r="E9" s="380"/>
      <c r="F9" s="380"/>
      <c r="G9" s="380"/>
      <c r="H9" s="380"/>
      <c r="I9" s="380"/>
      <c r="J9" s="380"/>
      <c r="K9" s="428"/>
      <c r="L9" s="429" t="s">
        <v>95</v>
      </c>
      <c r="M9" s="430"/>
      <c r="N9" s="430"/>
      <c r="O9" s="430"/>
      <c r="P9" s="430"/>
      <c r="Q9" s="431"/>
      <c r="R9" s="432">
        <v>719474</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78</v>
      </c>
      <c r="AV9" s="418"/>
      <c r="AW9" s="418"/>
      <c r="AX9" s="418"/>
      <c r="AY9" s="419" t="s">
        <v>98</v>
      </c>
      <c r="AZ9" s="420"/>
      <c r="BA9" s="420"/>
      <c r="BB9" s="420"/>
      <c r="BC9" s="420"/>
      <c r="BD9" s="420"/>
      <c r="BE9" s="420"/>
      <c r="BF9" s="420"/>
      <c r="BG9" s="420"/>
      <c r="BH9" s="420"/>
      <c r="BI9" s="420"/>
      <c r="BJ9" s="420"/>
      <c r="BK9" s="420"/>
      <c r="BL9" s="420"/>
      <c r="BM9" s="421"/>
      <c r="BN9" s="385">
        <v>-1842785</v>
      </c>
      <c r="BO9" s="386"/>
      <c r="BP9" s="386"/>
      <c r="BQ9" s="386"/>
      <c r="BR9" s="386"/>
      <c r="BS9" s="386"/>
      <c r="BT9" s="386"/>
      <c r="BU9" s="387"/>
      <c r="BV9" s="385">
        <v>1791656</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16.600000000000001</v>
      </c>
      <c r="CU9" s="383"/>
      <c r="CV9" s="383"/>
      <c r="CW9" s="383"/>
      <c r="CX9" s="383"/>
      <c r="CY9" s="383"/>
      <c r="CZ9" s="383"/>
      <c r="DA9" s="384"/>
      <c r="DB9" s="382">
        <v>17.7</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100</v>
      </c>
      <c r="M10" s="415"/>
      <c r="N10" s="415"/>
      <c r="O10" s="415"/>
      <c r="P10" s="415"/>
      <c r="Q10" s="416"/>
      <c r="R10" s="436">
        <v>709584</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102</v>
      </c>
      <c r="AV10" s="418"/>
      <c r="AW10" s="418"/>
      <c r="AX10" s="418"/>
      <c r="AY10" s="419" t="s">
        <v>103</v>
      </c>
      <c r="AZ10" s="420"/>
      <c r="BA10" s="420"/>
      <c r="BB10" s="420"/>
      <c r="BC10" s="420"/>
      <c r="BD10" s="420"/>
      <c r="BE10" s="420"/>
      <c r="BF10" s="420"/>
      <c r="BG10" s="420"/>
      <c r="BH10" s="420"/>
      <c r="BI10" s="420"/>
      <c r="BJ10" s="420"/>
      <c r="BK10" s="420"/>
      <c r="BL10" s="420"/>
      <c r="BM10" s="421"/>
      <c r="BN10" s="385">
        <v>24413</v>
      </c>
      <c r="BO10" s="386"/>
      <c r="BP10" s="386"/>
      <c r="BQ10" s="386"/>
      <c r="BR10" s="386"/>
      <c r="BS10" s="386"/>
      <c r="BT10" s="386"/>
      <c r="BU10" s="387"/>
      <c r="BV10" s="385">
        <v>19688</v>
      </c>
      <c r="BW10" s="386"/>
      <c r="BX10" s="386"/>
      <c r="BY10" s="386"/>
      <c r="BZ10" s="386"/>
      <c r="CA10" s="386"/>
      <c r="CB10" s="386"/>
      <c r="CC10" s="38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105</v>
      </c>
      <c r="M11" s="440"/>
      <c r="N11" s="440"/>
      <c r="O11" s="440"/>
      <c r="P11" s="440"/>
      <c r="Q11" s="441"/>
      <c r="R11" s="442" t="s">
        <v>106</v>
      </c>
      <c r="S11" s="443"/>
      <c r="T11" s="443"/>
      <c r="U11" s="443"/>
      <c r="V11" s="444"/>
      <c r="W11" s="373"/>
      <c r="X11" s="374"/>
      <c r="Y11" s="374"/>
      <c r="Z11" s="374"/>
      <c r="AA11" s="374"/>
      <c r="AB11" s="374"/>
      <c r="AC11" s="374"/>
      <c r="AD11" s="374"/>
      <c r="AE11" s="374"/>
      <c r="AF11" s="374"/>
      <c r="AG11" s="374"/>
      <c r="AH11" s="374"/>
      <c r="AI11" s="374"/>
      <c r="AJ11" s="374"/>
      <c r="AK11" s="374"/>
      <c r="AL11" s="377"/>
      <c r="AM11" s="414" t="s">
        <v>107</v>
      </c>
      <c r="AN11" s="415"/>
      <c r="AO11" s="415"/>
      <c r="AP11" s="415"/>
      <c r="AQ11" s="415"/>
      <c r="AR11" s="415"/>
      <c r="AS11" s="415"/>
      <c r="AT11" s="416"/>
      <c r="AU11" s="417" t="s">
        <v>102</v>
      </c>
      <c r="AV11" s="418"/>
      <c r="AW11" s="418"/>
      <c r="AX11" s="418"/>
      <c r="AY11" s="419" t="s">
        <v>108</v>
      </c>
      <c r="AZ11" s="420"/>
      <c r="BA11" s="420"/>
      <c r="BB11" s="420"/>
      <c r="BC11" s="420"/>
      <c r="BD11" s="420"/>
      <c r="BE11" s="420"/>
      <c r="BF11" s="420"/>
      <c r="BG11" s="420"/>
      <c r="BH11" s="420"/>
      <c r="BI11" s="420"/>
      <c r="BJ11" s="420"/>
      <c r="BK11" s="420"/>
      <c r="BL11" s="420"/>
      <c r="BM11" s="421"/>
      <c r="BN11" s="385" t="s">
        <v>109</v>
      </c>
      <c r="BO11" s="386"/>
      <c r="BP11" s="386"/>
      <c r="BQ11" s="386"/>
      <c r="BR11" s="386"/>
      <c r="BS11" s="386"/>
      <c r="BT11" s="386"/>
      <c r="BU11" s="387"/>
      <c r="BV11" s="385">
        <v>16792</v>
      </c>
      <c r="BW11" s="386"/>
      <c r="BX11" s="386"/>
      <c r="BY11" s="386"/>
      <c r="BZ11" s="386"/>
      <c r="CA11" s="386"/>
      <c r="CB11" s="386"/>
      <c r="CC11" s="387"/>
      <c r="CD11" s="388" t="s">
        <v>110</v>
      </c>
      <c r="CE11" s="389"/>
      <c r="CF11" s="389"/>
      <c r="CG11" s="389"/>
      <c r="CH11" s="389"/>
      <c r="CI11" s="389"/>
      <c r="CJ11" s="389"/>
      <c r="CK11" s="389"/>
      <c r="CL11" s="389"/>
      <c r="CM11" s="389"/>
      <c r="CN11" s="389"/>
      <c r="CO11" s="389"/>
      <c r="CP11" s="389"/>
      <c r="CQ11" s="389"/>
      <c r="CR11" s="389"/>
      <c r="CS11" s="390"/>
      <c r="CT11" s="425" t="s">
        <v>109</v>
      </c>
      <c r="CU11" s="426"/>
      <c r="CV11" s="426"/>
      <c r="CW11" s="426"/>
      <c r="CX11" s="426"/>
      <c r="CY11" s="426"/>
      <c r="CZ11" s="426"/>
      <c r="DA11" s="427"/>
      <c r="DB11" s="425" t="s">
        <v>109</v>
      </c>
      <c r="DC11" s="426"/>
      <c r="DD11" s="426"/>
      <c r="DE11" s="426"/>
      <c r="DF11" s="426"/>
      <c r="DG11" s="426"/>
      <c r="DH11" s="426"/>
      <c r="DI11" s="427"/>
      <c r="DJ11" s="137"/>
      <c r="DK11" s="137"/>
      <c r="DL11" s="137"/>
      <c r="DM11" s="137"/>
      <c r="DN11" s="137"/>
      <c r="DO11" s="137"/>
    </row>
    <row r="12" spans="1:119" ht="18.75" customHeight="1" x14ac:dyDescent="0.15">
      <c r="A12" s="138"/>
      <c r="B12" s="445" t="s">
        <v>111</v>
      </c>
      <c r="C12" s="446"/>
      <c r="D12" s="446"/>
      <c r="E12" s="446"/>
      <c r="F12" s="446"/>
      <c r="G12" s="446"/>
      <c r="H12" s="446"/>
      <c r="I12" s="446"/>
      <c r="J12" s="446"/>
      <c r="K12" s="447"/>
      <c r="L12" s="454" t="s">
        <v>112</v>
      </c>
      <c r="M12" s="455"/>
      <c r="N12" s="455"/>
      <c r="O12" s="455"/>
      <c r="P12" s="455"/>
      <c r="Q12" s="456"/>
      <c r="R12" s="457">
        <v>707615</v>
      </c>
      <c r="S12" s="458"/>
      <c r="T12" s="458"/>
      <c r="U12" s="458"/>
      <c r="V12" s="459"/>
      <c r="W12" s="460" t="s">
        <v>1</v>
      </c>
      <c r="X12" s="418"/>
      <c r="Y12" s="418"/>
      <c r="Z12" s="418"/>
      <c r="AA12" s="418"/>
      <c r="AB12" s="461"/>
      <c r="AC12" s="417" t="s">
        <v>113</v>
      </c>
      <c r="AD12" s="418"/>
      <c r="AE12" s="418"/>
      <c r="AF12" s="418"/>
      <c r="AG12" s="461"/>
      <c r="AH12" s="417" t="s">
        <v>114</v>
      </c>
      <c r="AI12" s="418"/>
      <c r="AJ12" s="418"/>
      <c r="AK12" s="418"/>
      <c r="AL12" s="462"/>
      <c r="AM12" s="414" t="s">
        <v>115</v>
      </c>
      <c r="AN12" s="415"/>
      <c r="AO12" s="415"/>
      <c r="AP12" s="415"/>
      <c r="AQ12" s="415"/>
      <c r="AR12" s="415"/>
      <c r="AS12" s="415"/>
      <c r="AT12" s="416"/>
      <c r="AU12" s="417" t="s">
        <v>116</v>
      </c>
      <c r="AV12" s="418"/>
      <c r="AW12" s="418"/>
      <c r="AX12" s="418"/>
      <c r="AY12" s="419" t="s">
        <v>117</v>
      </c>
      <c r="AZ12" s="420"/>
      <c r="BA12" s="420"/>
      <c r="BB12" s="420"/>
      <c r="BC12" s="420"/>
      <c r="BD12" s="420"/>
      <c r="BE12" s="420"/>
      <c r="BF12" s="420"/>
      <c r="BG12" s="420"/>
      <c r="BH12" s="420"/>
      <c r="BI12" s="420"/>
      <c r="BJ12" s="420"/>
      <c r="BK12" s="420"/>
      <c r="BL12" s="420"/>
      <c r="BM12" s="421"/>
      <c r="BN12" s="385">
        <v>3910000</v>
      </c>
      <c r="BO12" s="386"/>
      <c r="BP12" s="386"/>
      <c r="BQ12" s="386"/>
      <c r="BR12" s="386"/>
      <c r="BS12" s="386"/>
      <c r="BT12" s="386"/>
      <c r="BU12" s="387"/>
      <c r="BV12" s="385">
        <v>3680000</v>
      </c>
      <c r="BW12" s="386"/>
      <c r="BX12" s="386"/>
      <c r="BY12" s="386"/>
      <c r="BZ12" s="386"/>
      <c r="CA12" s="386"/>
      <c r="CB12" s="386"/>
      <c r="CC12" s="387"/>
      <c r="CD12" s="388" t="s">
        <v>118</v>
      </c>
      <c r="CE12" s="389"/>
      <c r="CF12" s="389"/>
      <c r="CG12" s="389"/>
      <c r="CH12" s="389"/>
      <c r="CI12" s="389"/>
      <c r="CJ12" s="389"/>
      <c r="CK12" s="389"/>
      <c r="CL12" s="389"/>
      <c r="CM12" s="389"/>
      <c r="CN12" s="389"/>
      <c r="CO12" s="389"/>
      <c r="CP12" s="389"/>
      <c r="CQ12" s="389"/>
      <c r="CR12" s="389"/>
      <c r="CS12" s="390"/>
      <c r="CT12" s="425" t="s">
        <v>119</v>
      </c>
      <c r="CU12" s="426"/>
      <c r="CV12" s="426"/>
      <c r="CW12" s="426"/>
      <c r="CX12" s="426"/>
      <c r="CY12" s="426"/>
      <c r="CZ12" s="426"/>
      <c r="DA12" s="427"/>
      <c r="DB12" s="425" t="s">
        <v>119</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120</v>
      </c>
      <c r="N13" s="474"/>
      <c r="O13" s="474"/>
      <c r="P13" s="474"/>
      <c r="Q13" s="475"/>
      <c r="R13" s="466">
        <v>697148</v>
      </c>
      <c r="S13" s="467"/>
      <c r="T13" s="467"/>
      <c r="U13" s="467"/>
      <c r="V13" s="468"/>
      <c r="W13" s="401" t="s">
        <v>121</v>
      </c>
      <c r="X13" s="402"/>
      <c r="Y13" s="402"/>
      <c r="Z13" s="402"/>
      <c r="AA13" s="402"/>
      <c r="AB13" s="392"/>
      <c r="AC13" s="436">
        <v>8925</v>
      </c>
      <c r="AD13" s="437"/>
      <c r="AE13" s="437"/>
      <c r="AF13" s="437"/>
      <c r="AG13" s="476"/>
      <c r="AH13" s="436">
        <v>11893</v>
      </c>
      <c r="AI13" s="437"/>
      <c r="AJ13" s="437"/>
      <c r="AK13" s="437"/>
      <c r="AL13" s="438"/>
      <c r="AM13" s="414" t="s">
        <v>122</v>
      </c>
      <c r="AN13" s="415"/>
      <c r="AO13" s="415"/>
      <c r="AP13" s="415"/>
      <c r="AQ13" s="415"/>
      <c r="AR13" s="415"/>
      <c r="AS13" s="415"/>
      <c r="AT13" s="416"/>
      <c r="AU13" s="417" t="s">
        <v>123</v>
      </c>
      <c r="AV13" s="418"/>
      <c r="AW13" s="418"/>
      <c r="AX13" s="418"/>
      <c r="AY13" s="419" t="s">
        <v>124</v>
      </c>
      <c r="AZ13" s="420"/>
      <c r="BA13" s="420"/>
      <c r="BB13" s="420"/>
      <c r="BC13" s="420"/>
      <c r="BD13" s="420"/>
      <c r="BE13" s="420"/>
      <c r="BF13" s="420"/>
      <c r="BG13" s="420"/>
      <c r="BH13" s="420"/>
      <c r="BI13" s="420"/>
      <c r="BJ13" s="420"/>
      <c r="BK13" s="420"/>
      <c r="BL13" s="420"/>
      <c r="BM13" s="421"/>
      <c r="BN13" s="385">
        <v>-5728372</v>
      </c>
      <c r="BO13" s="386"/>
      <c r="BP13" s="386"/>
      <c r="BQ13" s="386"/>
      <c r="BR13" s="386"/>
      <c r="BS13" s="386"/>
      <c r="BT13" s="386"/>
      <c r="BU13" s="387"/>
      <c r="BV13" s="385">
        <v>-1851864</v>
      </c>
      <c r="BW13" s="386"/>
      <c r="BX13" s="386"/>
      <c r="BY13" s="386"/>
      <c r="BZ13" s="386"/>
      <c r="CA13" s="386"/>
      <c r="CB13" s="386"/>
      <c r="CC13" s="387"/>
      <c r="CD13" s="388" t="s">
        <v>125</v>
      </c>
      <c r="CE13" s="389"/>
      <c r="CF13" s="389"/>
      <c r="CG13" s="389"/>
      <c r="CH13" s="389"/>
      <c r="CI13" s="389"/>
      <c r="CJ13" s="389"/>
      <c r="CK13" s="389"/>
      <c r="CL13" s="389"/>
      <c r="CM13" s="389"/>
      <c r="CN13" s="389"/>
      <c r="CO13" s="389"/>
      <c r="CP13" s="389"/>
      <c r="CQ13" s="389"/>
      <c r="CR13" s="389"/>
      <c r="CS13" s="390"/>
      <c r="CT13" s="382">
        <v>9.5</v>
      </c>
      <c r="CU13" s="383"/>
      <c r="CV13" s="383"/>
      <c r="CW13" s="383"/>
      <c r="CX13" s="383"/>
      <c r="CY13" s="383"/>
      <c r="CZ13" s="383"/>
      <c r="DA13" s="384"/>
      <c r="DB13" s="382">
        <v>11</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126</v>
      </c>
      <c r="M14" s="464"/>
      <c r="N14" s="464"/>
      <c r="O14" s="464"/>
      <c r="P14" s="464"/>
      <c r="Q14" s="465"/>
      <c r="R14" s="466">
        <v>706027</v>
      </c>
      <c r="S14" s="467"/>
      <c r="T14" s="467"/>
      <c r="U14" s="467"/>
      <c r="V14" s="468"/>
      <c r="W14" s="375"/>
      <c r="X14" s="376"/>
      <c r="Y14" s="376"/>
      <c r="Z14" s="376"/>
      <c r="AA14" s="376"/>
      <c r="AB14" s="365"/>
      <c r="AC14" s="469">
        <v>2.9</v>
      </c>
      <c r="AD14" s="470"/>
      <c r="AE14" s="470"/>
      <c r="AF14" s="470"/>
      <c r="AG14" s="471"/>
      <c r="AH14" s="469">
        <v>3.6</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127</v>
      </c>
      <c r="CE14" s="478"/>
      <c r="CF14" s="478"/>
      <c r="CG14" s="478"/>
      <c r="CH14" s="478"/>
      <c r="CI14" s="478"/>
      <c r="CJ14" s="478"/>
      <c r="CK14" s="478"/>
      <c r="CL14" s="478"/>
      <c r="CM14" s="478"/>
      <c r="CN14" s="478"/>
      <c r="CO14" s="478"/>
      <c r="CP14" s="478"/>
      <c r="CQ14" s="478"/>
      <c r="CR14" s="478"/>
      <c r="CS14" s="479"/>
      <c r="CT14" s="480">
        <v>27.7</v>
      </c>
      <c r="CU14" s="481"/>
      <c r="CV14" s="481"/>
      <c r="CW14" s="481"/>
      <c r="CX14" s="481"/>
      <c r="CY14" s="481"/>
      <c r="CZ14" s="481"/>
      <c r="DA14" s="482"/>
      <c r="DB14" s="480">
        <v>43.4</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120</v>
      </c>
      <c r="N15" s="474"/>
      <c r="O15" s="474"/>
      <c r="P15" s="474"/>
      <c r="Q15" s="475"/>
      <c r="R15" s="466">
        <v>696235</v>
      </c>
      <c r="S15" s="467"/>
      <c r="T15" s="467"/>
      <c r="U15" s="467"/>
      <c r="V15" s="468"/>
      <c r="W15" s="401" t="s">
        <v>128</v>
      </c>
      <c r="X15" s="402"/>
      <c r="Y15" s="402"/>
      <c r="Z15" s="402"/>
      <c r="AA15" s="402"/>
      <c r="AB15" s="392"/>
      <c r="AC15" s="436">
        <v>67642</v>
      </c>
      <c r="AD15" s="437"/>
      <c r="AE15" s="437"/>
      <c r="AF15" s="437"/>
      <c r="AG15" s="476"/>
      <c r="AH15" s="436">
        <v>74554</v>
      </c>
      <c r="AI15" s="437"/>
      <c r="AJ15" s="437"/>
      <c r="AK15" s="437"/>
      <c r="AL15" s="438"/>
      <c r="AM15" s="414"/>
      <c r="AN15" s="415"/>
      <c r="AO15" s="415"/>
      <c r="AP15" s="415"/>
      <c r="AQ15" s="415"/>
      <c r="AR15" s="415"/>
      <c r="AS15" s="415"/>
      <c r="AT15" s="416"/>
      <c r="AU15" s="417"/>
      <c r="AV15" s="418"/>
      <c r="AW15" s="418"/>
      <c r="AX15" s="418"/>
      <c r="AY15" s="345" t="s">
        <v>129</v>
      </c>
      <c r="AZ15" s="346"/>
      <c r="BA15" s="346"/>
      <c r="BB15" s="346"/>
      <c r="BC15" s="346"/>
      <c r="BD15" s="346"/>
      <c r="BE15" s="346"/>
      <c r="BF15" s="346"/>
      <c r="BG15" s="346"/>
      <c r="BH15" s="346"/>
      <c r="BI15" s="346"/>
      <c r="BJ15" s="346"/>
      <c r="BK15" s="346"/>
      <c r="BL15" s="346"/>
      <c r="BM15" s="347"/>
      <c r="BN15" s="348">
        <v>96532136</v>
      </c>
      <c r="BO15" s="349"/>
      <c r="BP15" s="349"/>
      <c r="BQ15" s="349"/>
      <c r="BR15" s="349"/>
      <c r="BS15" s="349"/>
      <c r="BT15" s="349"/>
      <c r="BU15" s="350"/>
      <c r="BV15" s="348">
        <v>92153160</v>
      </c>
      <c r="BW15" s="349"/>
      <c r="BX15" s="349"/>
      <c r="BY15" s="349"/>
      <c r="BZ15" s="349"/>
      <c r="CA15" s="349"/>
      <c r="CB15" s="349"/>
      <c r="CC15" s="350"/>
      <c r="CD15" s="483" t="s">
        <v>130</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131</v>
      </c>
      <c r="M16" s="494"/>
      <c r="N16" s="494"/>
      <c r="O16" s="494"/>
      <c r="P16" s="494"/>
      <c r="Q16" s="495"/>
      <c r="R16" s="486" t="s">
        <v>132</v>
      </c>
      <c r="S16" s="487"/>
      <c r="T16" s="487"/>
      <c r="U16" s="487"/>
      <c r="V16" s="488"/>
      <c r="W16" s="375"/>
      <c r="X16" s="376"/>
      <c r="Y16" s="376"/>
      <c r="Z16" s="376"/>
      <c r="AA16" s="376"/>
      <c r="AB16" s="365"/>
      <c r="AC16" s="469">
        <v>21.7</v>
      </c>
      <c r="AD16" s="470"/>
      <c r="AE16" s="470"/>
      <c r="AF16" s="470"/>
      <c r="AG16" s="471"/>
      <c r="AH16" s="469">
        <v>22.7</v>
      </c>
      <c r="AI16" s="470"/>
      <c r="AJ16" s="470"/>
      <c r="AK16" s="470"/>
      <c r="AL16" s="472"/>
      <c r="AM16" s="414"/>
      <c r="AN16" s="415"/>
      <c r="AO16" s="415"/>
      <c r="AP16" s="415"/>
      <c r="AQ16" s="415"/>
      <c r="AR16" s="415"/>
      <c r="AS16" s="415"/>
      <c r="AT16" s="416"/>
      <c r="AU16" s="417"/>
      <c r="AV16" s="418"/>
      <c r="AW16" s="418"/>
      <c r="AX16" s="418"/>
      <c r="AY16" s="419" t="s">
        <v>133</v>
      </c>
      <c r="AZ16" s="420"/>
      <c r="BA16" s="420"/>
      <c r="BB16" s="420"/>
      <c r="BC16" s="420"/>
      <c r="BD16" s="420"/>
      <c r="BE16" s="420"/>
      <c r="BF16" s="420"/>
      <c r="BG16" s="420"/>
      <c r="BH16" s="420"/>
      <c r="BI16" s="420"/>
      <c r="BJ16" s="420"/>
      <c r="BK16" s="420"/>
      <c r="BL16" s="420"/>
      <c r="BM16" s="421"/>
      <c r="BN16" s="385">
        <v>119330013</v>
      </c>
      <c r="BO16" s="386"/>
      <c r="BP16" s="386"/>
      <c r="BQ16" s="386"/>
      <c r="BR16" s="386"/>
      <c r="BS16" s="386"/>
      <c r="BT16" s="386"/>
      <c r="BU16" s="387"/>
      <c r="BV16" s="385">
        <v>116275189</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134</v>
      </c>
      <c r="N17" s="490"/>
      <c r="O17" s="490"/>
      <c r="P17" s="490"/>
      <c r="Q17" s="491"/>
      <c r="R17" s="486" t="s">
        <v>135</v>
      </c>
      <c r="S17" s="487"/>
      <c r="T17" s="487"/>
      <c r="U17" s="487"/>
      <c r="V17" s="488"/>
      <c r="W17" s="401" t="s">
        <v>136</v>
      </c>
      <c r="X17" s="402"/>
      <c r="Y17" s="402"/>
      <c r="Z17" s="402"/>
      <c r="AA17" s="402"/>
      <c r="AB17" s="392"/>
      <c r="AC17" s="436">
        <v>234539</v>
      </c>
      <c r="AD17" s="437"/>
      <c r="AE17" s="437"/>
      <c r="AF17" s="437"/>
      <c r="AG17" s="476"/>
      <c r="AH17" s="436">
        <v>235446</v>
      </c>
      <c r="AI17" s="437"/>
      <c r="AJ17" s="437"/>
      <c r="AK17" s="437"/>
      <c r="AL17" s="438"/>
      <c r="AM17" s="414"/>
      <c r="AN17" s="415"/>
      <c r="AO17" s="415"/>
      <c r="AP17" s="415"/>
      <c r="AQ17" s="415"/>
      <c r="AR17" s="415"/>
      <c r="AS17" s="415"/>
      <c r="AT17" s="416"/>
      <c r="AU17" s="417"/>
      <c r="AV17" s="418"/>
      <c r="AW17" s="418"/>
      <c r="AX17" s="418"/>
      <c r="AY17" s="419" t="s">
        <v>137</v>
      </c>
      <c r="AZ17" s="420"/>
      <c r="BA17" s="420"/>
      <c r="BB17" s="420"/>
      <c r="BC17" s="420"/>
      <c r="BD17" s="420"/>
      <c r="BE17" s="420"/>
      <c r="BF17" s="420"/>
      <c r="BG17" s="420"/>
      <c r="BH17" s="420"/>
      <c r="BI17" s="420"/>
      <c r="BJ17" s="420"/>
      <c r="BK17" s="420"/>
      <c r="BL17" s="420"/>
      <c r="BM17" s="421"/>
      <c r="BN17" s="385">
        <v>124118264</v>
      </c>
      <c r="BO17" s="386"/>
      <c r="BP17" s="386"/>
      <c r="BQ17" s="386"/>
      <c r="BR17" s="386"/>
      <c r="BS17" s="386"/>
      <c r="BT17" s="386"/>
      <c r="BU17" s="387"/>
      <c r="BV17" s="385">
        <v>119462226</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138</v>
      </c>
      <c r="C18" s="428"/>
      <c r="D18" s="428"/>
      <c r="E18" s="497"/>
      <c r="F18" s="497"/>
      <c r="G18" s="497"/>
      <c r="H18" s="497"/>
      <c r="I18" s="497"/>
      <c r="J18" s="497"/>
      <c r="K18" s="497"/>
      <c r="L18" s="498">
        <v>789.96</v>
      </c>
      <c r="M18" s="498"/>
      <c r="N18" s="498"/>
      <c r="O18" s="498"/>
      <c r="P18" s="498"/>
      <c r="Q18" s="498"/>
      <c r="R18" s="499"/>
      <c r="S18" s="499"/>
      <c r="T18" s="499"/>
      <c r="U18" s="499"/>
      <c r="V18" s="500"/>
      <c r="W18" s="403"/>
      <c r="X18" s="404"/>
      <c r="Y18" s="404"/>
      <c r="Z18" s="404"/>
      <c r="AA18" s="404"/>
      <c r="AB18" s="395"/>
      <c r="AC18" s="501">
        <v>75.400000000000006</v>
      </c>
      <c r="AD18" s="502"/>
      <c r="AE18" s="502"/>
      <c r="AF18" s="502"/>
      <c r="AG18" s="503"/>
      <c r="AH18" s="501">
        <v>71.599999999999994</v>
      </c>
      <c r="AI18" s="502"/>
      <c r="AJ18" s="502"/>
      <c r="AK18" s="502"/>
      <c r="AL18" s="504"/>
      <c r="AM18" s="414"/>
      <c r="AN18" s="415"/>
      <c r="AO18" s="415"/>
      <c r="AP18" s="415"/>
      <c r="AQ18" s="415"/>
      <c r="AR18" s="415"/>
      <c r="AS18" s="415"/>
      <c r="AT18" s="416"/>
      <c r="AU18" s="417"/>
      <c r="AV18" s="418"/>
      <c r="AW18" s="418"/>
      <c r="AX18" s="418"/>
      <c r="AY18" s="419" t="s">
        <v>139</v>
      </c>
      <c r="AZ18" s="420"/>
      <c r="BA18" s="420"/>
      <c r="BB18" s="420"/>
      <c r="BC18" s="420"/>
      <c r="BD18" s="420"/>
      <c r="BE18" s="420"/>
      <c r="BF18" s="420"/>
      <c r="BG18" s="420"/>
      <c r="BH18" s="420"/>
      <c r="BI18" s="420"/>
      <c r="BJ18" s="420"/>
      <c r="BK18" s="420"/>
      <c r="BL18" s="420"/>
      <c r="BM18" s="421"/>
      <c r="BN18" s="385">
        <v>149119942</v>
      </c>
      <c r="BO18" s="386"/>
      <c r="BP18" s="386"/>
      <c r="BQ18" s="386"/>
      <c r="BR18" s="386"/>
      <c r="BS18" s="386"/>
      <c r="BT18" s="386"/>
      <c r="BU18" s="387"/>
      <c r="BV18" s="385">
        <v>148473358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140</v>
      </c>
      <c r="C19" s="428"/>
      <c r="D19" s="428"/>
      <c r="E19" s="497"/>
      <c r="F19" s="497"/>
      <c r="G19" s="497"/>
      <c r="H19" s="497"/>
      <c r="I19" s="497"/>
      <c r="J19" s="497"/>
      <c r="K19" s="497"/>
      <c r="L19" s="505">
        <v>911</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141</v>
      </c>
      <c r="AZ19" s="420"/>
      <c r="BA19" s="420"/>
      <c r="BB19" s="420"/>
      <c r="BC19" s="420"/>
      <c r="BD19" s="420"/>
      <c r="BE19" s="420"/>
      <c r="BF19" s="420"/>
      <c r="BG19" s="420"/>
      <c r="BH19" s="420"/>
      <c r="BI19" s="420"/>
      <c r="BJ19" s="420"/>
      <c r="BK19" s="420"/>
      <c r="BL19" s="420"/>
      <c r="BM19" s="421"/>
      <c r="BN19" s="385">
        <v>194069374</v>
      </c>
      <c r="BO19" s="386"/>
      <c r="BP19" s="386"/>
      <c r="BQ19" s="386"/>
      <c r="BR19" s="386"/>
      <c r="BS19" s="386"/>
      <c r="BT19" s="386"/>
      <c r="BU19" s="387"/>
      <c r="BV19" s="385">
        <v>191617848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142</v>
      </c>
      <c r="C20" s="428"/>
      <c r="D20" s="428"/>
      <c r="E20" s="497"/>
      <c r="F20" s="497"/>
      <c r="G20" s="497"/>
      <c r="H20" s="497"/>
      <c r="I20" s="497"/>
      <c r="J20" s="497"/>
      <c r="K20" s="497"/>
      <c r="L20" s="505">
        <v>309409</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143</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144</v>
      </c>
      <c r="C22" s="516"/>
      <c r="D22" s="517"/>
      <c r="E22" s="397" t="s">
        <v>1</v>
      </c>
      <c r="F22" s="402"/>
      <c r="G22" s="402"/>
      <c r="H22" s="402"/>
      <c r="I22" s="402"/>
      <c r="J22" s="402"/>
      <c r="K22" s="392"/>
      <c r="L22" s="397" t="s">
        <v>145</v>
      </c>
      <c r="M22" s="402"/>
      <c r="N22" s="402"/>
      <c r="O22" s="402"/>
      <c r="P22" s="392"/>
      <c r="Q22" s="524" t="s">
        <v>146</v>
      </c>
      <c r="R22" s="525"/>
      <c r="S22" s="525"/>
      <c r="T22" s="525"/>
      <c r="U22" s="525"/>
      <c r="V22" s="526"/>
      <c r="W22" s="530" t="s">
        <v>147</v>
      </c>
      <c r="X22" s="516"/>
      <c r="Y22" s="517"/>
      <c r="Z22" s="397" t="s">
        <v>1</v>
      </c>
      <c r="AA22" s="402"/>
      <c r="AB22" s="402"/>
      <c r="AC22" s="402"/>
      <c r="AD22" s="402"/>
      <c r="AE22" s="402"/>
      <c r="AF22" s="402"/>
      <c r="AG22" s="392"/>
      <c r="AH22" s="543" t="s">
        <v>148</v>
      </c>
      <c r="AI22" s="402"/>
      <c r="AJ22" s="402"/>
      <c r="AK22" s="402"/>
      <c r="AL22" s="392"/>
      <c r="AM22" s="543" t="s">
        <v>149</v>
      </c>
      <c r="AN22" s="544"/>
      <c r="AO22" s="544"/>
      <c r="AP22" s="544"/>
      <c r="AQ22" s="544"/>
      <c r="AR22" s="545"/>
      <c r="AS22" s="524" t="s">
        <v>146</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150</v>
      </c>
      <c r="AZ23" s="346"/>
      <c r="BA23" s="346"/>
      <c r="BB23" s="346"/>
      <c r="BC23" s="346"/>
      <c r="BD23" s="346"/>
      <c r="BE23" s="346"/>
      <c r="BF23" s="346"/>
      <c r="BG23" s="346"/>
      <c r="BH23" s="346"/>
      <c r="BI23" s="346"/>
      <c r="BJ23" s="346"/>
      <c r="BK23" s="346"/>
      <c r="BL23" s="346"/>
      <c r="BM23" s="347"/>
      <c r="BN23" s="385">
        <v>307410803</v>
      </c>
      <c r="BO23" s="386"/>
      <c r="BP23" s="386"/>
      <c r="BQ23" s="386"/>
      <c r="BR23" s="386"/>
      <c r="BS23" s="386"/>
      <c r="BT23" s="386"/>
      <c r="BU23" s="387"/>
      <c r="BV23" s="385">
        <v>301269440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151</v>
      </c>
      <c r="F24" s="415"/>
      <c r="G24" s="415"/>
      <c r="H24" s="415"/>
      <c r="I24" s="415"/>
      <c r="J24" s="415"/>
      <c r="K24" s="416"/>
      <c r="L24" s="436">
        <v>1</v>
      </c>
      <c r="M24" s="437"/>
      <c r="N24" s="437"/>
      <c r="O24" s="437"/>
      <c r="P24" s="476"/>
      <c r="Q24" s="436">
        <v>11600</v>
      </c>
      <c r="R24" s="437"/>
      <c r="S24" s="437"/>
      <c r="T24" s="437"/>
      <c r="U24" s="437"/>
      <c r="V24" s="476"/>
      <c r="W24" s="531"/>
      <c r="X24" s="519"/>
      <c r="Y24" s="520"/>
      <c r="Z24" s="435" t="s">
        <v>152</v>
      </c>
      <c r="AA24" s="415"/>
      <c r="AB24" s="415"/>
      <c r="AC24" s="415"/>
      <c r="AD24" s="415"/>
      <c r="AE24" s="415"/>
      <c r="AF24" s="415"/>
      <c r="AG24" s="416"/>
      <c r="AH24" s="436">
        <v>4357</v>
      </c>
      <c r="AI24" s="437"/>
      <c r="AJ24" s="437"/>
      <c r="AK24" s="437"/>
      <c r="AL24" s="476"/>
      <c r="AM24" s="436">
        <v>14587236</v>
      </c>
      <c r="AN24" s="437"/>
      <c r="AO24" s="437"/>
      <c r="AP24" s="437"/>
      <c r="AQ24" s="437"/>
      <c r="AR24" s="476"/>
      <c r="AS24" s="436">
        <v>3348</v>
      </c>
      <c r="AT24" s="437"/>
      <c r="AU24" s="437"/>
      <c r="AV24" s="437"/>
      <c r="AW24" s="437"/>
      <c r="AX24" s="438"/>
      <c r="AY24" s="551" t="s">
        <v>153</v>
      </c>
      <c r="AZ24" s="552"/>
      <c r="BA24" s="552"/>
      <c r="BB24" s="552"/>
      <c r="BC24" s="552"/>
      <c r="BD24" s="552"/>
      <c r="BE24" s="552"/>
      <c r="BF24" s="552"/>
      <c r="BG24" s="552"/>
      <c r="BH24" s="552"/>
      <c r="BI24" s="552"/>
      <c r="BJ24" s="552"/>
      <c r="BK24" s="552"/>
      <c r="BL24" s="552"/>
      <c r="BM24" s="553"/>
      <c r="BN24" s="385">
        <v>171400034</v>
      </c>
      <c r="BO24" s="386"/>
      <c r="BP24" s="386"/>
      <c r="BQ24" s="386"/>
      <c r="BR24" s="386"/>
      <c r="BS24" s="386"/>
      <c r="BT24" s="386"/>
      <c r="BU24" s="387"/>
      <c r="BV24" s="385">
        <v>176820826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154</v>
      </c>
      <c r="F25" s="415"/>
      <c r="G25" s="415"/>
      <c r="H25" s="415"/>
      <c r="I25" s="415"/>
      <c r="J25" s="415"/>
      <c r="K25" s="416"/>
      <c r="L25" s="436">
        <v>2</v>
      </c>
      <c r="M25" s="437"/>
      <c r="N25" s="437"/>
      <c r="O25" s="437"/>
      <c r="P25" s="476"/>
      <c r="Q25" s="436">
        <v>9200</v>
      </c>
      <c r="R25" s="437"/>
      <c r="S25" s="437"/>
      <c r="T25" s="437"/>
      <c r="U25" s="437"/>
      <c r="V25" s="476"/>
      <c r="W25" s="531"/>
      <c r="X25" s="519"/>
      <c r="Y25" s="520"/>
      <c r="Z25" s="435" t="s">
        <v>155</v>
      </c>
      <c r="AA25" s="415"/>
      <c r="AB25" s="415"/>
      <c r="AC25" s="415"/>
      <c r="AD25" s="415"/>
      <c r="AE25" s="415"/>
      <c r="AF25" s="415"/>
      <c r="AG25" s="416"/>
      <c r="AH25" s="436">
        <v>691</v>
      </c>
      <c r="AI25" s="437"/>
      <c r="AJ25" s="437"/>
      <c r="AK25" s="437"/>
      <c r="AL25" s="476"/>
      <c r="AM25" s="436">
        <v>2153156</v>
      </c>
      <c r="AN25" s="437"/>
      <c r="AO25" s="437"/>
      <c r="AP25" s="437"/>
      <c r="AQ25" s="437"/>
      <c r="AR25" s="476"/>
      <c r="AS25" s="436">
        <v>3116</v>
      </c>
      <c r="AT25" s="437"/>
      <c r="AU25" s="437"/>
      <c r="AV25" s="437"/>
      <c r="AW25" s="437"/>
      <c r="AX25" s="438"/>
      <c r="AY25" s="345" t="s">
        <v>156</v>
      </c>
      <c r="AZ25" s="346"/>
      <c r="BA25" s="346"/>
      <c r="BB25" s="346"/>
      <c r="BC25" s="346"/>
      <c r="BD25" s="346"/>
      <c r="BE25" s="346"/>
      <c r="BF25" s="346"/>
      <c r="BG25" s="346"/>
      <c r="BH25" s="346"/>
      <c r="BI25" s="346"/>
      <c r="BJ25" s="346"/>
      <c r="BK25" s="346"/>
      <c r="BL25" s="346"/>
      <c r="BM25" s="347"/>
      <c r="BN25" s="348">
        <v>77139571</v>
      </c>
      <c r="BO25" s="349"/>
      <c r="BP25" s="349"/>
      <c r="BQ25" s="349"/>
      <c r="BR25" s="349"/>
      <c r="BS25" s="349"/>
      <c r="BT25" s="349"/>
      <c r="BU25" s="350"/>
      <c r="BV25" s="348">
        <v>77162814</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157</v>
      </c>
      <c r="F26" s="415"/>
      <c r="G26" s="415"/>
      <c r="H26" s="415"/>
      <c r="I26" s="415"/>
      <c r="J26" s="415"/>
      <c r="K26" s="416"/>
      <c r="L26" s="436">
        <v>1</v>
      </c>
      <c r="M26" s="437"/>
      <c r="N26" s="437"/>
      <c r="O26" s="437"/>
      <c r="P26" s="476"/>
      <c r="Q26" s="436">
        <v>5969</v>
      </c>
      <c r="R26" s="437"/>
      <c r="S26" s="437"/>
      <c r="T26" s="437"/>
      <c r="U26" s="437"/>
      <c r="V26" s="476"/>
      <c r="W26" s="531"/>
      <c r="X26" s="519"/>
      <c r="Y26" s="520"/>
      <c r="Z26" s="435" t="s">
        <v>158</v>
      </c>
      <c r="AA26" s="541"/>
      <c r="AB26" s="541"/>
      <c r="AC26" s="541"/>
      <c r="AD26" s="541"/>
      <c r="AE26" s="541"/>
      <c r="AF26" s="541"/>
      <c r="AG26" s="542"/>
      <c r="AH26" s="436">
        <v>288</v>
      </c>
      <c r="AI26" s="437"/>
      <c r="AJ26" s="437"/>
      <c r="AK26" s="437"/>
      <c r="AL26" s="476"/>
      <c r="AM26" s="436">
        <v>889632</v>
      </c>
      <c r="AN26" s="437"/>
      <c r="AO26" s="437"/>
      <c r="AP26" s="437"/>
      <c r="AQ26" s="437"/>
      <c r="AR26" s="476"/>
      <c r="AS26" s="436">
        <v>3089</v>
      </c>
      <c r="AT26" s="437"/>
      <c r="AU26" s="437"/>
      <c r="AV26" s="437"/>
      <c r="AW26" s="437"/>
      <c r="AX26" s="438"/>
      <c r="AY26" s="388" t="s">
        <v>159</v>
      </c>
      <c r="AZ26" s="389"/>
      <c r="BA26" s="389"/>
      <c r="BB26" s="389"/>
      <c r="BC26" s="389"/>
      <c r="BD26" s="389"/>
      <c r="BE26" s="389"/>
      <c r="BF26" s="389"/>
      <c r="BG26" s="389"/>
      <c r="BH26" s="389"/>
      <c r="BI26" s="389"/>
      <c r="BJ26" s="389"/>
      <c r="BK26" s="389"/>
      <c r="BL26" s="389"/>
      <c r="BM26" s="390"/>
      <c r="BN26" s="385">
        <v>1466777</v>
      </c>
      <c r="BO26" s="386"/>
      <c r="BP26" s="386"/>
      <c r="BQ26" s="386"/>
      <c r="BR26" s="386"/>
      <c r="BS26" s="386"/>
      <c r="BT26" s="386"/>
      <c r="BU26" s="387"/>
      <c r="BV26" s="385">
        <v>1463487</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160</v>
      </c>
      <c r="F27" s="415"/>
      <c r="G27" s="415"/>
      <c r="H27" s="415"/>
      <c r="I27" s="415"/>
      <c r="J27" s="415"/>
      <c r="K27" s="416"/>
      <c r="L27" s="436">
        <v>1</v>
      </c>
      <c r="M27" s="437"/>
      <c r="N27" s="437"/>
      <c r="O27" s="437"/>
      <c r="P27" s="476"/>
      <c r="Q27" s="436">
        <v>8500</v>
      </c>
      <c r="R27" s="437"/>
      <c r="S27" s="437"/>
      <c r="T27" s="437"/>
      <c r="U27" s="437"/>
      <c r="V27" s="476"/>
      <c r="W27" s="531"/>
      <c r="X27" s="519"/>
      <c r="Y27" s="520"/>
      <c r="Z27" s="435" t="s">
        <v>161</v>
      </c>
      <c r="AA27" s="415"/>
      <c r="AB27" s="415"/>
      <c r="AC27" s="415"/>
      <c r="AD27" s="415"/>
      <c r="AE27" s="415"/>
      <c r="AF27" s="415"/>
      <c r="AG27" s="416"/>
      <c r="AH27" s="436">
        <v>356</v>
      </c>
      <c r="AI27" s="437"/>
      <c r="AJ27" s="437"/>
      <c r="AK27" s="437"/>
      <c r="AL27" s="476"/>
      <c r="AM27" s="436">
        <v>1209416</v>
      </c>
      <c r="AN27" s="437"/>
      <c r="AO27" s="437"/>
      <c r="AP27" s="437"/>
      <c r="AQ27" s="437"/>
      <c r="AR27" s="476"/>
      <c r="AS27" s="436">
        <v>3397</v>
      </c>
      <c r="AT27" s="437"/>
      <c r="AU27" s="437"/>
      <c r="AV27" s="437"/>
      <c r="AW27" s="437"/>
      <c r="AX27" s="438"/>
      <c r="AY27" s="477" t="s">
        <v>162</v>
      </c>
      <c r="AZ27" s="478"/>
      <c r="BA27" s="478"/>
      <c r="BB27" s="478"/>
      <c r="BC27" s="478"/>
      <c r="BD27" s="478"/>
      <c r="BE27" s="478"/>
      <c r="BF27" s="478"/>
      <c r="BG27" s="478"/>
      <c r="BH27" s="478"/>
      <c r="BI27" s="478"/>
      <c r="BJ27" s="478"/>
      <c r="BK27" s="478"/>
      <c r="BL27" s="478"/>
      <c r="BM27" s="479"/>
      <c r="BN27" s="554">
        <v>4600901</v>
      </c>
      <c r="BO27" s="555"/>
      <c r="BP27" s="555"/>
      <c r="BQ27" s="555"/>
      <c r="BR27" s="555"/>
      <c r="BS27" s="555"/>
      <c r="BT27" s="555"/>
      <c r="BU27" s="556"/>
      <c r="BV27" s="554">
        <v>4589930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163</v>
      </c>
      <c r="F28" s="415"/>
      <c r="G28" s="415"/>
      <c r="H28" s="415"/>
      <c r="I28" s="415"/>
      <c r="J28" s="415"/>
      <c r="K28" s="416"/>
      <c r="L28" s="436">
        <v>1</v>
      </c>
      <c r="M28" s="437"/>
      <c r="N28" s="437"/>
      <c r="O28" s="437"/>
      <c r="P28" s="476"/>
      <c r="Q28" s="436">
        <v>7700</v>
      </c>
      <c r="R28" s="437"/>
      <c r="S28" s="437"/>
      <c r="T28" s="437"/>
      <c r="U28" s="437"/>
      <c r="V28" s="476"/>
      <c r="W28" s="531"/>
      <c r="X28" s="519"/>
      <c r="Y28" s="520"/>
      <c r="Z28" s="435" t="s">
        <v>164</v>
      </c>
      <c r="AA28" s="415"/>
      <c r="AB28" s="415"/>
      <c r="AC28" s="415"/>
      <c r="AD28" s="415"/>
      <c r="AE28" s="415"/>
      <c r="AF28" s="415"/>
      <c r="AG28" s="416"/>
      <c r="AH28" s="436" t="s">
        <v>119</v>
      </c>
      <c r="AI28" s="437"/>
      <c r="AJ28" s="437"/>
      <c r="AK28" s="437"/>
      <c r="AL28" s="476"/>
      <c r="AM28" s="436" t="s">
        <v>119</v>
      </c>
      <c r="AN28" s="437"/>
      <c r="AO28" s="437"/>
      <c r="AP28" s="437"/>
      <c r="AQ28" s="437"/>
      <c r="AR28" s="476"/>
      <c r="AS28" s="436" t="s">
        <v>119</v>
      </c>
      <c r="AT28" s="437"/>
      <c r="AU28" s="437"/>
      <c r="AV28" s="437"/>
      <c r="AW28" s="437"/>
      <c r="AX28" s="438"/>
      <c r="AY28" s="557" t="s">
        <v>165</v>
      </c>
      <c r="AZ28" s="558"/>
      <c r="BA28" s="558"/>
      <c r="BB28" s="559"/>
      <c r="BC28" s="345" t="s">
        <v>166</v>
      </c>
      <c r="BD28" s="346"/>
      <c r="BE28" s="346"/>
      <c r="BF28" s="346"/>
      <c r="BG28" s="346"/>
      <c r="BH28" s="346"/>
      <c r="BI28" s="346"/>
      <c r="BJ28" s="346"/>
      <c r="BK28" s="346"/>
      <c r="BL28" s="346"/>
      <c r="BM28" s="347"/>
      <c r="BN28" s="348">
        <v>20427345</v>
      </c>
      <c r="BO28" s="349"/>
      <c r="BP28" s="349"/>
      <c r="BQ28" s="349"/>
      <c r="BR28" s="349"/>
      <c r="BS28" s="349"/>
      <c r="BT28" s="349"/>
      <c r="BU28" s="350"/>
      <c r="BV28" s="348">
        <v>19012932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167</v>
      </c>
      <c r="F29" s="415"/>
      <c r="G29" s="415"/>
      <c r="H29" s="415"/>
      <c r="I29" s="415"/>
      <c r="J29" s="415"/>
      <c r="K29" s="416"/>
      <c r="L29" s="436">
        <v>44</v>
      </c>
      <c r="M29" s="437"/>
      <c r="N29" s="437"/>
      <c r="O29" s="437"/>
      <c r="P29" s="476"/>
      <c r="Q29" s="436">
        <v>7100</v>
      </c>
      <c r="R29" s="437"/>
      <c r="S29" s="437"/>
      <c r="T29" s="437"/>
      <c r="U29" s="437"/>
      <c r="V29" s="476"/>
      <c r="W29" s="532"/>
      <c r="X29" s="533"/>
      <c r="Y29" s="534"/>
      <c r="Z29" s="435" t="s">
        <v>168</v>
      </c>
      <c r="AA29" s="415"/>
      <c r="AB29" s="415"/>
      <c r="AC29" s="415"/>
      <c r="AD29" s="415"/>
      <c r="AE29" s="415"/>
      <c r="AF29" s="415"/>
      <c r="AG29" s="416"/>
      <c r="AH29" s="436">
        <v>4713</v>
      </c>
      <c r="AI29" s="437"/>
      <c r="AJ29" s="437"/>
      <c r="AK29" s="437"/>
      <c r="AL29" s="476"/>
      <c r="AM29" s="436">
        <v>15796652</v>
      </c>
      <c r="AN29" s="437"/>
      <c r="AO29" s="437"/>
      <c r="AP29" s="437"/>
      <c r="AQ29" s="437"/>
      <c r="AR29" s="476"/>
      <c r="AS29" s="436">
        <v>3352</v>
      </c>
      <c r="AT29" s="437"/>
      <c r="AU29" s="437"/>
      <c r="AV29" s="437"/>
      <c r="AW29" s="437"/>
      <c r="AX29" s="438"/>
      <c r="AY29" s="560"/>
      <c r="AZ29" s="561"/>
      <c r="BA29" s="561"/>
      <c r="BB29" s="562"/>
      <c r="BC29" s="419" t="s">
        <v>169</v>
      </c>
      <c r="BD29" s="420"/>
      <c r="BE29" s="420"/>
      <c r="BF29" s="420"/>
      <c r="BG29" s="420"/>
      <c r="BH29" s="420"/>
      <c r="BI29" s="420"/>
      <c r="BJ29" s="420"/>
      <c r="BK29" s="420"/>
      <c r="BL29" s="420"/>
      <c r="BM29" s="421"/>
      <c r="BN29" s="385">
        <v>1388029</v>
      </c>
      <c r="BO29" s="386"/>
      <c r="BP29" s="386"/>
      <c r="BQ29" s="386"/>
      <c r="BR29" s="386"/>
      <c r="BS29" s="386"/>
      <c r="BT29" s="386"/>
      <c r="BU29" s="387"/>
      <c r="BV29" s="385">
        <v>1382118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170</v>
      </c>
      <c r="X30" s="539"/>
      <c r="Y30" s="539"/>
      <c r="Z30" s="539"/>
      <c r="AA30" s="539"/>
      <c r="AB30" s="539"/>
      <c r="AC30" s="539"/>
      <c r="AD30" s="539"/>
      <c r="AE30" s="539"/>
      <c r="AF30" s="539"/>
      <c r="AG30" s="540"/>
      <c r="AH30" s="501">
        <v>102</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171</v>
      </c>
      <c r="BD30" s="552"/>
      <c r="BE30" s="552"/>
      <c r="BF30" s="552"/>
      <c r="BG30" s="552"/>
      <c r="BH30" s="552"/>
      <c r="BI30" s="552"/>
      <c r="BJ30" s="552"/>
      <c r="BK30" s="552"/>
      <c r="BL30" s="552"/>
      <c r="BM30" s="553"/>
      <c r="BN30" s="554">
        <v>20037808</v>
      </c>
      <c r="BO30" s="555"/>
      <c r="BP30" s="555"/>
      <c r="BQ30" s="555"/>
      <c r="BR30" s="555"/>
      <c r="BS30" s="555"/>
      <c r="BT30" s="555"/>
      <c r="BU30" s="556"/>
      <c r="BV30" s="554">
        <v>19175627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178</v>
      </c>
      <c r="D33" s="409"/>
      <c r="E33" s="374" t="s">
        <v>179</v>
      </c>
      <c r="F33" s="374"/>
      <c r="G33" s="374"/>
      <c r="H33" s="374"/>
      <c r="I33" s="374"/>
      <c r="J33" s="374"/>
      <c r="K33" s="374"/>
      <c r="L33" s="374"/>
      <c r="M33" s="374"/>
      <c r="N33" s="374"/>
      <c r="O33" s="374"/>
      <c r="P33" s="374"/>
      <c r="Q33" s="374"/>
      <c r="R33" s="374"/>
      <c r="S33" s="374"/>
      <c r="T33" s="167"/>
      <c r="U33" s="409" t="s">
        <v>178</v>
      </c>
      <c r="V33" s="409"/>
      <c r="W33" s="374" t="s">
        <v>179</v>
      </c>
      <c r="X33" s="374"/>
      <c r="Y33" s="374"/>
      <c r="Z33" s="374"/>
      <c r="AA33" s="374"/>
      <c r="AB33" s="374"/>
      <c r="AC33" s="374"/>
      <c r="AD33" s="374"/>
      <c r="AE33" s="374"/>
      <c r="AF33" s="374"/>
      <c r="AG33" s="374"/>
      <c r="AH33" s="374"/>
      <c r="AI33" s="374"/>
      <c r="AJ33" s="374"/>
      <c r="AK33" s="374"/>
      <c r="AL33" s="167"/>
      <c r="AM33" s="409" t="s">
        <v>178</v>
      </c>
      <c r="AN33" s="409"/>
      <c r="AO33" s="374" t="s">
        <v>179</v>
      </c>
      <c r="AP33" s="374"/>
      <c r="AQ33" s="374"/>
      <c r="AR33" s="374"/>
      <c r="AS33" s="374"/>
      <c r="AT33" s="374"/>
      <c r="AU33" s="374"/>
      <c r="AV33" s="374"/>
      <c r="AW33" s="374"/>
      <c r="AX33" s="374"/>
      <c r="AY33" s="374"/>
      <c r="AZ33" s="374"/>
      <c r="BA33" s="374"/>
      <c r="BB33" s="374"/>
      <c r="BC33" s="374"/>
      <c r="BD33" s="168"/>
      <c r="BE33" s="374" t="s">
        <v>180</v>
      </c>
      <c r="BF33" s="374"/>
      <c r="BG33" s="374" t="s">
        <v>181</v>
      </c>
      <c r="BH33" s="374"/>
      <c r="BI33" s="374"/>
      <c r="BJ33" s="374"/>
      <c r="BK33" s="374"/>
      <c r="BL33" s="374"/>
      <c r="BM33" s="374"/>
      <c r="BN33" s="374"/>
      <c r="BO33" s="374"/>
      <c r="BP33" s="374"/>
      <c r="BQ33" s="374"/>
      <c r="BR33" s="374"/>
      <c r="BS33" s="374"/>
      <c r="BT33" s="374"/>
      <c r="BU33" s="374"/>
      <c r="BV33" s="168"/>
      <c r="BW33" s="409" t="s">
        <v>180</v>
      </c>
      <c r="BX33" s="409"/>
      <c r="BY33" s="374" t="s">
        <v>182</v>
      </c>
      <c r="BZ33" s="374"/>
      <c r="CA33" s="374"/>
      <c r="CB33" s="374"/>
      <c r="CC33" s="374"/>
      <c r="CD33" s="374"/>
      <c r="CE33" s="374"/>
      <c r="CF33" s="374"/>
      <c r="CG33" s="374"/>
      <c r="CH33" s="374"/>
      <c r="CI33" s="374"/>
      <c r="CJ33" s="374"/>
      <c r="CK33" s="374"/>
      <c r="CL33" s="374"/>
      <c r="CM33" s="374"/>
      <c r="CN33" s="167"/>
      <c r="CO33" s="409" t="s">
        <v>178</v>
      </c>
      <c r="CP33" s="409"/>
      <c r="CQ33" s="374" t="s">
        <v>183</v>
      </c>
      <c r="CR33" s="374"/>
      <c r="CS33" s="374"/>
      <c r="CT33" s="374"/>
      <c r="CU33" s="374"/>
      <c r="CV33" s="374"/>
      <c r="CW33" s="374"/>
      <c r="CX33" s="374"/>
      <c r="CY33" s="374"/>
      <c r="CZ33" s="374"/>
      <c r="DA33" s="374"/>
      <c r="DB33" s="374"/>
      <c r="DC33" s="374"/>
      <c r="DD33" s="374"/>
      <c r="DE33" s="374"/>
      <c r="DF33" s="167"/>
      <c r="DG33" s="374" t="s">
        <v>184</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10</v>
      </c>
      <c r="V34" s="566"/>
      <c r="W34" s="567" t="str">
        <f>IF('各会計、関係団体の財政状況及び健全化判断比率'!B28="","",'各会計、関係団体の財政状況及び健全化判断比率'!B28)</f>
        <v>岡山市国民健康保険費特別会計</v>
      </c>
      <c r="X34" s="567"/>
      <c r="Y34" s="567"/>
      <c r="Z34" s="567"/>
      <c r="AA34" s="567"/>
      <c r="AB34" s="567"/>
      <c r="AC34" s="567"/>
      <c r="AD34" s="567"/>
      <c r="AE34" s="567"/>
      <c r="AF34" s="567"/>
      <c r="AG34" s="567"/>
      <c r="AH34" s="567"/>
      <c r="AI34" s="567"/>
      <c r="AJ34" s="567"/>
      <c r="AK34" s="567"/>
      <c r="AL34" s="165"/>
      <c r="AM34" s="566">
        <f>IF(AO34="","",MAX(C34:D43,U34:V43)+1)</f>
        <v>13</v>
      </c>
      <c r="AN34" s="566"/>
      <c r="AO34" s="567" t="str">
        <f>IF('各会計、関係団体の財政状況及び健全化判断比率'!B31="","",'各会計、関係団体の財政状況及び健全化判断比率'!B31)</f>
        <v>岡山市水道事業会計</v>
      </c>
      <c r="AP34" s="567"/>
      <c r="AQ34" s="567"/>
      <c r="AR34" s="567"/>
      <c r="AS34" s="567"/>
      <c r="AT34" s="567"/>
      <c r="AU34" s="567"/>
      <c r="AV34" s="567"/>
      <c r="AW34" s="567"/>
      <c r="AX34" s="567"/>
      <c r="AY34" s="567"/>
      <c r="AZ34" s="567"/>
      <c r="BA34" s="567"/>
      <c r="BB34" s="567"/>
      <c r="BC34" s="567"/>
      <c r="BD34" s="165"/>
      <c r="BE34" s="566">
        <f>IF(BG34="","",MAX(C34:D43,U34:V43,AM34:AN43)+1)</f>
        <v>18</v>
      </c>
      <c r="BF34" s="566"/>
      <c r="BG34" s="567" t="str">
        <f>IF('各会計、関係団体の財政状況及び健全化判断比率'!B36="","",'各会計、関係団体の財政状況及び健全化判断比率'!B36)</f>
        <v>岡山市駅元町地区市街地再開発事業費特別会計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神崎衛生施設組合</v>
      </c>
      <c r="BZ34" s="567"/>
      <c r="CA34" s="567"/>
      <c r="CB34" s="567"/>
      <c r="CC34" s="567"/>
      <c r="CD34" s="567"/>
      <c r="CE34" s="567"/>
      <c r="CF34" s="567"/>
      <c r="CG34" s="567"/>
      <c r="CH34" s="567"/>
      <c r="CI34" s="567"/>
      <c r="CJ34" s="567"/>
      <c r="CK34" s="567"/>
      <c r="CL34" s="567"/>
      <c r="CM34" s="567"/>
      <c r="CN34" s="165"/>
      <c r="CO34" s="566">
        <f>IF(CQ34="","",MAX(C34:D43,U34:V43,AM34:AN43,BE34:BF43,BW34:BX43)+1)</f>
        <v>29</v>
      </c>
      <c r="CP34" s="566"/>
      <c r="CQ34" s="567" t="str">
        <f>IF('各会計、関係団体の財政状況及び健全化判断比率'!BS7="","",'各会計、関係団体の財政状況及び健全化判断比率'!BS7)</f>
        <v>（一財）岡山市勤労者福祉サポートプラザ</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岡山市用品調達費特別会計</v>
      </c>
      <c r="F35" s="567"/>
      <c r="G35" s="567"/>
      <c r="H35" s="567"/>
      <c r="I35" s="567"/>
      <c r="J35" s="567"/>
      <c r="K35" s="567"/>
      <c r="L35" s="567"/>
      <c r="M35" s="567"/>
      <c r="N35" s="567"/>
      <c r="O35" s="567"/>
      <c r="P35" s="567"/>
      <c r="Q35" s="567"/>
      <c r="R35" s="567"/>
      <c r="S35" s="567"/>
      <c r="T35" s="165"/>
      <c r="U35" s="566">
        <f>IF(W35="","",U34+1)</f>
        <v>11</v>
      </c>
      <c r="V35" s="566"/>
      <c r="W35" s="567" t="str">
        <f>IF('各会計、関係団体の財政状況及び健全化判断比率'!B29="","",'各会計、関係団体の財政状況及び健全化判断比率'!B29)</f>
        <v>岡山市介護保険費特別会計</v>
      </c>
      <c r="X35" s="567"/>
      <c r="Y35" s="567"/>
      <c r="Z35" s="567"/>
      <c r="AA35" s="567"/>
      <c r="AB35" s="567"/>
      <c r="AC35" s="567"/>
      <c r="AD35" s="567"/>
      <c r="AE35" s="567"/>
      <c r="AF35" s="567"/>
      <c r="AG35" s="567"/>
      <c r="AH35" s="567"/>
      <c r="AI35" s="567"/>
      <c r="AJ35" s="567"/>
      <c r="AK35" s="567"/>
      <c r="AL35" s="165"/>
      <c r="AM35" s="566">
        <f t="shared" ref="AM35:AM43" si="0">IF(AO35="","",AM34+1)</f>
        <v>14</v>
      </c>
      <c r="AN35" s="566"/>
      <c r="AO35" s="567" t="str">
        <f>IF('各会計、関係団体の財政状況及び健全化判断比率'!B32="","",'各会計、関係団体の財政状況及び健全化判断比率'!B32)</f>
        <v>岡山市工業用水道事業会計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備南衛生施設組合</v>
      </c>
      <c r="BZ35" s="567"/>
      <c r="CA35" s="567"/>
      <c r="CB35" s="567"/>
      <c r="CC35" s="567"/>
      <c r="CD35" s="567"/>
      <c r="CE35" s="567"/>
      <c r="CF35" s="567"/>
      <c r="CG35" s="567"/>
      <c r="CH35" s="567"/>
      <c r="CI35" s="567"/>
      <c r="CJ35" s="567"/>
      <c r="CK35" s="567"/>
      <c r="CL35" s="567"/>
      <c r="CM35" s="567"/>
      <c r="CN35" s="165"/>
      <c r="CO35" s="566">
        <f t="shared" ref="CO35:CO43" si="3">IF(CQ35="","",CO34+1)</f>
        <v>30</v>
      </c>
      <c r="CP35" s="566"/>
      <c r="CQ35" s="567" t="str">
        <f>IF('各会計、関係団体の財政状況及び健全化判断比率'!BS8="","",'各会計、関係団体の財政状況及び健全化判断比率'!BS8)</f>
        <v>（公財）岡山市公園協会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岡山市住宅新築資金等貸付事業費特別会計</v>
      </c>
      <c r="F36" s="567"/>
      <c r="G36" s="567"/>
      <c r="H36" s="567"/>
      <c r="I36" s="567"/>
      <c r="J36" s="567"/>
      <c r="K36" s="567"/>
      <c r="L36" s="567"/>
      <c r="M36" s="567"/>
      <c r="N36" s="567"/>
      <c r="O36" s="567"/>
      <c r="P36" s="567"/>
      <c r="Q36" s="567"/>
      <c r="R36" s="567"/>
      <c r="S36" s="567"/>
      <c r="T36" s="165"/>
      <c r="U36" s="566">
        <f t="shared" ref="U36:U43" si="4">IF(W36="","",U35+1)</f>
        <v>12</v>
      </c>
      <c r="V36" s="566"/>
      <c r="W36" s="567" t="str">
        <f>IF('各会計、関係団体の財政状況及び健全化判断比率'!B30="","",'各会計、関係団体の財政状況及び健全化判断比率'!B30)</f>
        <v>岡山市後期高齢者医療費特別会計</v>
      </c>
      <c r="X36" s="567"/>
      <c r="Y36" s="567"/>
      <c r="Z36" s="567"/>
      <c r="AA36" s="567"/>
      <c r="AB36" s="567"/>
      <c r="AC36" s="567"/>
      <c r="AD36" s="567"/>
      <c r="AE36" s="567"/>
      <c r="AF36" s="567"/>
      <c r="AG36" s="567"/>
      <c r="AH36" s="567"/>
      <c r="AI36" s="567"/>
      <c r="AJ36" s="567"/>
      <c r="AK36" s="567"/>
      <c r="AL36" s="165"/>
      <c r="AM36" s="566">
        <f t="shared" si="0"/>
        <v>15</v>
      </c>
      <c r="AN36" s="566"/>
      <c r="AO36" s="567" t="str">
        <f>IF('各会計、関係団体の財政状況及び健全化判断比率'!B33="","",'各会計、関係団体の財政状況及び健全化判断比率'!B33)</f>
        <v>岡山市病院事業会計</v>
      </c>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旭川中部衛生施設組合</v>
      </c>
      <c r="BZ36" s="567"/>
      <c r="CA36" s="567"/>
      <c r="CB36" s="567"/>
      <c r="CC36" s="567"/>
      <c r="CD36" s="567"/>
      <c r="CE36" s="567"/>
      <c r="CF36" s="567"/>
      <c r="CG36" s="567"/>
      <c r="CH36" s="567"/>
      <c r="CI36" s="567"/>
      <c r="CJ36" s="567"/>
      <c r="CK36" s="567"/>
      <c r="CL36" s="567"/>
      <c r="CM36" s="567"/>
      <c r="CN36" s="165"/>
      <c r="CO36" s="566">
        <f t="shared" si="3"/>
        <v>31</v>
      </c>
      <c r="CP36" s="566"/>
      <c r="CQ36" s="567" t="str">
        <f>IF('各会計、関係団体の財政状況及び健全化判断比率'!BS9="","",'各会計、関係団体の財政状況及び健全化判断比率'!BS9)</f>
        <v>（公財）岡山市シルバー人材センター</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岡山市災害遺児教育年金事業費特別会計</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f t="shared" si="0"/>
        <v>16</v>
      </c>
      <c r="AN37" s="566"/>
      <c r="AO37" s="567" t="str">
        <f>IF('各会計、関係団体の財政状況及び健全化判断比率'!B34="","",'各会計、関係団体の財政状況及び健全化判断比率'!B34)</f>
        <v>岡山市市場事業会計</v>
      </c>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岡山市久米南町衛生施設組合</v>
      </c>
      <c r="BZ37" s="567"/>
      <c r="CA37" s="567"/>
      <c r="CB37" s="567"/>
      <c r="CC37" s="567"/>
      <c r="CD37" s="567"/>
      <c r="CE37" s="567"/>
      <c r="CF37" s="567"/>
      <c r="CG37" s="567"/>
      <c r="CH37" s="567"/>
      <c r="CI37" s="567"/>
      <c r="CJ37" s="567"/>
      <c r="CK37" s="567"/>
      <c r="CL37" s="567"/>
      <c r="CM37" s="567"/>
      <c r="CN37" s="165"/>
      <c r="CO37" s="566">
        <f t="shared" si="3"/>
        <v>32</v>
      </c>
      <c r="CP37" s="566"/>
      <c r="CQ37" s="567" t="str">
        <f>IF('各会計、関係団体の財政状況及び健全化判断比率'!BS10="","",'各会計、関係団体の財政状況及び健全化判断比率'!BS10)</f>
        <v>(公財）岡山シンフォニーホール</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v>
      </c>
      <c r="DH37" s="568"/>
      <c r="DI37" s="169"/>
      <c r="DJ37" s="137"/>
      <c r="DK37" s="137"/>
      <c r="DL37" s="137"/>
      <c r="DM37" s="137"/>
      <c r="DN37" s="137"/>
      <c r="DO37" s="137"/>
    </row>
    <row r="38" spans="1:119" ht="32.25" customHeight="1" x14ac:dyDescent="0.15">
      <c r="A38" s="138"/>
      <c r="B38" s="164"/>
      <c r="C38" s="566">
        <f t="shared" ref="C38:C43" si="5">IF(E38="","",C37+1)</f>
        <v>5</v>
      </c>
      <c r="D38" s="566"/>
      <c r="E38" s="567" t="str">
        <f>IF('各会計、関係団体の財政状況及び健全化判断比率'!B11="","",'各会計、関係団体の財政状況及び健全化判断比率'!B11)</f>
        <v>岡山市公共用地取得事業費特別会計</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f t="shared" si="0"/>
        <v>17</v>
      </c>
      <c r="AN38" s="566"/>
      <c r="AO38" s="567" t="str">
        <f>IF('各会計、関係団体の財政状況及び健全化判断比率'!B35="","",'各会計、関係団体の財政状況及び健全化判断比率'!B35)</f>
        <v>岡山市下水道事業会計</v>
      </c>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23</v>
      </c>
      <c r="BX38" s="566"/>
      <c r="BY38" s="567" t="str">
        <f>IF('各会計、関係団体の財政状況及び健全化判断比率'!B72="","",'各会計、関係団体の財政状況及び健全化判断比率'!B72)</f>
        <v>岡山市久米南町国民健康保険組合</v>
      </c>
      <c r="BZ38" s="567"/>
      <c r="CA38" s="567"/>
      <c r="CB38" s="567"/>
      <c r="CC38" s="567"/>
      <c r="CD38" s="567"/>
      <c r="CE38" s="567"/>
      <c r="CF38" s="567"/>
      <c r="CG38" s="567"/>
      <c r="CH38" s="567"/>
      <c r="CI38" s="567"/>
      <c r="CJ38" s="567"/>
      <c r="CK38" s="567"/>
      <c r="CL38" s="567"/>
      <c r="CM38" s="567"/>
      <c r="CN38" s="165"/>
      <c r="CO38" s="566">
        <f t="shared" si="3"/>
        <v>33</v>
      </c>
      <c r="CP38" s="566"/>
      <c r="CQ38" s="567" t="str">
        <f>IF('各会計、関係団体の財政状況及び健全化判断比率'!BS11="","",'各会計、関係団体の財政状況及び健全化判断比率'!BS11)</f>
        <v>（一財）岡山市水産協会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v>
      </c>
      <c r="DH38" s="568"/>
      <c r="DI38" s="169"/>
      <c r="DJ38" s="137"/>
      <c r="DK38" s="137"/>
      <c r="DL38" s="137"/>
      <c r="DM38" s="137"/>
      <c r="DN38" s="137"/>
      <c r="DO38" s="137"/>
    </row>
    <row r="39" spans="1:119" ht="32.25" customHeight="1" x14ac:dyDescent="0.15">
      <c r="A39" s="138"/>
      <c r="B39" s="164"/>
      <c r="C39" s="566">
        <f t="shared" si="5"/>
        <v>6</v>
      </c>
      <c r="D39" s="566"/>
      <c r="E39" s="567" t="str">
        <f>IF('各会計、関係団体の財政状況及び健全化判断比率'!B12="","",'各会計、関係団体の財政状況及び健全化判断比率'!B12)</f>
        <v>岡山市学童校外事故共済事業費特別会計</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24</v>
      </c>
      <c r="BX39" s="566"/>
      <c r="BY39" s="567" t="str">
        <f>IF('各会計、関係団体の財政状況及び健全化判断比率'!B73="","",'各会計、関係団体の財政状況及び健全化判断比率'!B73)</f>
        <v>岡山県広域水道企業団</v>
      </c>
      <c r="BZ39" s="567"/>
      <c r="CA39" s="567"/>
      <c r="CB39" s="567"/>
      <c r="CC39" s="567"/>
      <c r="CD39" s="567"/>
      <c r="CE39" s="567"/>
      <c r="CF39" s="567"/>
      <c r="CG39" s="567"/>
      <c r="CH39" s="567"/>
      <c r="CI39" s="567"/>
      <c r="CJ39" s="567"/>
      <c r="CK39" s="567"/>
      <c r="CL39" s="567"/>
      <c r="CM39" s="567"/>
      <c r="CN39" s="165"/>
      <c r="CO39" s="566">
        <f t="shared" si="3"/>
        <v>34</v>
      </c>
      <c r="CP39" s="566"/>
      <c r="CQ39" s="567" t="str">
        <f>IF('各会計、関係団体の財政状況及び健全化判断比率'!BS12="","",'各会計、関係団体の財政状況及び健全化判断比率'!BS12)</f>
        <v>（公財）岡山市スポーツ・文化振興財団</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v>
      </c>
      <c r="DH39" s="568"/>
      <c r="DI39" s="169"/>
      <c r="DJ39" s="137"/>
      <c r="DK39" s="137"/>
      <c r="DL39" s="137"/>
      <c r="DM39" s="137"/>
      <c r="DN39" s="137"/>
      <c r="DO39" s="137"/>
    </row>
    <row r="40" spans="1:119" ht="32.25" customHeight="1" x14ac:dyDescent="0.15">
      <c r="A40" s="138"/>
      <c r="B40" s="164"/>
      <c r="C40" s="566">
        <f t="shared" si="5"/>
        <v>7</v>
      </c>
      <c r="D40" s="566"/>
      <c r="E40" s="567" t="str">
        <f>IF('各会計、関係団体の財政状況及び健全化判断比率'!B13="","",'各会計、関係団体の財政状況及び健全化判断比率'!B13)</f>
        <v>岡山市母子父子寡婦福祉資金貸付事業費特別会計</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25</v>
      </c>
      <c r="BX40" s="566"/>
      <c r="BY40" s="567" t="str">
        <f>IF('各会計、関係団体の財政状況及び健全化判断比率'!B74="","",'各会計、関係団体の財政状況及び健全化判断比率'!B74)</f>
        <v>岡山県南部水道企業団</v>
      </c>
      <c r="BZ40" s="567"/>
      <c r="CA40" s="567"/>
      <c r="CB40" s="567"/>
      <c r="CC40" s="567"/>
      <c r="CD40" s="567"/>
      <c r="CE40" s="567"/>
      <c r="CF40" s="567"/>
      <c r="CG40" s="567"/>
      <c r="CH40" s="567"/>
      <c r="CI40" s="567"/>
      <c r="CJ40" s="567"/>
      <c r="CK40" s="567"/>
      <c r="CL40" s="567"/>
      <c r="CM40" s="567"/>
      <c r="CN40" s="165"/>
      <c r="CO40" s="566">
        <f t="shared" si="3"/>
        <v>35</v>
      </c>
      <c r="CP40" s="566"/>
      <c r="CQ40" s="567" t="str">
        <f>IF('各会計、関係団体の財政状況及び健全化判断比率'!BS13="","",'各会計、関係団体の財政状況及び健全化判断比率'!BS13)</f>
        <v>（公財）岡山市ふれあい公社</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v>
      </c>
      <c r="DH40" s="568"/>
      <c r="DI40" s="169"/>
      <c r="DJ40" s="137"/>
      <c r="DK40" s="137"/>
      <c r="DL40" s="137"/>
      <c r="DM40" s="137"/>
      <c r="DN40" s="137"/>
      <c r="DO40" s="137"/>
    </row>
    <row r="41" spans="1:119" ht="32.25" customHeight="1" x14ac:dyDescent="0.15">
      <c r="A41" s="138"/>
      <c r="B41" s="164"/>
      <c r="C41" s="566">
        <f t="shared" si="5"/>
        <v>8</v>
      </c>
      <c r="D41" s="566"/>
      <c r="E41" s="567" t="str">
        <f>IF('各会計、関係団体の財政状況及び健全化判断比率'!B14="","",'各会計、関係団体の財政状況及び健全化判断比率'!B14)</f>
        <v>岡山市公債費特別会計</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26</v>
      </c>
      <c r="BX41" s="566"/>
      <c r="BY41" s="567" t="str">
        <f>IF('各会計、関係団体の財政状況及び健全化判断比率'!B75="","",'各会計、関係団体の財政状況及び健全化判断比率'!B75)</f>
        <v>湛井十二箇郷組合</v>
      </c>
      <c r="BZ41" s="567"/>
      <c r="CA41" s="567"/>
      <c r="CB41" s="567"/>
      <c r="CC41" s="567"/>
      <c r="CD41" s="567"/>
      <c r="CE41" s="567"/>
      <c r="CF41" s="567"/>
      <c r="CG41" s="567"/>
      <c r="CH41" s="567"/>
      <c r="CI41" s="567"/>
      <c r="CJ41" s="567"/>
      <c r="CK41" s="567"/>
      <c r="CL41" s="567"/>
      <c r="CM41" s="567"/>
      <c r="CN41" s="165"/>
      <c r="CO41" s="566">
        <f t="shared" si="3"/>
        <v>36</v>
      </c>
      <c r="CP41" s="566"/>
      <c r="CQ41" s="567" t="str">
        <f>IF('各会計、関係団体の財政状況及び健全化判断比率'!BS14="","",'各会計、関係団体の財政状況及び健全化判断比率'!BS14)</f>
        <v>（株）岡山コンベンションセンター</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v>
      </c>
      <c r="DH41" s="568"/>
      <c r="DI41" s="169"/>
      <c r="DJ41" s="137"/>
      <c r="DK41" s="137"/>
      <c r="DL41" s="137"/>
      <c r="DM41" s="137"/>
      <c r="DN41" s="137"/>
      <c r="DO41" s="137"/>
    </row>
    <row r="42" spans="1:119" ht="32.25" customHeight="1" x14ac:dyDescent="0.15">
      <c r="A42" s="137"/>
      <c r="B42" s="164"/>
      <c r="C42" s="566">
        <f t="shared" si="5"/>
        <v>9</v>
      </c>
      <c r="D42" s="566"/>
      <c r="E42" s="567" t="str">
        <f>IF('各会計、関係団体の財政状況及び健全化判断比率'!B15="","",'各会計、関係団体の財政状況及び健全化判断比率'!B15)</f>
        <v>岡山市立総合医療センター病院事業債特別会計</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27</v>
      </c>
      <c r="BX42" s="566"/>
      <c r="BY42" s="567" t="str">
        <f>IF('各会計、関係団体の財政状況及び健全化判断比率'!B76="","",'各会計、関係団体の財政状況及び健全化判断比率'!B76)</f>
        <v>岡山市外１市大正池水利組合</v>
      </c>
      <c r="BZ42" s="567"/>
      <c r="CA42" s="567"/>
      <c r="CB42" s="567"/>
      <c r="CC42" s="567"/>
      <c r="CD42" s="567"/>
      <c r="CE42" s="567"/>
      <c r="CF42" s="567"/>
      <c r="CG42" s="567"/>
      <c r="CH42" s="567"/>
      <c r="CI42" s="567"/>
      <c r="CJ42" s="567"/>
      <c r="CK42" s="567"/>
      <c r="CL42" s="567"/>
      <c r="CM42" s="567"/>
      <c r="CN42" s="165"/>
      <c r="CO42" s="566">
        <f t="shared" si="3"/>
        <v>37</v>
      </c>
      <c r="CP42" s="566"/>
      <c r="CQ42" s="567" t="str">
        <f>IF('各会計、関係団体の財政状況及び健全化判断比率'!BS15="","",'各会計、関係団体の財政状況及び健全化判断比率'!BS15)</f>
        <v>岡山市場冷蔵（株）</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f t="shared" si="2"/>
        <v>28</v>
      </c>
      <c r="BX43" s="566"/>
      <c r="BY43" s="567" t="str">
        <f>IF('各会計、関係団体の財政状況及び健全化判断比率'!B77="","",'各会計、関係団体の財政状況及び健全化判断比率'!B77)</f>
        <v>田原用水組合</v>
      </c>
      <c r="BZ43" s="567"/>
      <c r="CA43" s="567"/>
      <c r="CB43" s="567"/>
      <c r="CC43" s="567"/>
      <c r="CD43" s="567"/>
      <c r="CE43" s="567"/>
      <c r="CF43" s="567"/>
      <c r="CG43" s="567"/>
      <c r="CH43" s="567"/>
      <c r="CI43" s="567"/>
      <c r="CJ43" s="567"/>
      <c r="CK43" s="567"/>
      <c r="CL43" s="567"/>
      <c r="CM43" s="567"/>
      <c r="CN43" s="165"/>
      <c r="CO43" s="566">
        <f t="shared" si="3"/>
        <v>38</v>
      </c>
      <c r="CP43" s="566"/>
      <c r="CQ43" s="567" t="str">
        <f>IF('各会計、関係団体の財政状況及び健全化判断比率'!BS16="","",'各会計、関係団体の財政状況及び健全化判断比率'!BS16)</f>
        <v>岡山都市整備(株)</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1" t="s">
        <v>533</v>
      </c>
      <c r="D34" s="1151"/>
      <c r="E34" s="1152"/>
      <c r="F34" s="32" t="s">
        <v>534</v>
      </c>
      <c r="G34" s="33" t="s">
        <v>534</v>
      </c>
      <c r="H34" s="33" t="s">
        <v>535</v>
      </c>
      <c r="I34" s="33" t="s">
        <v>535</v>
      </c>
      <c r="J34" s="34" t="s">
        <v>535</v>
      </c>
      <c r="K34" s="22"/>
      <c r="L34" s="22"/>
      <c r="M34" s="22"/>
      <c r="N34" s="22"/>
      <c r="O34" s="22"/>
      <c r="P34" s="22"/>
    </row>
    <row r="35" spans="1:16" ht="39" customHeight="1" x14ac:dyDescent="0.15">
      <c r="A35" s="22"/>
      <c r="B35" s="35"/>
      <c r="C35" s="1145" t="s">
        <v>536</v>
      </c>
      <c r="D35" s="1146"/>
      <c r="E35" s="1147"/>
      <c r="F35" s="36">
        <v>6.74</v>
      </c>
      <c r="G35" s="37">
        <v>7.05</v>
      </c>
      <c r="H35" s="37">
        <v>7.06</v>
      </c>
      <c r="I35" s="37">
        <v>7.31</v>
      </c>
      <c r="J35" s="38">
        <v>7.39</v>
      </c>
      <c r="K35" s="22"/>
      <c r="L35" s="22"/>
      <c r="M35" s="22"/>
      <c r="N35" s="22"/>
      <c r="O35" s="22"/>
      <c r="P35" s="22"/>
    </row>
    <row r="36" spans="1:16" ht="39" customHeight="1" x14ac:dyDescent="0.15">
      <c r="A36" s="22"/>
      <c r="B36" s="35"/>
      <c r="C36" s="1145" t="s">
        <v>537</v>
      </c>
      <c r="D36" s="1146"/>
      <c r="E36" s="1147"/>
      <c r="F36" s="36">
        <v>4.8899999999999997</v>
      </c>
      <c r="G36" s="37">
        <v>3.67</v>
      </c>
      <c r="H36" s="37">
        <v>5.03</v>
      </c>
      <c r="I36" s="37">
        <v>6.15</v>
      </c>
      <c r="J36" s="38">
        <v>5.05</v>
      </c>
      <c r="K36" s="22"/>
      <c r="L36" s="22"/>
      <c r="M36" s="22"/>
      <c r="N36" s="22"/>
      <c r="O36" s="22"/>
      <c r="P36" s="22"/>
    </row>
    <row r="37" spans="1:16" ht="39" customHeight="1" x14ac:dyDescent="0.15">
      <c r="A37" s="22"/>
      <c r="B37" s="35"/>
      <c r="C37" s="1145" t="s">
        <v>538</v>
      </c>
      <c r="D37" s="1146"/>
      <c r="E37" s="1147"/>
      <c r="F37" s="36">
        <v>1.0900000000000001</v>
      </c>
      <c r="G37" s="37">
        <v>1.19</v>
      </c>
      <c r="H37" s="37">
        <v>1.29</v>
      </c>
      <c r="I37" s="37">
        <v>1.43</v>
      </c>
      <c r="J37" s="38">
        <v>1.52</v>
      </c>
      <c r="K37" s="22"/>
      <c r="L37" s="22"/>
      <c r="M37" s="22"/>
      <c r="N37" s="22"/>
      <c r="O37" s="22"/>
      <c r="P37" s="22"/>
    </row>
    <row r="38" spans="1:16" ht="39" customHeight="1" x14ac:dyDescent="0.15">
      <c r="A38" s="22"/>
      <c r="B38" s="35"/>
      <c r="C38" s="1145" t="s">
        <v>539</v>
      </c>
      <c r="D38" s="1146"/>
      <c r="E38" s="1147"/>
      <c r="F38" s="36">
        <v>0.66</v>
      </c>
      <c r="G38" s="37">
        <v>1.0900000000000001</v>
      </c>
      <c r="H38" s="37">
        <v>1.43</v>
      </c>
      <c r="I38" s="37">
        <v>0.73</v>
      </c>
      <c r="J38" s="38">
        <v>0.59</v>
      </c>
      <c r="K38" s="22"/>
      <c r="L38" s="22"/>
      <c r="M38" s="22"/>
      <c r="N38" s="22"/>
      <c r="O38" s="22"/>
      <c r="P38" s="22"/>
    </row>
    <row r="39" spans="1:16" ht="39" customHeight="1" x14ac:dyDescent="0.15">
      <c r="A39" s="22"/>
      <c r="B39" s="35"/>
      <c r="C39" s="1145" t="s">
        <v>540</v>
      </c>
      <c r="D39" s="1146"/>
      <c r="E39" s="1147"/>
      <c r="F39" s="36">
        <v>0.49</v>
      </c>
      <c r="G39" s="37">
        <v>0.43</v>
      </c>
      <c r="H39" s="37">
        <v>0.46</v>
      </c>
      <c r="I39" s="37">
        <v>0.5</v>
      </c>
      <c r="J39" s="38">
        <v>0.53</v>
      </c>
      <c r="K39" s="22"/>
      <c r="L39" s="22"/>
      <c r="M39" s="22"/>
      <c r="N39" s="22"/>
      <c r="O39" s="22"/>
      <c r="P39" s="22"/>
    </row>
    <row r="40" spans="1:16" ht="39" customHeight="1" x14ac:dyDescent="0.15">
      <c r="A40" s="22"/>
      <c r="B40" s="35"/>
      <c r="C40" s="1145" t="s">
        <v>541</v>
      </c>
      <c r="D40" s="1146"/>
      <c r="E40" s="1147"/>
      <c r="F40" s="36">
        <v>0.39</v>
      </c>
      <c r="G40" s="37">
        <v>0.44</v>
      </c>
      <c r="H40" s="37">
        <v>0.45</v>
      </c>
      <c r="I40" s="37">
        <v>0.53</v>
      </c>
      <c r="J40" s="38">
        <v>0.33</v>
      </c>
      <c r="K40" s="22"/>
      <c r="L40" s="22"/>
      <c r="M40" s="22"/>
      <c r="N40" s="22"/>
      <c r="O40" s="22"/>
      <c r="P40" s="22"/>
    </row>
    <row r="41" spans="1:16" ht="39" customHeight="1" x14ac:dyDescent="0.15">
      <c r="A41" s="22"/>
      <c r="B41" s="35"/>
      <c r="C41" s="1145" t="s">
        <v>542</v>
      </c>
      <c r="D41" s="1146"/>
      <c r="E41" s="1147"/>
      <c r="F41" s="36">
        <v>0.14000000000000001</v>
      </c>
      <c r="G41" s="37">
        <v>0.14000000000000001</v>
      </c>
      <c r="H41" s="37">
        <v>0.14000000000000001</v>
      </c>
      <c r="I41" s="37">
        <v>0.23</v>
      </c>
      <c r="J41" s="38">
        <v>0.22</v>
      </c>
      <c r="K41" s="22"/>
      <c r="L41" s="22"/>
      <c r="M41" s="22"/>
      <c r="N41" s="22"/>
      <c r="O41" s="22"/>
      <c r="P41" s="22"/>
    </row>
    <row r="42" spans="1:16" ht="39" customHeight="1" x14ac:dyDescent="0.15">
      <c r="A42" s="22"/>
      <c r="B42" s="39"/>
      <c r="C42" s="1145" t="s">
        <v>543</v>
      </c>
      <c r="D42" s="1146"/>
      <c r="E42" s="1147"/>
      <c r="F42" s="36" t="s">
        <v>484</v>
      </c>
      <c r="G42" s="37" t="s">
        <v>484</v>
      </c>
      <c r="H42" s="37" t="s">
        <v>484</v>
      </c>
      <c r="I42" s="37" t="s">
        <v>484</v>
      </c>
      <c r="J42" s="38" t="s">
        <v>484</v>
      </c>
      <c r="K42" s="22"/>
      <c r="L42" s="22"/>
      <c r="M42" s="22"/>
      <c r="N42" s="22"/>
      <c r="O42" s="22"/>
      <c r="P42" s="22"/>
    </row>
    <row r="43" spans="1:16" ht="39" customHeight="1" thickBot="1" x14ac:dyDescent="0.2">
      <c r="A43" s="22"/>
      <c r="B43" s="40"/>
      <c r="C43" s="1148" t="s">
        <v>544</v>
      </c>
      <c r="D43" s="1149"/>
      <c r="E43" s="1150"/>
      <c r="F43" s="41">
        <v>2.35</v>
      </c>
      <c r="G43" s="42">
        <v>2.5299999999999998</v>
      </c>
      <c r="H43" s="42">
        <v>4.45</v>
      </c>
      <c r="I43" s="42">
        <v>0.2</v>
      </c>
      <c r="J43" s="43">
        <v>0.17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36285</v>
      </c>
      <c r="L45" s="60">
        <v>35609</v>
      </c>
      <c r="M45" s="60">
        <v>34560</v>
      </c>
      <c r="N45" s="60">
        <v>32360</v>
      </c>
      <c r="O45" s="61">
        <v>30356</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14</v>
      </c>
      <c r="F47" s="1155"/>
      <c r="G47" s="1155"/>
      <c r="H47" s="1155"/>
      <c r="I47" s="1155"/>
      <c r="J47" s="1156"/>
      <c r="K47" s="63">
        <v>397</v>
      </c>
      <c r="L47" s="64">
        <v>730</v>
      </c>
      <c r="M47" s="64">
        <v>1063</v>
      </c>
      <c r="N47" s="64">
        <v>1363</v>
      </c>
      <c r="O47" s="65">
        <v>1697</v>
      </c>
      <c r="P47" s="48"/>
      <c r="Q47" s="48"/>
      <c r="R47" s="48"/>
      <c r="S47" s="48"/>
      <c r="T47" s="48"/>
      <c r="U47" s="48"/>
    </row>
    <row r="48" spans="1:21" ht="30.75" customHeight="1" x14ac:dyDescent="0.15">
      <c r="A48" s="48"/>
      <c r="B48" s="1163"/>
      <c r="C48" s="1164"/>
      <c r="D48" s="62"/>
      <c r="E48" s="1155" t="s">
        <v>15</v>
      </c>
      <c r="F48" s="1155"/>
      <c r="G48" s="1155"/>
      <c r="H48" s="1155"/>
      <c r="I48" s="1155"/>
      <c r="J48" s="1156"/>
      <c r="K48" s="63">
        <v>9019</v>
      </c>
      <c r="L48" s="64">
        <v>8944</v>
      </c>
      <c r="M48" s="64">
        <v>8637</v>
      </c>
      <c r="N48" s="64">
        <v>7317</v>
      </c>
      <c r="O48" s="65">
        <v>7192</v>
      </c>
      <c r="P48" s="48"/>
      <c r="Q48" s="48"/>
      <c r="R48" s="48"/>
      <c r="S48" s="48"/>
      <c r="T48" s="48"/>
      <c r="U48" s="48"/>
    </row>
    <row r="49" spans="1:21" ht="30.75" customHeight="1" x14ac:dyDescent="0.15">
      <c r="A49" s="48"/>
      <c r="B49" s="1163"/>
      <c r="C49" s="1164"/>
      <c r="D49" s="62"/>
      <c r="E49" s="1155" t="s">
        <v>16</v>
      </c>
      <c r="F49" s="1155"/>
      <c r="G49" s="1155"/>
      <c r="H49" s="1155"/>
      <c r="I49" s="1155"/>
      <c r="J49" s="1156"/>
      <c r="K49" s="63">
        <v>311</v>
      </c>
      <c r="L49" s="64">
        <v>161</v>
      </c>
      <c r="M49" s="64">
        <v>153</v>
      </c>
      <c r="N49" s="64">
        <v>126</v>
      </c>
      <c r="O49" s="65">
        <v>152</v>
      </c>
      <c r="P49" s="48"/>
      <c r="Q49" s="48"/>
      <c r="R49" s="48"/>
      <c r="S49" s="48"/>
      <c r="T49" s="48"/>
      <c r="U49" s="48"/>
    </row>
    <row r="50" spans="1:21" ht="30.75" customHeight="1" x14ac:dyDescent="0.15">
      <c r="A50" s="48"/>
      <c r="B50" s="1163"/>
      <c r="C50" s="1164"/>
      <c r="D50" s="62"/>
      <c r="E50" s="1155" t="s">
        <v>17</v>
      </c>
      <c r="F50" s="1155"/>
      <c r="G50" s="1155"/>
      <c r="H50" s="1155"/>
      <c r="I50" s="1155"/>
      <c r="J50" s="1156"/>
      <c r="K50" s="63">
        <v>4390</v>
      </c>
      <c r="L50" s="64">
        <v>4195</v>
      </c>
      <c r="M50" s="64">
        <v>4049</v>
      </c>
      <c r="N50" s="64">
        <v>3696</v>
      </c>
      <c r="O50" s="65">
        <v>3671</v>
      </c>
      <c r="P50" s="48"/>
      <c r="Q50" s="48"/>
      <c r="R50" s="48"/>
      <c r="S50" s="48"/>
      <c r="T50" s="48"/>
      <c r="U50" s="48"/>
    </row>
    <row r="51" spans="1:21" ht="30.75" customHeight="1" x14ac:dyDescent="0.15">
      <c r="A51" s="48"/>
      <c r="B51" s="1165"/>
      <c r="C51" s="1166"/>
      <c r="D51" s="66"/>
      <c r="E51" s="1155" t="s">
        <v>18</v>
      </c>
      <c r="F51" s="1155"/>
      <c r="G51" s="1155"/>
      <c r="H51" s="1155"/>
      <c r="I51" s="1155"/>
      <c r="J51" s="1156"/>
      <c r="K51" s="63">
        <v>0</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31998</v>
      </c>
      <c r="L52" s="64">
        <v>32081</v>
      </c>
      <c r="M52" s="64">
        <v>32674</v>
      </c>
      <c r="N52" s="64">
        <v>32288</v>
      </c>
      <c r="O52" s="65">
        <v>31182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18404</v>
      </c>
      <c r="L53" s="69">
        <v>17558</v>
      </c>
      <c r="M53" s="69">
        <v>15788</v>
      </c>
      <c r="N53" s="69">
        <v>12574</v>
      </c>
      <c r="O53" s="70">
        <v>11886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69" t="s">
        <v>24</v>
      </c>
      <c r="C41" s="1170"/>
      <c r="D41" s="81"/>
      <c r="E41" s="1175" t="s">
        <v>25</v>
      </c>
      <c r="F41" s="1175"/>
      <c r="G41" s="1175"/>
      <c r="H41" s="1176"/>
      <c r="I41" s="82">
        <v>277835</v>
      </c>
      <c r="J41" s="83">
        <v>277699</v>
      </c>
      <c r="K41" s="83">
        <v>285103</v>
      </c>
      <c r="L41" s="83">
        <v>310912</v>
      </c>
      <c r="M41" s="84">
        <v>319474</v>
      </c>
    </row>
    <row r="42" spans="2:13" ht="27.75" customHeight="1" x14ac:dyDescent="0.15">
      <c r="B42" s="1171"/>
      <c r="C42" s="1172"/>
      <c r="D42" s="85"/>
      <c r="E42" s="1177" t="s">
        <v>26</v>
      </c>
      <c r="F42" s="1177"/>
      <c r="G42" s="1177"/>
      <c r="H42" s="1178"/>
      <c r="I42" s="86">
        <v>51066</v>
      </c>
      <c r="J42" s="87">
        <v>45709</v>
      </c>
      <c r="K42" s="87">
        <v>42203</v>
      </c>
      <c r="L42" s="87">
        <v>38347</v>
      </c>
      <c r="M42" s="88">
        <v>28765</v>
      </c>
    </row>
    <row r="43" spans="2:13" ht="27.75" customHeight="1" x14ac:dyDescent="0.15">
      <c r="B43" s="1171"/>
      <c r="C43" s="1172"/>
      <c r="D43" s="85"/>
      <c r="E43" s="1177" t="s">
        <v>27</v>
      </c>
      <c r="F43" s="1177"/>
      <c r="G43" s="1177"/>
      <c r="H43" s="1178"/>
      <c r="I43" s="86">
        <v>143190</v>
      </c>
      <c r="J43" s="87">
        <v>136704</v>
      </c>
      <c r="K43" s="87">
        <v>135192</v>
      </c>
      <c r="L43" s="87">
        <v>125586</v>
      </c>
      <c r="M43" s="88">
        <v>118432</v>
      </c>
    </row>
    <row r="44" spans="2:13" ht="27.75" customHeight="1" x14ac:dyDescent="0.15">
      <c r="B44" s="1171"/>
      <c r="C44" s="1172"/>
      <c r="D44" s="85"/>
      <c r="E44" s="1177" t="s">
        <v>28</v>
      </c>
      <c r="F44" s="1177"/>
      <c r="G44" s="1177"/>
      <c r="H44" s="1178"/>
      <c r="I44" s="86">
        <v>1005</v>
      </c>
      <c r="J44" s="87">
        <v>892</v>
      </c>
      <c r="K44" s="87">
        <v>784</v>
      </c>
      <c r="L44" s="87">
        <v>677</v>
      </c>
      <c r="M44" s="88">
        <v>571</v>
      </c>
    </row>
    <row r="45" spans="2:13" ht="27.75" customHeight="1" x14ac:dyDescent="0.15">
      <c r="B45" s="1171"/>
      <c r="C45" s="1172"/>
      <c r="D45" s="85"/>
      <c r="E45" s="1177" t="s">
        <v>29</v>
      </c>
      <c r="F45" s="1177"/>
      <c r="G45" s="1177"/>
      <c r="H45" s="1178"/>
      <c r="I45" s="86">
        <v>42094</v>
      </c>
      <c r="J45" s="87">
        <v>42251</v>
      </c>
      <c r="K45" s="87">
        <v>41390</v>
      </c>
      <c r="L45" s="87">
        <v>39242</v>
      </c>
      <c r="M45" s="88">
        <v>37759</v>
      </c>
    </row>
    <row r="46" spans="2:13" ht="27.75" customHeight="1" x14ac:dyDescent="0.15">
      <c r="B46" s="1171"/>
      <c r="C46" s="1172"/>
      <c r="D46" s="85"/>
      <c r="E46" s="1177" t="s">
        <v>30</v>
      </c>
      <c r="F46" s="1177"/>
      <c r="G46" s="1177"/>
      <c r="H46" s="1178"/>
      <c r="I46" s="86">
        <v>203</v>
      </c>
      <c r="J46" s="87">
        <v>141</v>
      </c>
      <c r="K46" s="87">
        <v>139</v>
      </c>
      <c r="L46" s="87">
        <v>91</v>
      </c>
      <c r="M46" s="88">
        <v>764</v>
      </c>
    </row>
    <row r="47" spans="2:13" ht="27.75" customHeight="1" x14ac:dyDescent="0.15">
      <c r="B47" s="1171"/>
      <c r="C47" s="1172"/>
      <c r="D47" s="85"/>
      <c r="E47" s="1177" t="s">
        <v>31</v>
      </c>
      <c r="F47" s="1177"/>
      <c r="G47" s="1177"/>
      <c r="H47" s="1178"/>
      <c r="I47" s="86" t="s">
        <v>484</v>
      </c>
      <c r="J47" s="87" t="s">
        <v>484</v>
      </c>
      <c r="K47" s="87" t="s">
        <v>484</v>
      </c>
      <c r="L47" s="87" t="s">
        <v>484</v>
      </c>
      <c r="M47" s="88" t="s">
        <v>484</v>
      </c>
    </row>
    <row r="48" spans="2:13" ht="27.75" customHeight="1" x14ac:dyDescent="0.15">
      <c r="B48" s="1173"/>
      <c r="C48" s="1174"/>
      <c r="D48" s="85"/>
      <c r="E48" s="1177" t="s">
        <v>32</v>
      </c>
      <c r="F48" s="1177"/>
      <c r="G48" s="1177"/>
      <c r="H48" s="1178"/>
      <c r="I48" s="86" t="s">
        <v>484</v>
      </c>
      <c r="J48" s="87" t="s">
        <v>484</v>
      </c>
      <c r="K48" s="87" t="s">
        <v>484</v>
      </c>
      <c r="L48" s="87" t="s">
        <v>484</v>
      </c>
      <c r="M48" s="88" t="s">
        <v>484</v>
      </c>
    </row>
    <row r="49" spans="2:13" ht="27.75" customHeight="1" x14ac:dyDescent="0.15">
      <c r="B49" s="1179" t="s">
        <v>33</v>
      </c>
      <c r="C49" s="1180"/>
      <c r="D49" s="89"/>
      <c r="E49" s="1177" t="s">
        <v>34</v>
      </c>
      <c r="F49" s="1177"/>
      <c r="G49" s="1177"/>
      <c r="H49" s="1178"/>
      <c r="I49" s="86">
        <v>27770</v>
      </c>
      <c r="J49" s="87">
        <v>38126</v>
      </c>
      <c r="K49" s="87">
        <v>43220</v>
      </c>
      <c r="L49" s="87">
        <v>47111</v>
      </c>
      <c r="M49" s="88">
        <v>52496</v>
      </c>
    </row>
    <row r="50" spans="2:13" ht="27.75" customHeight="1" x14ac:dyDescent="0.15">
      <c r="B50" s="1171"/>
      <c r="C50" s="1172"/>
      <c r="D50" s="85"/>
      <c r="E50" s="1177" t="s">
        <v>35</v>
      </c>
      <c r="F50" s="1177"/>
      <c r="G50" s="1177"/>
      <c r="H50" s="1178"/>
      <c r="I50" s="86">
        <v>66643</v>
      </c>
      <c r="J50" s="87">
        <v>64606</v>
      </c>
      <c r="K50" s="87">
        <v>64013</v>
      </c>
      <c r="L50" s="87">
        <v>72392</v>
      </c>
      <c r="M50" s="88">
        <v>71341</v>
      </c>
    </row>
    <row r="51" spans="2:13" ht="27.75" customHeight="1" x14ac:dyDescent="0.15">
      <c r="B51" s="1173"/>
      <c r="C51" s="1174"/>
      <c r="D51" s="85"/>
      <c r="E51" s="1177" t="s">
        <v>36</v>
      </c>
      <c r="F51" s="1177"/>
      <c r="G51" s="1177"/>
      <c r="H51" s="1178"/>
      <c r="I51" s="86">
        <v>299070</v>
      </c>
      <c r="J51" s="87">
        <v>312316</v>
      </c>
      <c r="K51" s="87">
        <v>322270</v>
      </c>
      <c r="L51" s="87">
        <v>334661</v>
      </c>
      <c r="M51" s="88">
        <v>342826</v>
      </c>
    </row>
    <row r="52" spans="2:13" ht="27.75" customHeight="1" thickBot="1" x14ac:dyDescent="0.2">
      <c r="B52" s="1181" t="s">
        <v>37</v>
      </c>
      <c r="C52" s="1182"/>
      <c r="D52" s="90"/>
      <c r="E52" s="1183" t="s">
        <v>38</v>
      </c>
      <c r="F52" s="1183"/>
      <c r="G52" s="1183"/>
      <c r="H52" s="1184"/>
      <c r="I52" s="91">
        <v>121909</v>
      </c>
      <c r="J52" s="92">
        <v>88349</v>
      </c>
      <c r="K52" s="92">
        <v>75307</v>
      </c>
      <c r="L52" s="92">
        <v>60692</v>
      </c>
      <c r="M52" s="93">
        <v>39101</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1185"/>
      <c r="B1" s="1186"/>
      <c r="P1" s="244"/>
      <c r="Q1" s="244"/>
    </row>
    <row r="2" spans="1:51" ht="25.5" x14ac:dyDescent="0.25">
      <c r="A2" s="1185"/>
      <c r="C2" s="1187"/>
      <c r="P2" s="244"/>
      <c r="Q2" s="244"/>
    </row>
    <row r="3" spans="1:51" ht="25.5" x14ac:dyDescent="0.25">
      <c r="A3" s="1185"/>
      <c r="C3" s="1187"/>
      <c r="P3" s="244"/>
      <c r="Q3" s="244"/>
    </row>
    <row r="4" spans="1:51" s="1188" customFormat="1" x14ac:dyDescent="0.1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row>
    <row r="5" spans="1:51" s="1188" customFormat="1" x14ac:dyDescent="0.15">
      <c r="A5" s="1185"/>
      <c r="B5" s="1185"/>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c r="AH5" s="1185"/>
      <c r="AI5" s="1185"/>
    </row>
    <row r="6" spans="1:51" s="1188" customFormat="1" x14ac:dyDescent="0.15">
      <c r="A6" s="1185"/>
      <c r="B6" s="1185"/>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c r="AF6" s="1185"/>
      <c r="AG6" s="1185"/>
      <c r="AH6" s="1185"/>
      <c r="AI6" s="1185"/>
    </row>
    <row r="7" spans="1:51" s="1188" customFormat="1" x14ac:dyDescent="0.15">
      <c r="A7" s="1185"/>
      <c r="B7" s="1185"/>
      <c r="C7" s="1185"/>
      <c r="D7" s="1185"/>
      <c r="E7" s="1185"/>
      <c r="F7" s="1185"/>
      <c r="G7" s="1185"/>
      <c r="H7" s="1185"/>
      <c r="I7" s="1185"/>
      <c r="J7" s="1185"/>
      <c r="K7" s="1185"/>
      <c r="L7" s="1185"/>
      <c r="M7" s="1185"/>
      <c r="N7" s="1185"/>
      <c r="O7" s="1185"/>
      <c r="P7" s="1185"/>
      <c r="Q7" s="1185"/>
      <c r="R7" s="1185"/>
      <c r="S7" s="1185"/>
      <c r="T7" s="1185"/>
      <c r="U7" s="1185"/>
      <c r="V7" s="1185"/>
      <c r="W7" s="1185"/>
      <c r="X7" s="1185"/>
      <c r="Y7" s="1185"/>
      <c r="Z7" s="1185"/>
      <c r="AA7" s="1185"/>
      <c r="AB7" s="1185"/>
      <c r="AC7" s="1185"/>
      <c r="AD7" s="1185"/>
      <c r="AE7" s="1185"/>
      <c r="AF7" s="1185"/>
      <c r="AG7" s="1185"/>
      <c r="AH7" s="1185"/>
      <c r="AI7" s="1185"/>
    </row>
    <row r="8" spans="1:51" s="1188" customFormat="1" x14ac:dyDescent="0.15">
      <c r="A8" s="1185"/>
      <c r="B8" s="1185"/>
      <c r="C8" s="1185"/>
      <c r="D8" s="1185"/>
      <c r="E8" s="1185"/>
      <c r="F8" s="1185"/>
      <c r="G8" s="1185"/>
      <c r="H8" s="1185"/>
      <c r="I8" s="1185"/>
      <c r="J8" s="1185"/>
      <c r="K8" s="1185"/>
      <c r="L8" s="1185"/>
      <c r="M8" s="1185"/>
      <c r="N8" s="1185"/>
      <c r="O8" s="1185"/>
      <c r="P8" s="1185"/>
      <c r="Q8" s="1185"/>
      <c r="R8" s="1185"/>
      <c r="S8" s="1185"/>
      <c r="T8" s="1185"/>
      <c r="U8" s="1185"/>
      <c r="V8" s="1185"/>
      <c r="W8" s="1185"/>
      <c r="X8" s="1185"/>
      <c r="Y8" s="1185"/>
      <c r="Z8" s="1185"/>
      <c r="AA8" s="1185"/>
      <c r="AB8" s="1185"/>
      <c r="AC8" s="1185"/>
      <c r="AD8" s="1185"/>
      <c r="AE8" s="1185"/>
      <c r="AF8" s="1185"/>
      <c r="AG8" s="1185"/>
      <c r="AH8" s="1185"/>
      <c r="AI8" s="1185"/>
    </row>
    <row r="9" spans="1:51" s="1188" customFormat="1" x14ac:dyDescent="0.15">
      <c r="A9" s="1185"/>
      <c r="B9" s="1185"/>
      <c r="C9" s="1185"/>
      <c r="D9" s="1185"/>
      <c r="E9" s="1185"/>
      <c r="F9" s="1185"/>
      <c r="G9" s="1185"/>
      <c r="H9" s="1185"/>
      <c r="I9" s="1185"/>
      <c r="J9" s="1185"/>
      <c r="K9" s="1185"/>
      <c r="L9" s="1185"/>
      <c r="M9" s="1185"/>
      <c r="N9" s="1185"/>
      <c r="O9" s="1185"/>
      <c r="P9" s="1185"/>
      <c r="Q9" s="1185"/>
      <c r="R9" s="1185"/>
      <c r="S9" s="1185"/>
      <c r="T9" s="1185"/>
      <c r="U9" s="1185"/>
      <c r="V9" s="1185"/>
      <c r="W9" s="1185"/>
      <c r="X9" s="1185"/>
      <c r="Y9" s="1185"/>
      <c r="Z9" s="1185"/>
      <c r="AA9" s="1185"/>
      <c r="AB9" s="1185"/>
      <c r="AC9" s="1185"/>
      <c r="AD9" s="1185"/>
      <c r="AE9" s="1185"/>
      <c r="AF9" s="1185"/>
      <c r="AG9" s="1185"/>
      <c r="AH9" s="1185"/>
      <c r="AI9" s="1185"/>
    </row>
    <row r="10" spans="1:51" s="1188" customFormat="1" x14ac:dyDescent="0.15">
      <c r="A10" s="1185"/>
      <c r="B10" s="1185"/>
      <c r="C10" s="1185"/>
      <c r="D10" s="1185"/>
      <c r="E10" s="1185"/>
      <c r="F10" s="1185"/>
      <c r="G10" s="1185"/>
      <c r="H10" s="1185"/>
      <c r="I10" s="1185"/>
      <c r="J10" s="1185"/>
      <c r="K10" s="1185"/>
      <c r="L10" s="1185"/>
      <c r="M10" s="1185"/>
      <c r="N10" s="1185"/>
      <c r="O10" s="1185"/>
      <c r="P10" s="1185"/>
      <c r="Q10" s="1185"/>
      <c r="R10" s="1185"/>
      <c r="S10" s="1185"/>
      <c r="T10" s="1185"/>
      <c r="U10" s="1185"/>
      <c r="V10" s="1185"/>
      <c r="W10" s="1185"/>
      <c r="X10" s="1185"/>
      <c r="Y10" s="1185"/>
      <c r="Z10" s="1185"/>
      <c r="AA10" s="1185"/>
      <c r="AB10" s="1185"/>
      <c r="AC10" s="1185"/>
      <c r="AD10" s="1185"/>
      <c r="AE10" s="1185"/>
      <c r="AF10" s="1185"/>
      <c r="AG10" s="1185"/>
      <c r="AH10" s="1185"/>
      <c r="AI10" s="1185"/>
      <c r="AY10" s="1188" t="s">
        <v>578</v>
      </c>
    </row>
    <row r="11" spans="1:51" s="1188" customFormat="1" x14ac:dyDescent="0.15">
      <c r="A11" s="1185"/>
      <c r="B11" s="1185"/>
      <c r="C11" s="1185"/>
      <c r="D11" s="1185"/>
      <c r="E11" s="1185"/>
      <c r="F11" s="1185"/>
      <c r="G11" s="1185"/>
      <c r="H11" s="1185"/>
      <c r="I11" s="1185"/>
      <c r="J11" s="1185"/>
      <c r="K11" s="1185"/>
      <c r="L11" s="1185"/>
      <c r="M11" s="1185"/>
      <c r="N11" s="1185"/>
      <c r="O11" s="1185"/>
      <c r="P11" s="1185"/>
      <c r="Q11" s="1185"/>
      <c r="R11" s="1185"/>
      <c r="S11" s="1185"/>
      <c r="T11" s="1185"/>
      <c r="U11" s="1185"/>
      <c r="V11" s="1185"/>
      <c r="W11" s="1185"/>
      <c r="X11" s="1185"/>
      <c r="Y11" s="1185"/>
      <c r="Z11" s="1185"/>
      <c r="AA11" s="1185"/>
      <c r="AB11" s="1185"/>
      <c r="AC11" s="1185"/>
      <c r="AD11" s="1185"/>
      <c r="AE11" s="1185"/>
      <c r="AF11" s="1185"/>
      <c r="AG11" s="1185"/>
      <c r="AH11" s="1185"/>
      <c r="AI11" s="1185"/>
    </row>
    <row r="12" spans="1:51" s="1188" customFormat="1" x14ac:dyDescent="0.15">
      <c r="A12" s="1185"/>
      <c r="B12" s="1185"/>
      <c r="C12" s="1185"/>
      <c r="D12" s="1185"/>
      <c r="E12" s="1185"/>
      <c r="F12" s="1185"/>
      <c r="G12" s="1185"/>
      <c r="H12" s="1185"/>
      <c r="I12" s="1185"/>
      <c r="J12" s="1185"/>
      <c r="K12" s="1185"/>
      <c r="L12" s="1185"/>
      <c r="M12" s="1185"/>
      <c r="N12" s="1185"/>
      <c r="O12" s="1185"/>
      <c r="P12" s="1185"/>
      <c r="Q12" s="1185"/>
      <c r="R12" s="1185"/>
      <c r="S12" s="1185"/>
      <c r="T12" s="1185"/>
      <c r="U12" s="1185"/>
      <c r="V12" s="1185"/>
      <c r="W12" s="1185"/>
      <c r="X12" s="1185"/>
      <c r="Y12" s="1185"/>
      <c r="Z12" s="1185"/>
      <c r="AA12" s="1185"/>
      <c r="AB12" s="1185"/>
      <c r="AC12" s="1185"/>
      <c r="AD12" s="1185"/>
      <c r="AE12" s="1185"/>
      <c r="AF12" s="1185"/>
      <c r="AG12" s="1185"/>
      <c r="AH12" s="1185"/>
      <c r="AI12" s="1185"/>
      <c r="AY12" s="1188" t="s">
        <v>578</v>
      </c>
    </row>
    <row r="13" spans="1:51" s="1188" customFormat="1" x14ac:dyDescent="0.15">
      <c r="A13" s="1185"/>
      <c r="B13" s="1185"/>
      <c r="C13" s="1185"/>
      <c r="D13" s="1185"/>
      <c r="E13" s="1185"/>
      <c r="F13" s="1185"/>
      <c r="G13" s="1185"/>
      <c r="H13" s="1185"/>
      <c r="I13" s="1185"/>
      <c r="J13" s="1185"/>
      <c r="K13" s="1185"/>
      <c r="L13" s="1185"/>
      <c r="M13" s="1185"/>
      <c r="N13" s="1185"/>
      <c r="O13" s="1185"/>
      <c r="P13" s="1185"/>
      <c r="Q13" s="1185"/>
      <c r="R13" s="1185"/>
      <c r="S13" s="1185"/>
      <c r="T13" s="1185"/>
      <c r="U13" s="1185"/>
      <c r="V13" s="1185"/>
      <c r="W13" s="1185"/>
      <c r="X13" s="1185"/>
      <c r="Y13" s="1185"/>
      <c r="Z13" s="1185"/>
      <c r="AA13" s="1185"/>
      <c r="AB13" s="1185"/>
      <c r="AC13" s="1185"/>
      <c r="AD13" s="1185"/>
      <c r="AE13" s="1185"/>
      <c r="AF13" s="1185"/>
      <c r="AG13" s="1185"/>
      <c r="AH13" s="1185"/>
      <c r="AI13" s="1185"/>
    </row>
    <row r="14" spans="1:51" s="1188" customFormat="1" ht="14.25" customHeight="1" x14ac:dyDescent="0.15">
      <c r="A14" s="1185"/>
      <c r="B14" s="1185"/>
      <c r="C14" s="1185"/>
      <c r="D14" s="1185"/>
      <c r="E14" s="1185"/>
      <c r="F14" s="1185"/>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row>
    <row r="15" spans="1:51" s="1188" customFormat="1" x14ac:dyDescent="0.15">
      <c r="A15" s="243"/>
      <c r="B15" s="1185"/>
      <c r="C15" s="1185"/>
      <c r="D15" s="1185"/>
      <c r="E15" s="1185"/>
      <c r="F15" s="1185"/>
      <c r="G15" s="1185"/>
      <c r="H15" s="1185"/>
      <c r="I15" s="1185"/>
      <c r="J15" s="1185"/>
      <c r="K15" s="1185"/>
      <c r="L15" s="1185"/>
      <c r="M15" s="1185"/>
      <c r="N15" s="1185"/>
      <c r="O15" s="1185"/>
      <c r="P15" s="1185"/>
      <c r="Q15" s="1185"/>
      <c r="R15" s="1185"/>
      <c r="S15" s="1185"/>
      <c r="T15" s="1185"/>
      <c r="U15" s="1185"/>
      <c r="V15" s="1185"/>
      <c r="W15" s="1185"/>
      <c r="X15" s="1185"/>
      <c r="Y15" s="1185"/>
      <c r="Z15" s="1185"/>
      <c r="AA15" s="1185"/>
      <c r="AB15" s="1185"/>
      <c r="AC15" s="1185"/>
      <c r="AD15" s="1185"/>
      <c r="AE15" s="1185"/>
      <c r="AF15" s="1185"/>
      <c r="AG15" s="1185"/>
      <c r="AH15" s="1185"/>
      <c r="AI15" s="1185"/>
    </row>
    <row r="16" spans="1:51" s="1188" customFormat="1" x14ac:dyDescent="0.15">
      <c r="A16" s="243"/>
      <c r="B16" s="1185"/>
      <c r="C16" s="1185"/>
      <c r="D16" s="1185"/>
      <c r="E16" s="1185"/>
      <c r="F16" s="1185"/>
      <c r="G16" s="1185"/>
      <c r="H16" s="1185"/>
      <c r="I16" s="1185"/>
      <c r="J16" s="1185"/>
      <c r="K16" s="1185"/>
      <c r="L16" s="1185"/>
      <c r="M16" s="1185"/>
      <c r="N16" s="1185"/>
      <c r="O16" s="1185"/>
      <c r="P16" s="1185"/>
      <c r="Q16" s="1185"/>
      <c r="R16" s="1185"/>
      <c r="S16" s="1185"/>
      <c r="T16" s="1185"/>
      <c r="U16" s="1185"/>
      <c r="V16" s="1185"/>
      <c r="W16" s="1185"/>
      <c r="X16" s="1185"/>
      <c r="Y16" s="1185"/>
      <c r="Z16" s="1185"/>
      <c r="AA16" s="1185"/>
      <c r="AB16" s="1185"/>
      <c r="AC16" s="1185"/>
      <c r="AD16" s="1185"/>
      <c r="AE16" s="1185"/>
      <c r="AF16" s="1185"/>
      <c r="AG16" s="1185"/>
      <c r="AH16" s="1185"/>
      <c r="AI16" s="1185"/>
    </row>
    <row r="17" spans="1:259" s="1188" customFormat="1" x14ac:dyDescent="0.15">
      <c r="A17" s="243"/>
      <c r="B17" s="1185"/>
      <c r="C17" s="1185"/>
      <c r="D17" s="1185"/>
      <c r="E17" s="1185"/>
      <c r="F17" s="1185"/>
      <c r="G17" s="1185"/>
      <c r="H17" s="1185"/>
      <c r="I17" s="1185"/>
      <c r="J17" s="1185"/>
      <c r="K17" s="1185"/>
      <c r="L17" s="1185"/>
      <c r="M17" s="1185"/>
      <c r="N17" s="1185"/>
      <c r="O17" s="1185"/>
      <c r="P17" s="1185"/>
      <c r="Q17" s="1185"/>
      <c r="R17" s="1185"/>
      <c r="S17" s="1185"/>
      <c r="T17" s="1185"/>
      <c r="U17" s="1185"/>
      <c r="V17" s="1185"/>
      <c r="W17" s="1185"/>
      <c r="X17" s="1185"/>
      <c r="Y17" s="1185"/>
      <c r="Z17" s="1185"/>
      <c r="AA17" s="1185"/>
      <c r="AB17" s="1185"/>
      <c r="AC17" s="1185"/>
      <c r="AD17" s="1185"/>
      <c r="AE17" s="1185"/>
      <c r="AF17" s="1185"/>
      <c r="AG17" s="1185"/>
      <c r="AH17" s="1185"/>
      <c r="AI17" s="1185"/>
    </row>
    <row r="18" spans="1:259" s="1188" customFormat="1" x14ac:dyDescent="0.15">
      <c r="A18" s="243"/>
      <c r="B18" s="1185"/>
      <c r="C18" s="1185"/>
      <c r="D18" s="1185"/>
      <c r="E18" s="1185"/>
      <c r="F18" s="1185"/>
      <c r="G18" s="1185"/>
      <c r="H18" s="1185"/>
      <c r="I18" s="1185"/>
      <c r="J18" s="1185"/>
      <c r="K18" s="1185"/>
      <c r="L18" s="1185"/>
      <c r="M18" s="1185"/>
      <c r="N18" s="1185"/>
      <c r="O18" s="1185"/>
      <c r="P18" s="1185"/>
      <c r="Q18" s="1185"/>
      <c r="R18" s="1185"/>
      <c r="S18" s="1185"/>
      <c r="T18" s="1185"/>
      <c r="U18" s="1185"/>
      <c r="V18" s="1185"/>
      <c r="W18" s="1185"/>
      <c r="X18" s="1185"/>
      <c r="Y18" s="1185"/>
      <c r="Z18" s="1185"/>
      <c r="AA18" s="1185"/>
      <c r="AB18" s="1185"/>
      <c r="AC18" s="1185"/>
      <c r="AD18" s="1185"/>
      <c r="AE18" s="1185"/>
      <c r="AF18" s="1185"/>
      <c r="AG18" s="1185"/>
      <c r="AH18" s="1185"/>
      <c r="AI18" s="1185"/>
    </row>
    <row r="19" spans="1:259" x14ac:dyDescent="0.15">
      <c r="P19" s="244"/>
      <c r="Q19" s="244"/>
    </row>
    <row r="20" spans="1:259" x14ac:dyDescent="0.15">
      <c r="P20" s="244"/>
      <c r="Q20" s="244"/>
    </row>
    <row r="21" spans="1:259" ht="17.25" x14ac:dyDescent="0.15">
      <c r="B21" s="1189"/>
      <c r="C21" s="246"/>
      <c r="D21" s="246"/>
      <c r="E21" s="246"/>
      <c r="F21" s="246"/>
      <c r="G21" s="246"/>
      <c r="H21" s="246"/>
      <c r="I21" s="246"/>
      <c r="J21" s="246"/>
      <c r="K21" s="246"/>
      <c r="L21" s="246"/>
      <c r="M21" s="246"/>
      <c r="N21" s="1190"/>
      <c r="O21" s="246"/>
      <c r="P21" s="247"/>
      <c r="Q21" s="244"/>
      <c r="IY21" s="1191"/>
    </row>
    <row r="22" spans="1:259" ht="17.25" x14ac:dyDescent="0.15">
      <c r="B22" s="248"/>
      <c r="IY22" s="1192"/>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1193"/>
      <c r="C40" s="244"/>
      <c r="D40" s="244"/>
      <c r="E40" s="244"/>
      <c r="F40" s="244"/>
      <c r="G40" s="244"/>
      <c r="H40" s="244"/>
      <c r="I40" s="244"/>
      <c r="J40" s="244"/>
      <c r="K40" s="244"/>
      <c r="L40" s="244"/>
      <c r="M40" s="244"/>
      <c r="N40" s="244"/>
      <c r="O40" s="244"/>
      <c r="P40" s="1193"/>
      <c r="Q40" s="244"/>
    </row>
    <row r="41" spans="2:17" ht="17.25" x14ac:dyDescent="0.15">
      <c r="B41" s="245" t="s">
        <v>579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1194" t="s">
        <v>580</v>
      </c>
      <c r="I42" s="1195"/>
      <c r="J42" s="1195"/>
      <c r="K42" s="1195"/>
      <c r="L42" s="244"/>
      <c r="M42" s="244"/>
      <c r="N42" s="244"/>
      <c r="O42" s="244"/>
    </row>
    <row r="43" spans="2:17" x14ac:dyDescent="0.15">
      <c r="B43" s="248"/>
      <c r="C43" s="244"/>
      <c r="D43" s="244"/>
      <c r="E43" s="244"/>
      <c r="F43" s="244"/>
      <c r="G43" s="1196"/>
      <c r="H43" s="1197"/>
      <c r="I43" s="1197"/>
      <c r="J43" s="1197"/>
      <c r="K43" s="1197"/>
      <c r="L43" s="1197"/>
      <c r="M43" s="1197"/>
      <c r="N43" s="1197"/>
      <c r="O43" s="1198"/>
    </row>
    <row r="44" spans="2:17" x14ac:dyDescent="0.15">
      <c r="B44" s="248"/>
      <c r="C44" s="244"/>
      <c r="D44" s="244"/>
      <c r="E44" s="244"/>
      <c r="F44" s="244"/>
      <c r="G44" s="1199"/>
      <c r="H44" s="1200"/>
      <c r="I44" s="1200"/>
      <c r="J44" s="1200"/>
      <c r="K44" s="1200"/>
      <c r="L44" s="1200"/>
      <c r="M44" s="1200"/>
      <c r="N44" s="1200"/>
      <c r="O44" s="1201"/>
    </row>
    <row r="45" spans="2:17" x14ac:dyDescent="0.15">
      <c r="B45" s="248"/>
      <c r="C45" s="244"/>
      <c r="D45" s="244"/>
      <c r="E45" s="244"/>
      <c r="F45" s="244"/>
      <c r="G45" s="1199"/>
      <c r="H45" s="1200"/>
      <c r="I45" s="1200"/>
      <c r="J45" s="1200"/>
      <c r="K45" s="1200"/>
      <c r="L45" s="1200"/>
      <c r="M45" s="1200"/>
      <c r="N45" s="1200"/>
      <c r="O45" s="1201"/>
    </row>
    <row r="46" spans="2:17" x14ac:dyDescent="0.15">
      <c r="B46" s="248"/>
      <c r="C46" s="244"/>
      <c r="D46" s="244"/>
      <c r="E46" s="244"/>
      <c r="F46" s="244"/>
      <c r="G46" s="1199"/>
      <c r="H46" s="1200"/>
      <c r="I46" s="1200"/>
      <c r="J46" s="1200"/>
      <c r="K46" s="1200"/>
      <c r="L46" s="1200"/>
      <c r="M46" s="1200"/>
      <c r="N46" s="1200"/>
      <c r="O46" s="1201"/>
    </row>
    <row r="47" spans="2:17" x14ac:dyDescent="0.15">
      <c r="B47" s="248"/>
      <c r="C47" s="244"/>
      <c r="D47" s="244"/>
      <c r="E47" s="244"/>
      <c r="F47" s="244"/>
      <c r="G47" s="1202"/>
      <c r="H47" s="1203"/>
      <c r="I47" s="1203"/>
      <c r="J47" s="1203"/>
      <c r="K47" s="1203"/>
      <c r="L47" s="1203"/>
      <c r="M47" s="1203"/>
      <c r="N47" s="1203"/>
      <c r="O47" s="1204"/>
    </row>
    <row r="48" spans="2:17" x14ac:dyDescent="0.15">
      <c r="B48" s="248"/>
      <c r="C48" s="244"/>
      <c r="D48" s="244"/>
      <c r="E48" s="244"/>
      <c r="F48" s="244"/>
      <c r="G48" s="244"/>
      <c r="H48" s="1205"/>
      <c r="I48" s="1205"/>
      <c r="J48" s="1205"/>
    </row>
    <row r="49" spans="1:17" x14ac:dyDescent="0.15">
      <c r="B49" s="248"/>
      <c r="C49" s="244"/>
      <c r="D49" s="244"/>
      <c r="E49" s="244"/>
      <c r="F49" s="244"/>
      <c r="G49" s="243" t="s">
        <v>581</v>
      </c>
    </row>
    <row r="50" spans="1:17" x14ac:dyDescent="0.15">
      <c r="B50" s="248"/>
      <c r="C50" s="244"/>
      <c r="D50" s="244"/>
      <c r="E50" s="244"/>
      <c r="F50" s="244"/>
      <c r="G50" s="1206"/>
      <c r="H50" s="1207"/>
      <c r="I50" s="1207"/>
      <c r="J50" s="1208"/>
      <c r="K50" s="1209" t="s">
        <v>523</v>
      </c>
      <c r="L50" s="1209" t="s">
        <v>524</v>
      </c>
      <c r="M50" s="1209" t="s">
        <v>525</v>
      </c>
      <c r="N50" s="1209" t="s">
        <v>526</v>
      </c>
      <c r="O50" s="1209" t="s">
        <v>527</v>
      </c>
    </row>
    <row r="51" spans="1:17" x14ac:dyDescent="0.15">
      <c r="B51" s="248"/>
      <c r="C51" s="244"/>
      <c r="D51" s="244"/>
      <c r="E51" s="244"/>
      <c r="F51" s="244"/>
      <c r="G51" s="1210" t="s">
        <v>582</v>
      </c>
      <c r="H51" s="1211"/>
      <c r="I51" s="1212" t="s">
        <v>583</v>
      </c>
      <c r="J51" s="1212"/>
      <c r="K51" s="1213"/>
      <c r="L51" s="1213"/>
      <c r="M51" s="1213"/>
      <c r="N51" s="1213"/>
      <c r="O51" s="1213"/>
    </row>
    <row r="52" spans="1:17" x14ac:dyDescent="0.15">
      <c r="B52" s="248"/>
      <c r="C52" s="244"/>
      <c r="D52" s="244"/>
      <c r="E52" s="244"/>
      <c r="F52" s="244"/>
      <c r="G52" s="1214"/>
      <c r="H52" s="1215"/>
      <c r="I52" s="1216"/>
      <c r="J52" s="1216"/>
      <c r="K52" s="1217"/>
      <c r="L52" s="1217"/>
      <c r="M52" s="1217"/>
      <c r="N52" s="1217"/>
      <c r="O52" s="1217"/>
    </row>
    <row r="53" spans="1:17" x14ac:dyDescent="0.15">
      <c r="A53" s="1218"/>
      <c r="B53" s="248"/>
      <c r="C53" s="244"/>
      <c r="D53" s="244"/>
      <c r="E53" s="244"/>
      <c r="F53" s="244"/>
      <c r="G53" s="1214"/>
      <c r="H53" s="1215"/>
      <c r="I53" s="1219" t="s">
        <v>584</v>
      </c>
      <c r="J53" s="1219"/>
      <c r="K53" s="1220"/>
      <c r="L53" s="1220"/>
      <c r="M53" s="1220"/>
      <c r="N53" s="1220"/>
      <c r="O53" s="1220"/>
    </row>
    <row r="54" spans="1:17" x14ac:dyDescent="0.15">
      <c r="A54" s="1218"/>
      <c r="B54" s="248"/>
      <c r="C54" s="244"/>
      <c r="D54" s="244"/>
      <c r="E54" s="244"/>
      <c r="F54" s="244"/>
      <c r="G54" s="1221"/>
      <c r="H54" s="1222"/>
      <c r="I54" s="1219"/>
      <c r="J54" s="1219"/>
      <c r="K54" s="1223"/>
      <c r="L54" s="1223"/>
      <c r="M54" s="1223"/>
      <c r="N54" s="1223"/>
      <c r="O54" s="1223"/>
    </row>
    <row r="55" spans="1:17" x14ac:dyDescent="0.15">
      <c r="A55" s="1218"/>
      <c r="B55" s="248"/>
      <c r="C55" s="244"/>
      <c r="D55" s="244"/>
      <c r="E55" s="244"/>
      <c r="F55" s="244"/>
      <c r="G55" s="1224" t="s">
        <v>585</v>
      </c>
      <c r="H55" s="1225"/>
      <c r="I55" s="1219" t="s">
        <v>583</v>
      </c>
      <c r="J55" s="1219"/>
      <c r="K55" s="1213"/>
      <c r="L55" s="1213"/>
      <c r="M55" s="1213"/>
      <c r="N55" s="1213"/>
      <c r="O55" s="1213"/>
    </row>
    <row r="56" spans="1:17" x14ac:dyDescent="0.15">
      <c r="A56" s="1218"/>
      <c r="B56" s="248"/>
      <c r="C56" s="244"/>
      <c r="D56" s="244"/>
      <c r="E56" s="244"/>
      <c r="F56" s="244"/>
      <c r="G56" s="1226"/>
      <c r="H56" s="1227"/>
      <c r="I56" s="1219"/>
      <c r="J56" s="1219"/>
      <c r="K56" s="1217"/>
      <c r="L56" s="1217"/>
      <c r="M56" s="1217"/>
      <c r="N56" s="1217"/>
      <c r="O56" s="1217"/>
    </row>
    <row r="57" spans="1:17" s="1218" customFormat="1" x14ac:dyDescent="0.15">
      <c r="B57" s="1228"/>
      <c r="C57" s="1195"/>
      <c r="D57" s="1195"/>
      <c r="E57" s="1195"/>
      <c r="F57" s="1195"/>
      <c r="G57" s="1226"/>
      <c r="H57" s="1227"/>
      <c r="I57" s="1229" t="s">
        <v>584</v>
      </c>
      <c r="J57" s="1229"/>
      <c r="K57" s="1220"/>
      <c r="L57" s="1220"/>
      <c r="M57" s="1220"/>
      <c r="N57" s="1220"/>
      <c r="O57" s="1220"/>
      <c r="P57" s="1230"/>
      <c r="Q57" s="1228"/>
    </row>
    <row r="58" spans="1:17" s="1218" customFormat="1" x14ac:dyDescent="0.15">
      <c r="A58" s="243"/>
      <c r="B58" s="1228"/>
      <c r="C58" s="1195"/>
      <c r="D58" s="1195"/>
      <c r="E58" s="1195"/>
      <c r="F58" s="1195"/>
      <c r="G58" s="1231"/>
      <c r="H58" s="1232"/>
      <c r="I58" s="1229"/>
      <c r="J58" s="1229"/>
      <c r="K58" s="1223"/>
      <c r="L58" s="1223"/>
      <c r="M58" s="1223"/>
      <c r="N58" s="1223"/>
      <c r="O58" s="1223"/>
      <c r="P58" s="1230"/>
      <c r="Q58" s="1228"/>
    </row>
    <row r="59" spans="1:17" s="1218" customFormat="1" x14ac:dyDescent="0.15">
      <c r="A59" s="243"/>
      <c r="B59" s="1228"/>
      <c r="C59" s="1195"/>
      <c r="D59" s="1195"/>
      <c r="E59" s="1195"/>
      <c r="F59" s="1195"/>
      <c r="G59" s="1195"/>
      <c r="H59" s="1195"/>
      <c r="I59" s="1195"/>
      <c r="J59" s="1195"/>
      <c r="K59" s="1233"/>
      <c r="L59" s="1233"/>
      <c r="M59" s="1233"/>
      <c r="N59" s="1233"/>
      <c r="O59" s="1233"/>
      <c r="P59" s="1230"/>
      <c r="Q59" s="1228"/>
    </row>
    <row r="60" spans="1:17" s="1218" customFormat="1" x14ac:dyDescent="0.15">
      <c r="A60" s="243"/>
      <c r="B60" s="1228"/>
      <c r="C60" s="1195"/>
      <c r="D60" s="1195"/>
      <c r="E60" s="1195"/>
      <c r="F60" s="1195"/>
      <c r="G60" s="1195"/>
      <c r="H60" s="1195"/>
      <c r="I60" s="1195"/>
      <c r="J60" s="1195"/>
      <c r="K60" s="1233"/>
      <c r="L60" s="1233"/>
      <c r="M60" s="1233"/>
      <c r="N60" s="1233"/>
      <c r="O60" s="1233"/>
      <c r="P60" s="1230"/>
      <c r="Q60" s="1228"/>
    </row>
    <row r="61" spans="1:17" s="1218" customFormat="1" x14ac:dyDescent="0.15">
      <c r="A61" s="243"/>
      <c r="B61" s="1234"/>
      <c r="C61" s="1235"/>
      <c r="D61" s="1235"/>
      <c r="E61" s="1235"/>
      <c r="F61" s="1235"/>
      <c r="G61" s="1235"/>
      <c r="H61" s="1235"/>
      <c r="I61" s="1235"/>
      <c r="J61" s="1235"/>
      <c r="K61" s="1235"/>
      <c r="L61" s="1235"/>
      <c r="M61" s="1236"/>
      <c r="N61" s="1236"/>
      <c r="O61" s="1236"/>
      <c r="P61" s="1237"/>
      <c r="Q61" s="1228"/>
    </row>
    <row r="62" spans="1:17" x14ac:dyDescent="0.15">
      <c r="B62" s="1193"/>
      <c r="C62" s="1193"/>
      <c r="D62" s="1193"/>
      <c r="E62" s="1193"/>
      <c r="F62" s="1193"/>
      <c r="G62" s="1193"/>
      <c r="H62" s="1193"/>
      <c r="I62" s="1193"/>
      <c r="J62" s="1193"/>
      <c r="K62" s="1193"/>
      <c r="L62" s="1193"/>
      <c r="M62" s="1193"/>
      <c r="N62" s="1193"/>
      <c r="O62" s="1193"/>
      <c r="P62" s="1193"/>
      <c r="Q62" s="244"/>
    </row>
    <row r="63" spans="1:17" ht="17.25" x14ac:dyDescent="0.15">
      <c r="B63" s="307" t="s">
        <v>586</v>
      </c>
      <c r="C63" s="244"/>
      <c r="D63" s="244"/>
      <c r="E63" s="244"/>
      <c r="F63" s="244"/>
      <c r="G63" s="244"/>
      <c r="H63" s="244"/>
      <c r="I63" s="244"/>
      <c r="J63" s="244"/>
      <c r="K63" s="244"/>
      <c r="L63" s="244"/>
      <c r="M63" s="244"/>
      <c r="N63" s="244"/>
      <c r="O63" s="244"/>
    </row>
    <row r="64" spans="1:17" x14ac:dyDescent="0.15">
      <c r="B64" s="248"/>
      <c r="C64" s="244"/>
      <c r="D64" s="244"/>
      <c r="E64" s="244"/>
      <c r="F64" s="244"/>
      <c r="G64" s="1194" t="s">
        <v>580</v>
      </c>
      <c r="I64" s="1195"/>
      <c r="J64" s="1195"/>
      <c r="K64" s="1195"/>
      <c r="L64" s="244"/>
      <c r="M64" s="244"/>
      <c r="N64" s="244"/>
      <c r="O64" s="244"/>
    </row>
    <row r="65" spans="2:30" x14ac:dyDescent="0.15">
      <c r="B65" s="248"/>
      <c r="C65" s="244"/>
      <c r="D65" s="244"/>
      <c r="E65" s="244"/>
      <c r="F65" s="244"/>
      <c r="G65" s="1196" t="s">
        <v>587</v>
      </c>
      <c r="H65" s="1197"/>
      <c r="I65" s="1197"/>
      <c r="J65" s="1197"/>
      <c r="K65" s="1197"/>
      <c r="L65" s="1197"/>
      <c r="M65" s="1197"/>
      <c r="N65" s="1197"/>
      <c r="O65" s="1198"/>
    </row>
    <row r="66" spans="2:30" x14ac:dyDescent="0.15">
      <c r="B66" s="248"/>
      <c r="C66" s="244"/>
      <c r="D66" s="244"/>
      <c r="E66" s="244"/>
      <c r="F66" s="244"/>
      <c r="G66" s="1199"/>
      <c r="H66" s="1200"/>
      <c r="I66" s="1200"/>
      <c r="J66" s="1200"/>
      <c r="K66" s="1200"/>
      <c r="L66" s="1200"/>
      <c r="M66" s="1200"/>
      <c r="N66" s="1200"/>
      <c r="O66" s="1201"/>
    </row>
    <row r="67" spans="2:30" x14ac:dyDescent="0.15">
      <c r="B67" s="248"/>
      <c r="C67" s="244"/>
      <c r="D67" s="244"/>
      <c r="E67" s="244"/>
      <c r="F67" s="244"/>
      <c r="G67" s="1199"/>
      <c r="H67" s="1200"/>
      <c r="I67" s="1200"/>
      <c r="J67" s="1200"/>
      <c r="K67" s="1200"/>
      <c r="L67" s="1200"/>
      <c r="M67" s="1200"/>
      <c r="N67" s="1200"/>
      <c r="O67" s="1201"/>
    </row>
    <row r="68" spans="2:30" x14ac:dyDescent="0.15">
      <c r="B68" s="248"/>
      <c r="C68" s="244"/>
      <c r="D68" s="244"/>
      <c r="E68" s="244"/>
      <c r="F68" s="244"/>
      <c r="G68" s="1199"/>
      <c r="H68" s="1200"/>
      <c r="I68" s="1200"/>
      <c r="J68" s="1200"/>
      <c r="K68" s="1200"/>
      <c r="L68" s="1200"/>
      <c r="M68" s="1200"/>
      <c r="N68" s="1200"/>
      <c r="O68" s="1201"/>
    </row>
    <row r="69" spans="2:30" x14ac:dyDescent="0.15">
      <c r="B69" s="248"/>
      <c r="C69" s="244"/>
      <c r="D69" s="244"/>
      <c r="E69" s="244"/>
      <c r="F69" s="244"/>
      <c r="G69" s="1202"/>
      <c r="H69" s="1203"/>
      <c r="I69" s="1203"/>
      <c r="J69" s="1203"/>
      <c r="K69" s="1203"/>
      <c r="L69" s="1203"/>
      <c r="M69" s="1203"/>
      <c r="N69" s="1203"/>
      <c r="O69" s="1204"/>
    </row>
    <row r="70" spans="2:30" x14ac:dyDescent="0.15">
      <c r="B70" s="248"/>
      <c r="C70" s="244"/>
      <c r="D70" s="244"/>
      <c r="E70" s="244"/>
      <c r="F70" s="244"/>
      <c r="G70" s="244"/>
      <c r="H70" s="1238"/>
      <c r="I70" s="1238"/>
      <c r="J70" s="1239"/>
      <c r="K70" s="1239"/>
      <c r="L70" s="1240"/>
      <c r="M70" s="1239"/>
      <c r="N70" s="1240"/>
      <c r="O70" s="1241"/>
    </row>
    <row r="71" spans="2:30" x14ac:dyDescent="0.15">
      <c r="B71" s="248"/>
      <c r="C71" s="244"/>
      <c r="D71" s="244"/>
      <c r="E71" s="244"/>
      <c r="F71" s="244"/>
      <c r="G71" s="1242" t="s">
        <v>588</v>
      </c>
      <c r="I71" s="1243"/>
      <c r="J71" s="1239"/>
      <c r="K71" s="1239"/>
      <c r="L71" s="1240"/>
      <c r="M71" s="1239"/>
      <c r="N71" s="1240"/>
      <c r="O71" s="1241"/>
    </row>
    <row r="72" spans="2:30" x14ac:dyDescent="0.15">
      <c r="B72" s="248"/>
      <c r="C72" s="244"/>
      <c r="D72" s="244"/>
      <c r="E72" s="244"/>
      <c r="F72" s="244"/>
      <c r="G72" s="1206"/>
      <c r="H72" s="1207"/>
      <c r="I72" s="1207"/>
      <c r="J72" s="1208"/>
      <c r="K72" s="1209" t="s">
        <v>523</v>
      </c>
      <c r="L72" s="1209" t="s">
        <v>524</v>
      </c>
      <c r="M72" s="1209" t="s">
        <v>525</v>
      </c>
      <c r="N72" s="1209" t="s">
        <v>526</v>
      </c>
      <c r="O72" s="1209" t="s">
        <v>527</v>
      </c>
    </row>
    <row r="73" spans="2:30" x14ac:dyDescent="0.15">
      <c r="B73" s="248"/>
      <c r="C73" s="244"/>
      <c r="D73" s="244"/>
      <c r="E73" s="244"/>
      <c r="F73" s="244"/>
      <c r="G73" s="1210" t="s">
        <v>582</v>
      </c>
      <c r="H73" s="1211"/>
      <c r="I73" s="1212" t="s">
        <v>583</v>
      </c>
      <c r="J73" s="1212"/>
      <c r="K73" s="1244">
        <v>87.8</v>
      </c>
      <c r="L73" s="1244">
        <v>64</v>
      </c>
      <c r="M73" s="1217">
        <v>54</v>
      </c>
      <c r="N73" s="1217">
        <v>43.4</v>
      </c>
      <c r="O73" s="1217">
        <v>27.7</v>
      </c>
      <c r="S73" s="243">
        <v>9.9</v>
      </c>
    </row>
    <row r="74" spans="2:30" x14ac:dyDescent="0.15">
      <c r="B74" s="248"/>
      <c r="C74" s="244"/>
      <c r="D74" s="244"/>
      <c r="E74" s="244"/>
      <c r="F74" s="244"/>
      <c r="G74" s="1214"/>
      <c r="H74" s="1215"/>
      <c r="I74" s="1216"/>
      <c r="J74" s="1216"/>
      <c r="K74" s="1244"/>
      <c r="L74" s="1244"/>
      <c r="M74" s="1217"/>
      <c r="N74" s="1217"/>
      <c r="O74" s="1217"/>
    </row>
    <row r="75" spans="2:30" x14ac:dyDescent="0.15">
      <c r="B75" s="248"/>
      <c r="C75" s="244"/>
      <c r="D75" s="244"/>
      <c r="E75" s="244"/>
      <c r="F75" s="244"/>
      <c r="G75" s="1214"/>
      <c r="H75" s="1215"/>
      <c r="I75" s="1219" t="s">
        <v>589</v>
      </c>
      <c r="J75" s="1219"/>
      <c r="K75" s="1245">
        <v>14.8</v>
      </c>
      <c r="L75" s="1245">
        <v>13.5</v>
      </c>
      <c r="M75" s="1245">
        <v>12.4</v>
      </c>
      <c r="N75" s="1245">
        <v>11</v>
      </c>
      <c r="O75" s="1245">
        <v>9.5</v>
      </c>
      <c r="U75" s="243">
        <v>81.2</v>
      </c>
      <c r="W75" s="243">
        <v>87.2</v>
      </c>
      <c r="Y75" s="243">
        <v>99.8</v>
      </c>
      <c r="AA75" s="243">
        <v>109.5</v>
      </c>
      <c r="AC75" s="243">
        <v>115.2</v>
      </c>
    </row>
    <row r="76" spans="2:30" x14ac:dyDescent="0.15">
      <c r="B76" s="248"/>
      <c r="C76" s="244"/>
      <c r="D76" s="244"/>
      <c r="E76" s="244"/>
      <c r="F76" s="244"/>
      <c r="G76" s="1221"/>
      <c r="H76" s="1222"/>
      <c r="I76" s="1219"/>
      <c r="J76" s="1219"/>
      <c r="K76" s="1223"/>
      <c r="L76" s="1223"/>
      <c r="M76" s="1223"/>
      <c r="N76" s="1223"/>
      <c r="O76" s="1223"/>
    </row>
    <row r="77" spans="2:30" x14ac:dyDescent="0.15">
      <c r="B77" s="248"/>
      <c r="C77" s="244"/>
      <c r="D77" s="244"/>
      <c r="E77" s="244"/>
      <c r="F77" s="244"/>
      <c r="G77" s="1224" t="s">
        <v>585</v>
      </c>
      <c r="H77" s="1225"/>
      <c r="I77" s="1219" t="s">
        <v>583</v>
      </c>
      <c r="J77" s="1219"/>
      <c r="K77" s="1244">
        <v>163.1</v>
      </c>
      <c r="L77" s="1244">
        <v>150.5</v>
      </c>
      <c r="M77" s="1217">
        <v>139</v>
      </c>
      <c r="N77" s="1217">
        <v>132.4</v>
      </c>
      <c r="O77" s="1217">
        <v>124.2</v>
      </c>
      <c r="R77" s="243">
        <v>12.3</v>
      </c>
      <c r="T77" s="243">
        <v>11.1</v>
      </c>
    </row>
    <row r="78" spans="2:30" x14ac:dyDescent="0.15">
      <c r="B78" s="248"/>
      <c r="C78" s="244"/>
      <c r="D78" s="244"/>
      <c r="E78" s="244"/>
      <c r="F78" s="244"/>
      <c r="G78" s="1226"/>
      <c r="H78" s="1227"/>
      <c r="I78" s="1219"/>
      <c r="J78" s="1219"/>
      <c r="K78" s="1244"/>
      <c r="L78" s="1244"/>
      <c r="M78" s="1217"/>
      <c r="N78" s="1217"/>
      <c r="O78" s="1217"/>
    </row>
    <row r="79" spans="2:30" x14ac:dyDescent="0.15">
      <c r="B79" s="248"/>
      <c r="C79" s="244"/>
      <c r="D79" s="244"/>
      <c r="E79" s="244"/>
      <c r="F79" s="244"/>
      <c r="G79" s="1226"/>
      <c r="H79" s="1227"/>
      <c r="I79" s="1246" t="s">
        <v>589</v>
      </c>
      <c r="J79" s="1229"/>
      <c r="K79" s="1247">
        <v>12.1</v>
      </c>
      <c r="L79" s="1247">
        <v>11.5</v>
      </c>
      <c r="M79" s="1247">
        <v>11.2</v>
      </c>
      <c r="N79" s="1247">
        <v>11.2</v>
      </c>
      <c r="O79" s="1247">
        <v>10.9</v>
      </c>
      <c r="V79" s="243">
        <v>53.5</v>
      </c>
      <c r="X79" s="243">
        <v>48.2</v>
      </c>
      <c r="Z79" s="243">
        <v>34.200000000000003</v>
      </c>
      <c r="AB79" s="243">
        <v>30.3</v>
      </c>
      <c r="AD79" s="243">
        <v>28.9</v>
      </c>
    </row>
    <row r="80" spans="2:30" x14ac:dyDescent="0.15">
      <c r="B80" s="248"/>
      <c r="C80" s="244"/>
      <c r="D80" s="244"/>
      <c r="E80" s="244"/>
      <c r="F80" s="244"/>
      <c r="G80" s="1231"/>
      <c r="H80" s="1232"/>
      <c r="I80" s="1229"/>
      <c r="J80" s="1229"/>
      <c r="K80" s="1247"/>
      <c r="L80" s="1247"/>
      <c r="M80" s="1247"/>
      <c r="N80" s="1247"/>
      <c r="O80" s="1247"/>
    </row>
    <row r="81" spans="2:17" x14ac:dyDescent="0.15">
      <c r="B81" s="248"/>
      <c r="C81" s="244"/>
      <c r="D81" s="244"/>
      <c r="E81" s="244"/>
      <c r="F81" s="244"/>
      <c r="G81" s="244"/>
      <c r="H81" s="244"/>
      <c r="I81" s="244"/>
      <c r="J81" s="244"/>
      <c r="K81" s="1248"/>
      <c r="L81" s="244"/>
      <c r="M81" s="244"/>
      <c r="N81" s="244"/>
      <c r="O81" s="244"/>
    </row>
    <row r="82" spans="2:17" ht="17.25" x14ac:dyDescent="0.15">
      <c r="B82" s="248"/>
      <c r="C82" s="244"/>
      <c r="D82" s="244"/>
      <c r="E82" s="244"/>
      <c r="F82" s="244"/>
      <c r="G82" s="244"/>
      <c r="H82" s="244"/>
      <c r="I82" s="244"/>
      <c r="J82" s="244"/>
      <c r="K82" s="1249"/>
      <c r="L82" s="1249"/>
      <c r="M82" s="1249"/>
      <c r="N82" s="1249"/>
      <c r="O82" s="1249"/>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1250"/>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EOs7tCWBUTgIrya1FNC6/SLRTtGLr14nuEKH3V5QL01qPetuYh4pu7MFe0Nt/FB/5ho9DVQjJi+HDgtgT2WyA==" saltValue="YraflO9RNnWP/YjiWIaSAA==" spinCount="100000" sheet="1" objects="1" scenarios="1"/>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44504</v>
      </c>
      <c r="E3" s="116"/>
      <c r="F3" s="117">
        <v>48794</v>
      </c>
      <c r="G3" s="118"/>
      <c r="H3" s="119"/>
    </row>
    <row r="4" spans="1:8" x14ac:dyDescent="0.15">
      <c r="A4" s="120"/>
      <c r="B4" s="121"/>
      <c r="C4" s="122"/>
      <c r="D4" s="123">
        <v>27232</v>
      </c>
      <c r="E4" s="124"/>
      <c r="F4" s="125">
        <v>25698</v>
      </c>
      <c r="G4" s="126"/>
      <c r="H4" s="127"/>
    </row>
    <row r="5" spans="1:8" x14ac:dyDescent="0.15">
      <c r="A5" s="108" t="s">
        <v>517</v>
      </c>
      <c r="B5" s="113"/>
      <c r="C5" s="114"/>
      <c r="D5" s="115">
        <v>43717</v>
      </c>
      <c r="E5" s="116"/>
      <c r="F5" s="117">
        <v>47129</v>
      </c>
      <c r="G5" s="118"/>
      <c r="H5" s="119"/>
    </row>
    <row r="6" spans="1:8" x14ac:dyDescent="0.15">
      <c r="A6" s="120"/>
      <c r="B6" s="121"/>
      <c r="C6" s="122"/>
      <c r="D6" s="123">
        <v>24454</v>
      </c>
      <c r="E6" s="124"/>
      <c r="F6" s="125">
        <v>23069</v>
      </c>
      <c r="G6" s="126"/>
      <c r="H6" s="127"/>
    </row>
    <row r="7" spans="1:8" x14ac:dyDescent="0.15">
      <c r="A7" s="108" t="s">
        <v>518</v>
      </c>
      <c r="B7" s="113"/>
      <c r="C7" s="114"/>
      <c r="D7" s="115">
        <v>46420</v>
      </c>
      <c r="E7" s="116"/>
      <c r="F7" s="117">
        <v>50848</v>
      </c>
      <c r="G7" s="118"/>
      <c r="H7" s="119"/>
    </row>
    <row r="8" spans="1:8" x14ac:dyDescent="0.15">
      <c r="A8" s="120"/>
      <c r="B8" s="121"/>
      <c r="C8" s="122"/>
      <c r="D8" s="123">
        <v>24303</v>
      </c>
      <c r="E8" s="124"/>
      <c r="F8" s="125">
        <v>22583</v>
      </c>
      <c r="G8" s="126"/>
      <c r="H8" s="127"/>
    </row>
    <row r="9" spans="1:8" x14ac:dyDescent="0.15">
      <c r="A9" s="108" t="s">
        <v>519</v>
      </c>
      <c r="B9" s="113"/>
      <c r="C9" s="114"/>
      <c r="D9" s="115">
        <v>54631</v>
      </c>
      <c r="E9" s="116"/>
      <c r="F9" s="117">
        <v>53572</v>
      </c>
      <c r="G9" s="118"/>
      <c r="H9" s="119"/>
    </row>
    <row r="10" spans="1:8" x14ac:dyDescent="0.15">
      <c r="A10" s="120"/>
      <c r="B10" s="121"/>
      <c r="C10" s="122"/>
      <c r="D10" s="123">
        <v>30065</v>
      </c>
      <c r="E10" s="124"/>
      <c r="F10" s="125">
        <v>25259</v>
      </c>
      <c r="G10" s="126"/>
      <c r="H10" s="127"/>
    </row>
    <row r="11" spans="1:8" x14ac:dyDescent="0.15">
      <c r="A11" s="108" t="s">
        <v>520</v>
      </c>
      <c r="B11" s="113"/>
      <c r="C11" s="114"/>
      <c r="D11" s="115">
        <v>56618</v>
      </c>
      <c r="E11" s="116"/>
      <c r="F11" s="117">
        <v>51898</v>
      </c>
      <c r="G11" s="118"/>
      <c r="H11" s="119"/>
    </row>
    <row r="12" spans="1:8" x14ac:dyDescent="0.15">
      <c r="A12" s="120"/>
      <c r="B12" s="121"/>
      <c r="C12" s="128"/>
      <c r="D12" s="123">
        <v>34034</v>
      </c>
      <c r="E12" s="124"/>
      <c r="F12" s="125">
        <v>25986</v>
      </c>
      <c r="G12" s="126"/>
      <c r="H12" s="127"/>
    </row>
    <row r="13" spans="1:8" x14ac:dyDescent="0.15">
      <c r="A13" s="108"/>
      <c r="B13" s="113"/>
      <c r="C13" s="129"/>
      <c r="D13" s="130">
        <v>49178</v>
      </c>
      <c r="E13" s="131"/>
      <c r="F13" s="132">
        <v>50448</v>
      </c>
      <c r="G13" s="133"/>
      <c r="H13" s="119"/>
    </row>
    <row r="14" spans="1:8" x14ac:dyDescent="0.15">
      <c r="A14" s="120"/>
      <c r="B14" s="121"/>
      <c r="C14" s="122"/>
      <c r="D14" s="123">
        <v>28018</v>
      </c>
      <c r="E14" s="124"/>
      <c r="F14" s="125">
        <v>24519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4.25</v>
      </c>
      <c r="C19" s="134">
        <f>ROUND(VALUE(SUBSTITUTE(実質収支比率等に係る経年分析!G$48,"▲","-")),2)</f>
        <v>2.98</v>
      </c>
      <c r="D19" s="134">
        <f>ROUND(VALUE(SUBSTITUTE(実質収支比率等に係る経年分析!H$48,"▲","-")),2)</f>
        <v>4.3600000000000003</v>
      </c>
      <c r="E19" s="134">
        <f>ROUND(VALUE(SUBSTITUTE(実質収支比率等に係る経年分析!I$48,"▲","-")),2)</f>
        <v>5.43</v>
      </c>
      <c r="F19" s="134">
        <f>ROUND(VALUE(SUBSTITUTE(実質収支比率等に係る経年分析!J$48,"▲","-")),2)</f>
        <v>4.32</v>
      </c>
    </row>
    <row r="20" spans="1:11" x14ac:dyDescent="0.15">
      <c r="A20" s="134" t="s">
        <v>43</v>
      </c>
      <c r="B20" s="134">
        <f>ROUND(VALUE(SUBSTITUTE(実質収支比率等に係る経年分析!F$47,"▲","-")),2)</f>
        <v>8.92</v>
      </c>
      <c r="C20" s="134">
        <f>ROUND(VALUE(SUBSTITUTE(実質収支比率等に係る経年分析!G$47,"▲","-")),2)</f>
        <v>11.47</v>
      </c>
      <c r="D20" s="134">
        <f>ROUND(VALUE(SUBSTITUTE(実質収支比率等に係る経年分析!H$47,"▲","-")),2)</f>
        <v>11.1</v>
      </c>
      <c r="E20" s="134">
        <f>ROUND(VALUE(SUBSTITUTE(実質収支比率等に係る経年分析!I$47,"▲","-")),2)</f>
        <v>11.47</v>
      </c>
      <c r="F20" s="134">
        <f>ROUND(VALUE(SUBSTITUTE(実質収支比率等に係る経年分析!J$47,"▲","-")),2)</f>
        <v>12.34</v>
      </c>
    </row>
    <row r="21" spans="1:11" x14ac:dyDescent="0.15">
      <c r="A21" s="134" t="s">
        <v>44</v>
      </c>
      <c r="B21" s="134">
        <f>IF(ISNUMBER(VALUE(SUBSTITUTE(実質収支比率等に係る経年分析!F$49,"▲","-"))),ROUND(VALUE(SUBSTITUTE(実質収支比率等に係る経年分析!F$49,"▲","-")),2),NA())</f>
        <v>-1.28</v>
      </c>
      <c r="C21" s="134">
        <f>IF(ISNUMBER(VALUE(SUBSTITUTE(実質収支比率等に係る経年分析!G$49,"▲","-"))),ROUND(VALUE(SUBSTITUTE(実質収支比率等に係る経年分析!G$49,"▲","-")),2),NA())</f>
        <v>-1.24</v>
      </c>
      <c r="D21" s="134">
        <f>IF(ISNUMBER(VALUE(SUBSTITUTE(実質収支比率等に係る経年分析!H$49,"▲","-"))),ROUND(VALUE(SUBSTITUTE(実質収支比率等に係る経年分析!H$49,"▲","-")),2),NA())</f>
        <v>-0.61</v>
      </c>
      <c r="E21" s="134">
        <f>IF(ISNUMBER(VALUE(SUBSTITUTE(実質収支比率等に係る経年分析!I$49,"▲","-"))),ROUND(VALUE(SUBSTITUTE(実質収支比率等に係る経年分析!I$49,"▲","-")),2),NA())</f>
        <v>-1.1200000000000001</v>
      </c>
      <c r="F21" s="134">
        <f>IF(ISNUMBER(VALUE(SUBSTITUTE(実質収支比率等に係る経年分析!J$49,"▲","-"))),ROUND(VALUE(SUBSTITUTE(実質収支比率等に係る経年分析!J$49,"▲","-")),2),NA())</f>
        <v>-3.46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2.35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2.5299999999999998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4.45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0.17</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岡山市下水道事業会計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0.14000000000000001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0.14000000000000001</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0.23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0.22</v>
      </c>
    </row>
    <row r="30" spans="1:11" x14ac:dyDescent="0.15">
      <c r="A30" s="135" t="str">
        <f>IF(連結実質赤字比率に係る赤字・黒字の構成分析!C$40="",NA(),連結実質赤字比率に係る赤字・黒字の構成分析!C$40)</f>
        <v>岡山市介護保険費特別会計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0.39</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0.53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0.33</v>
      </c>
    </row>
    <row r="31" spans="1:11" x14ac:dyDescent="0.15">
      <c r="A31" s="135" t="str">
        <f>IF(連結実質赤字比率に係る赤字・黒字の構成分析!C$39="",NA(),連結実質赤字比率に係る赤字・黒字の構成分析!C$39)</f>
        <v>岡山市工業用水道事業会計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0.53</v>
      </c>
    </row>
    <row r="32" spans="1:11" x14ac:dyDescent="0.15">
      <c r="A32" s="135" t="str">
        <f>IF(連結実質赤字比率に係る赤字・黒字の構成分析!C$38="",NA(),連結実質赤字比率に係る赤字・黒字の構成分析!C$38)</f>
        <v>岡山市国民健康保険費特別会計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0.66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1.0900000000000001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1.43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0.73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0.59</v>
      </c>
    </row>
    <row r="33" spans="1:16" x14ac:dyDescent="0.15">
      <c r="A33" s="135" t="str">
        <f>IF(連結実質赤字比率に係る赤字・黒字の構成分析!C$37="",NA(),連結実質赤字比率に係る赤字・黒字の構成分析!C$37)</f>
        <v>岡山市市場事業会計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1.0900000000000001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1.29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1.43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1.52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4.8899999999999997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5.03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6.15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5.05</v>
      </c>
    </row>
    <row r="35" spans="1:16" x14ac:dyDescent="0.15">
      <c r="A35" s="135" t="str">
        <f>IF(連結実質赤字比率に係る赤字・黒字の構成分析!C$35="",NA(),連結実質赤字比率に係る赤字・黒字の構成分析!C$35)</f>
        <v>岡山市水道事業会計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6.74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7.39</v>
      </c>
    </row>
    <row r="36" spans="1:16" x14ac:dyDescent="0.15">
      <c r="A36" s="135" t="str">
        <f>IF(連結実質赤字比率に係る赤字・黒字の構成分析!C$34="",NA(),連結実質赤字比率に係る赤字・黒字の構成分析!C$34)</f>
        <v>岡山市住宅新築資金等貸付事業費特別会計</v>
      </c>
      <c r="B36" s="135">
        <f>IF(ROUND(VALUE(SUBSTITUTE(連結実質赤字比率に係る赤字・黒字の構成分析!F$34,"▲", "-")), 2) &lt; 0, ABS(ROUND(VALUE(SUBSTITUTE(連結実質赤字比率に係る赤字・黒字の構成分析!F$34,"▲", "-")), 2)), NA())</f>
        <v>0.33</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0.33</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0.32</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0.32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0.32</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31998</v>
      </c>
      <c r="E42" s="136"/>
      <c r="F42" s="136"/>
      <c r="G42" s="136">
        <f>'実質公債費比率（分子）の構造'!L$52</f>
        <v>32081</v>
      </c>
      <c r="H42" s="136"/>
      <c r="I42" s="136"/>
      <c r="J42" s="136">
        <f>'実質公債費比率（分子）の構造'!M$52</f>
        <v>32674</v>
      </c>
      <c r="K42" s="136"/>
      <c r="L42" s="136"/>
      <c r="M42" s="136">
        <f>'実質公債費比率（分子）の構造'!N$52</f>
        <v>32288</v>
      </c>
      <c r="N42" s="136"/>
      <c r="O42" s="136"/>
      <c r="P42" s="136">
        <f>'実質公債費比率（分子）の構造'!O$52</f>
        <v>31182</v>
      </c>
    </row>
    <row r="43" spans="1:16" x14ac:dyDescent="0.15">
      <c r="A43" s="136" t="s">
        <v>52</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4390</v>
      </c>
      <c r="C44" s="136"/>
      <c r="D44" s="136"/>
      <c r="E44" s="136">
        <f>'実質公債費比率（分子）の構造'!L$50</f>
        <v>4195</v>
      </c>
      <c r="F44" s="136"/>
      <c r="G44" s="136"/>
      <c r="H44" s="136">
        <f>'実質公債費比率（分子）の構造'!M$50</f>
        <v>4049</v>
      </c>
      <c r="I44" s="136"/>
      <c r="J44" s="136"/>
      <c r="K44" s="136">
        <f>'実質公債費比率（分子）の構造'!N$50</f>
        <v>3696</v>
      </c>
      <c r="L44" s="136"/>
      <c r="M44" s="136"/>
      <c r="N44" s="136">
        <f>'実質公債費比率（分子）の構造'!O$50</f>
        <v>3671</v>
      </c>
      <c r="O44" s="136"/>
      <c r="P44" s="136"/>
    </row>
    <row r="45" spans="1:16" x14ac:dyDescent="0.15">
      <c r="A45" s="136" t="s">
        <v>54</v>
      </c>
      <c r="B45" s="136">
        <f>'実質公債費比率（分子）の構造'!K$49</f>
        <v>311</v>
      </c>
      <c r="C45" s="136"/>
      <c r="D45" s="136"/>
      <c r="E45" s="136">
        <f>'実質公債費比率（分子）の構造'!L$49</f>
        <v>161</v>
      </c>
      <c r="F45" s="136"/>
      <c r="G45" s="136"/>
      <c r="H45" s="136">
        <f>'実質公債費比率（分子）の構造'!M$49</f>
        <v>153</v>
      </c>
      <c r="I45" s="136"/>
      <c r="J45" s="136"/>
      <c r="K45" s="136">
        <f>'実質公債費比率（分子）の構造'!N$49</f>
        <v>126</v>
      </c>
      <c r="L45" s="136"/>
      <c r="M45" s="136"/>
      <c r="N45" s="136">
        <f>'実質公債費比率（分子）の構造'!O$49</f>
        <v>152</v>
      </c>
      <c r="O45" s="136"/>
      <c r="P45" s="136"/>
    </row>
    <row r="46" spans="1:16" x14ac:dyDescent="0.15">
      <c r="A46" s="136" t="s">
        <v>55</v>
      </c>
      <c r="B46" s="136">
        <f>'実質公債費比率（分子）の構造'!K$48</f>
        <v>9019</v>
      </c>
      <c r="C46" s="136"/>
      <c r="D46" s="136"/>
      <c r="E46" s="136">
        <f>'実質公債費比率（分子）の構造'!L$48</f>
        <v>8944</v>
      </c>
      <c r="F46" s="136"/>
      <c r="G46" s="136"/>
      <c r="H46" s="136">
        <f>'実質公債費比率（分子）の構造'!M$48</f>
        <v>8637</v>
      </c>
      <c r="I46" s="136"/>
      <c r="J46" s="136"/>
      <c r="K46" s="136">
        <f>'実質公債費比率（分子）の構造'!N$48</f>
        <v>7317</v>
      </c>
      <c r="L46" s="136"/>
      <c r="M46" s="136"/>
      <c r="N46" s="136">
        <f>'実質公債費比率（分子）の構造'!O$48</f>
        <v>7192</v>
      </c>
      <c r="O46" s="136"/>
      <c r="P46" s="136"/>
    </row>
    <row r="47" spans="1:16" x14ac:dyDescent="0.15">
      <c r="A47" s="136" t="s">
        <v>56</v>
      </c>
      <c r="B47" s="136">
        <f>'実質公債費比率（分子）の構造'!K$47</f>
        <v>397</v>
      </c>
      <c r="C47" s="136"/>
      <c r="D47" s="136"/>
      <c r="E47" s="136">
        <f>'実質公債費比率（分子）の構造'!L$47</f>
        <v>730</v>
      </c>
      <c r="F47" s="136"/>
      <c r="G47" s="136"/>
      <c r="H47" s="136">
        <f>'実質公債費比率（分子）の構造'!M$47</f>
        <v>1063</v>
      </c>
      <c r="I47" s="136"/>
      <c r="J47" s="136"/>
      <c r="K47" s="136">
        <f>'実質公債費比率（分子）の構造'!N$47</f>
        <v>1363</v>
      </c>
      <c r="L47" s="136"/>
      <c r="M47" s="136"/>
      <c r="N47" s="136">
        <f>'実質公債費比率（分子）の構造'!O$47</f>
        <v>1697</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36285</v>
      </c>
      <c r="C49" s="136"/>
      <c r="D49" s="136"/>
      <c r="E49" s="136">
        <f>'実質公債費比率（分子）の構造'!L$45</f>
        <v>35609</v>
      </c>
      <c r="F49" s="136"/>
      <c r="G49" s="136"/>
      <c r="H49" s="136">
        <f>'実質公債費比率（分子）の構造'!M$45</f>
        <v>34560</v>
      </c>
      <c r="I49" s="136"/>
      <c r="J49" s="136"/>
      <c r="K49" s="136">
        <f>'実質公債費比率（分子）の構造'!N$45</f>
        <v>32360</v>
      </c>
      <c r="L49" s="136"/>
      <c r="M49" s="136"/>
      <c r="N49" s="136">
        <f>'実質公債費比率（分子）の構造'!O$45</f>
        <v>30356</v>
      </c>
      <c r="O49" s="136"/>
      <c r="P49" s="136"/>
    </row>
    <row r="50" spans="1:16" x14ac:dyDescent="0.15">
      <c r="A50" s="136" t="s">
        <v>59</v>
      </c>
      <c r="B50" s="136" t="e">
        <f>NA()</f>
        <v>#N/A</v>
      </c>
      <c r="C50" s="136">
        <f>IF(ISNUMBER('実質公債費比率（分子）の構造'!K$53),'実質公債費比率（分子）の構造'!K$53,NA())</f>
        <v>18404</v>
      </c>
      <c r="D50" s="136" t="e">
        <f>NA()</f>
        <v>#N/A</v>
      </c>
      <c r="E50" s="136" t="e">
        <f>NA()</f>
        <v>#N/A</v>
      </c>
      <c r="F50" s="136">
        <f>IF(ISNUMBER('実質公債費比率（分子）の構造'!L$53),'実質公債費比率（分子）の構造'!L$53,NA())</f>
        <v>17558</v>
      </c>
      <c r="G50" s="136" t="e">
        <f>NA()</f>
        <v>#N/A</v>
      </c>
      <c r="H50" s="136" t="e">
        <f>NA()</f>
        <v>#N/A</v>
      </c>
      <c r="I50" s="136">
        <f>IF(ISNUMBER('実質公債費比率（分子）の構造'!M$53),'実質公債費比率（分子）の構造'!M$53,NA())</f>
        <v>15788</v>
      </c>
      <c r="J50" s="136" t="e">
        <f>NA()</f>
        <v>#N/A</v>
      </c>
      <c r="K50" s="136" t="e">
        <f>NA()</f>
        <v>#N/A</v>
      </c>
      <c r="L50" s="136">
        <f>IF(ISNUMBER('実質公債費比率（分子）の構造'!N$53),'実質公債費比率（分子）の構造'!N$53,NA())</f>
        <v>12574</v>
      </c>
      <c r="M50" s="136" t="e">
        <f>NA()</f>
        <v>#N/A</v>
      </c>
      <c r="N50" s="136" t="e">
        <f>NA()</f>
        <v>#N/A</v>
      </c>
      <c r="O50" s="136">
        <f>IF(ISNUMBER('実質公債費比率（分子）の構造'!O$53),'実質公債費比率（分子）の構造'!O$53,NA())</f>
        <v>11886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299070</v>
      </c>
      <c r="E56" s="135"/>
      <c r="F56" s="135"/>
      <c r="G56" s="135">
        <f>'将来負担比率（分子）の構造'!J$51</f>
        <v>312316</v>
      </c>
      <c r="H56" s="135"/>
      <c r="I56" s="135"/>
      <c r="J56" s="135">
        <f>'将来負担比率（分子）の構造'!K$51</f>
        <v>322270</v>
      </c>
      <c r="K56" s="135"/>
      <c r="L56" s="135"/>
      <c r="M56" s="135">
        <f>'将来負担比率（分子）の構造'!L$51</f>
        <v>334661</v>
      </c>
      <c r="N56" s="135"/>
      <c r="O56" s="135"/>
      <c r="P56" s="135">
        <f>'将来負担比率（分子）の構造'!M$51</f>
        <v>342826</v>
      </c>
    </row>
    <row r="57" spans="1:16" x14ac:dyDescent="0.15">
      <c r="A57" s="135" t="s">
        <v>35</v>
      </c>
      <c r="B57" s="135"/>
      <c r="C57" s="135"/>
      <c r="D57" s="135">
        <f>'将来負担比率（分子）の構造'!I$50</f>
        <v>66643</v>
      </c>
      <c r="E57" s="135"/>
      <c r="F57" s="135"/>
      <c r="G57" s="135">
        <f>'将来負担比率（分子）の構造'!J$50</f>
        <v>64606</v>
      </c>
      <c r="H57" s="135"/>
      <c r="I57" s="135"/>
      <c r="J57" s="135">
        <f>'将来負担比率（分子）の構造'!K$50</f>
        <v>64013</v>
      </c>
      <c r="K57" s="135"/>
      <c r="L57" s="135"/>
      <c r="M57" s="135">
        <f>'将来負担比率（分子）の構造'!L$50</f>
        <v>72392</v>
      </c>
      <c r="N57" s="135"/>
      <c r="O57" s="135"/>
      <c r="P57" s="135">
        <f>'将来負担比率（分子）の構造'!M$50</f>
        <v>71341</v>
      </c>
    </row>
    <row r="58" spans="1:16" x14ac:dyDescent="0.15">
      <c r="A58" s="135" t="s">
        <v>34</v>
      </c>
      <c r="B58" s="135"/>
      <c r="C58" s="135"/>
      <c r="D58" s="135">
        <f>'将来負担比率（分子）の構造'!I$49</f>
        <v>27770</v>
      </c>
      <c r="E58" s="135"/>
      <c r="F58" s="135"/>
      <c r="G58" s="135">
        <f>'将来負担比率（分子）の構造'!J$49</f>
        <v>38126</v>
      </c>
      <c r="H58" s="135"/>
      <c r="I58" s="135"/>
      <c r="J58" s="135">
        <f>'将来負担比率（分子）の構造'!K$49</f>
        <v>43220</v>
      </c>
      <c r="K58" s="135"/>
      <c r="L58" s="135"/>
      <c r="M58" s="135">
        <f>'将来負担比率（分子）の構造'!L$49</f>
        <v>47111</v>
      </c>
      <c r="N58" s="135"/>
      <c r="O58" s="135"/>
      <c r="P58" s="135">
        <f>'将来負担比率（分子）の構造'!M$49</f>
        <v>52496</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203</v>
      </c>
      <c r="C61" s="135"/>
      <c r="D61" s="135"/>
      <c r="E61" s="135">
        <f>'将来負担比率（分子）の構造'!J$46</f>
        <v>141</v>
      </c>
      <c r="F61" s="135"/>
      <c r="G61" s="135"/>
      <c r="H61" s="135">
        <f>'将来負担比率（分子）の構造'!K$46</f>
        <v>139</v>
      </c>
      <c r="I61" s="135"/>
      <c r="J61" s="135"/>
      <c r="K61" s="135">
        <f>'将来負担比率（分子）の構造'!L$46</f>
        <v>91</v>
      </c>
      <c r="L61" s="135"/>
      <c r="M61" s="135"/>
      <c r="N61" s="135">
        <f>'将来負担比率（分子）の構造'!M$46</f>
        <v>764</v>
      </c>
      <c r="O61" s="135"/>
      <c r="P61" s="135"/>
    </row>
    <row r="62" spans="1:16" x14ac:dyDescent="0.15">
      <c r="A62" s="135" t="s">
        <v>29</v>
      </c>
      <c r="B62" s="135">
        <f>'将来負担比率（分子）の構造'!I$45</f>
        <v>42094</v>
      </c>
      <c r="C62" s="135"/>
      <c r="D62" s="135"/>
      <c r="E62" s="135">
        <f>'将来負担比率（分子）の構造'!J$45</f>
        <v>42251</v>
      </c>
      <c r="F62" s="135"/>
      <c r="G62" s="135"/>
      <c r="H62" s="135">
        <f>'将来負担比率（分子）の構造'!K$45</f>
        <v>41390</v>
      </c>
      <c r="I62" s="135"/>
      <c r="J62" s="135"/>
      <c r="K62" s="135">
        <f>'将来負担比率（分子）の構造'!L$45</f>
        <v>39242</v>
      </c>
      <c r="L62" s="135"/>
      <c r="M62" s="135"/>
      <c r="N62" s="135">
        <f>'将来負担比率（分子）の構造'!M$45</f>
        <v>37759</v>
      </c>
      <c r="O62" s="135"/>
      <c r="P62" s="135"/>
    </row>
    <row r="63" spans="1:16" x14ac:dyDescent="0.15">
      <c r="A63" s="135" t="s">
        <v>28</v>
      </c>
      <c r="B63" s="135">
        <f>'将来負担比率（分子）の構造'!I$44</f>
        <v>1005</v>
      </c>
      <c r="C63" s="135"/>
      <c r="D63" s="135"/>
      <c r="E63" s="135">
        <f>'将来負担比率（分子）の構造'!J$44</f>
        <v>892</v>
      </c>
      <c r="F63" s="135"/>
      <c r="G63" s="135"/>
      <c r="H63" s="135">
        <f>'将来負担比率（分子）の構造'!K$44</f>
        <v>784</v>
      </c>
      <c r="I63" s="135"/>
      <c r="J63" s="135"/>
      <c r="K63" s="135">
        <f>'将来負担比率（分子）の構造'!L$44</f>
        <v>677</v>
      </c>
      <c r="L63" s="135"/>
      <c r="M63" s="135"/>
      <c r="N63" s="135">
        <f>'将来負担比率（分子）の構造'!M$44</f>
        <v>571</v>
      </c>
      <c r="O63" s="135"/>
      <c r="P63" s="135"/>
    </row>
    <row r="64" spans="1:16" x14ac:dyDescent="0.15">
      <c r="A64" s="135" t="s">
        <v>27</v>
      </c>
      <c r="B64" s="135">
        <f>'将来負担比率（分子）の構造'!I$43</f>
        <v>143190</v>
      </c>
      <c r="C64" s="135"/>
      <c r="D64" s="135"/>
      <c r="E64" s="135">
        <f>'将来負担比率（分子）の構造'!J$43</f>
        <v>136704</v>
      </c>
      <c r="F64" s="135"/>
      <c r="G64" s="135"/>
      <c r="H64" s="135">
        <f>'将来負担比率（分子）の構造'!K$43</f>
        <v>135192</v>
      </c>
      <c r="I64" s="135"/>
      <c r="J64" s="135"/>
      <c r="K64" s="135">
        <f>'将来負担比率（分子）の構造'!L$43</f>
        <v>125586</v>
      </c>
      <c r="L64" s="135"/>
      <c r="M64" s="135"/>
      <c r="N64" s="135">
        <f>'将来負担比率（分子）の構造'!M$43</f>
        <v>118432</v>
      </c>
      <c r="O64" s="135"/>
      <c r="P64" s="135"/>
    </row>
    <row r="65" spans="1:16" x14ac:dyDescent="0.15">
      <c r="A65" s="135" t="s">
        <v>26</v>
      </c>
      <c r="B65" s="135">
        <f>'将来負担比率（分子）の構造'!I$42</f>
        <v>51066</v>
      </c>
      <c r="C65" s="135"/>
      <c r="D65" s="135"/>
      <c r="E65" s="135">
        <f>'将来負担比率（分子）の構造'!J$42</f>
        <v>45709</v>
      </c>
      <c r="F65" s="135"/>
      <c r="G65" s="135"/>
      <c r="H65" s="135">
        <f>'将来負担比率（分子）の構造'!K$42</f>
        <v>42203</v>
      </c>
      <c r="I65" s="135"/>
      <c r="J65" s="135"/>
      <c r="K65" s="135">
        <f>'将来負担比率（分子）の構造'!L$42</f>
        <v>38347</v>
      </c>
      <c r="L65" s="135"/>
      <c r="M65" s="135"/>
      <c r="N65" s="135">
        <f>'将来負担比率（分子）の構造'!M$42</f>
        <v>28765</v>
      </c>
      <c r="O65" s="135"/>
      <c r="P65" s="135"/>
    </row>
    <row r="66" spans="1:16" x14ac:dyDescent="0.15">
      <c r="A66" s="135" t="s">
        <v>25</v>
      </c>
      <c r="B66" s="135">
        <f>'将来負担比率（分子）の構造'!I$41</f>
        <v>277835</v>
      </c>
      <c r="C66" s="135"/>
      <c r="D66" s="135"/>
      <c r="E66" s="135">
        <f>'将来負担比率（分子）の構造'!J$41</f>
        <v>277699</v>
      </c>
      <c r="F66" s="135"/>
      <c r="G66" s="135"/>
      <c r="H66" s="135">
        <f>'将来負担比率（分子）の構造'!K$41</f>
        <v>285103</v>
      </c>
      <c r="I66" s="135"/>
      <c r="J66" s="135"/>
      <c r="K66" s="135">
        <f>'将来負担比率（分子）の構造'!L$41</f>
        <v>310912</v>
      </c>
      <c r="L66" s="135"/>
      <c r="M66" s="135"/>
      <c r="N66" s="135">
        <f>'将来負担比率（分子）の構造'!M$41</f>
        <v>319474</v>
      </c>
      <c r="O66" s="135"/>
      <c r="P66" s="135"/>
    </row>
    <row r="67" spans="1:16" x14ac:dyDescent="0.15">
      <c r="A67" s="135" t="s">
        <v>63</v>
      </c>
      <c r="B67" s="135" t="e">
        <f>NA()</f>
        <v>#N/A</v>
      </c>
      <c r="C67" s="135">
        <f>IF(ISNUMBER('将来負担比率（分子）の構造'!I$52), IF('将来負担比率（分子）の構造'!I$52 &lt; 0, 0, '将来負担比率（分子）の構造'!I$52), NA())</f>
        <v>121909</v>
      </c>
      <c r="D67" s="135" t="e">
        <f>NA()</f>
        <v>#N/A</v>
      </c>
      <c r="E67" s="135" t="e">
        <f>NA()</f>
        <v>#N/A</v>
      </c>
      <c r="F67" s="135">
        <f>IF(ISNUMBER('将来負担比率（分子）の構造'!J$52), IF('将来負担比率（分子）の構造'!J$52 &lt; 0, 0, '将来負担比率（分子）の構造'!J$52), NA())</f>
        <v>88349</v>
      </c>
      <c r="G67" s="135" t="e">
        <f>NA()</f>
        <v>#N/A</v>
      </c>
      <c r="H67" s="135" t="e">
        <f>NA()</f>
        <v>#N/A</v>
      </c>
      <c r="I67" s="135">
        <f>IF(ISNUMBER('将来負担比率（分子）の構造'!K$52), IF('将来負担比率（分子）の構造'!K$52 &lt; 0, 0, '将来負担比率（分子）の構造'!K$52), NA())</f>
        <v>75307</v>
      </c>
      <c r="J67" s="135" t="e">
        <f>NA()</f>
        <v>#N/A</v>
      </c>
      <c r="K67" s="135" t="e">
        <f>NA()</f>
        <v>#N/A</v>
      </c>
      <c r="L67" s="135">
        <f>IF(ISNUMBER('将来負担比率（分子）の構造'!L$52), IF('将来負担比率（分子）の構造'!L$52 &lt; 0, 0, '将来負担比率（分子）の構造'!L$52), NA())</f>
        <v>60692</v>
      </c>
      <c r="M67" s="135" t="e">
        <f>NA()</f>
        <v>#N/A</v>
      </c>
      <c r="N67" s="135" t="e">
        <f>NA()</f>
        <v>#N/A</v>
      </c>
      <c r="O67" s="135">
        <f>IF(ISNUMBER('将来負担比率（分子）の構造'!M$52), IF('将来負担比率（分子）の構造'!M$52 &lt; 0, 0, '将来負担比率（分子）の構造'!M$52), NA())</f>
        <v>39101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112653695</v>
      </c>
      <c r="S5" s="583"/>
      <c r="T5" s="583"/>
      <c r="U5" s="583"/>
      <c r="V5" s="583"/>
      <c r="W5" s="583"/>
      <c r="X5" s="583"/>
      <c r="Y5" s="584"/>
      <c r="Z5" s="585">
        <v>39.200000000000003</v>
      </c>
      <c r="AA5" s="585"/>
      <c r="AB5" s="585"/>
      <c r="AC5" s="585"/>
      <c r="AD5" s="586">
        <v>105177759</v>
      </c>
      <c r="AE5" s="586"/>
      <c r="AF5" s="586"/>
      <c r="AG5" s="586"/>
      <c r="AH5" s="586"/>
      <c r="AI5" s="586"/>
      <c r="AJ5" s="586"/>
      <c r="AK5" s="586"/>
      <c r="AL5" s="587">
        <v>68.8</v>
      </c>
      <c r="AM5" s="588"/>
      <c r="AN5" s="588"/>
      <c r="AO5" s="589"/>
      <c r="AP5" s="579" t="s">
        <v>207</v>
      </c>
      <c r="AQ5" s="580"/>
      <c r="AR5" s="580"/>
      <c r="AS5" s="580"/>
      <c r="AT5" s="580"/>
      <c r="AU5" s="580"/>
      <c r="AV5" s="580"/>
      <c r="AW5" s="580"/>
      <c r="AX5" s="580"/>
      <c r="AY5" s="580"/>
      <c r="AZ5" s="580"/>
      <c r="BA5" s="580"/>
      <c r="BB5" s="580"/>
      <c r="BC5" s="580"/>
      <c r="BD5" s="580"/>
      <c r="BE5" s="580"/>
      <c r="BF5" s="581"/>
      <c r="BG5" s="593">
        <v>101424969</v>
      </c>
      <c r="BH5" s="594"/>
      <c r="BI5" s="594"/>
      <c r="BJ5" s="594"/>
      <c r="BK5" s="594"/>
      <c r="BL5" s="594"/>
      <c r="BM5" s="594"/>
      <c r="BN5" s="595"/>
      <c r="BO5" s="596">
        <v>90</v>
      </c>
      <c r="BP5" s="596"/>
      <c r="BQ5" s="596"/>
      <c r="BR5" s="596"/>
      <c r="BS5" s="597">
        <v>1675743</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2742882</v>
      </c>
      <c r="S6" s="594"/>
      <c r="T6" s="594"/>
      <c r="U6" s="594"/>
      <c r="V6" s="594"/>
      <c r="W6" s="594"/>
      <c r="X6" s="594"/>
      <c r="Y6" s="595"/>
      <c r="Z6" s="596">
        <v>1</v>
      </c>
      <c r="AA6" s="596"/>
      <c r="AB6" s="596"/>
      <c r="AC6" s="596"/>
      <c r="AD6" s="597">
        <v>2742882</v>
      </c>
      <c r="AE6" s="597"/>
      <c r="AF6" s="597"/>
      <c r="AG6" s="597"/>
      <c r="AH6" s="597"/>
      <c r="AI6" s="597"/>
      <c r="AJ6" s="597"/>
      <c r="AK6" s="597"/>
      <c r="AL6" s="598">
        <v>1.8</v>
      </c>
      <c r="AM6" s="599"/>
      <c r="AN6" s="599"/>
      <c r="AO6" s="600"/>
      <c r="AP6" s="590" t="s">
        <v>212</v>
      </c>
      <c r="AQ6" s="591"/>
      <c r="AR6" s="591"/>
      <c r="AS6" s="591"/>
      <c r="AT6" s="591"/>
      <c r="AU6" s="591"/>
      <c r="AV6" s="591"/>
      <c r="AW6" s="591"/>
      <c r="AX6" s="591"/>
      <c r="AY6" s="591"/>
      <c r="AZ6" s="591"/>
      <c r="BA6" s="591"/>
      <c r="BB6" s="591"/>
      <c r="BC6" s="591"/>
      <c r="BD6" s="591"/>
      <c r="BE6" s="591"/>
      <c r="BF6" s="592"/>
      <c r="BG6" s="593">
        <v>101424969</v>
      </c>
      <c r="BH6" s="594"/>
      <c r="BI6" s="594"/>
      <c r="BJ6" s="594"/>
      <c r="BK6" s="594"/>
      <c r="BL6" s="594"/>
      <c r="BM6" s="594"/>
      <c r="BN6" s="595"/>
      <c r="BO6" s="596">
        <v>90</v>
      </c>
      <c r="BP6" s="596"/>
      <c r="BQ6" s="596"/>
      <c r="BR6" s="596"/>
      <c r="BS6" s="597">
        <v>1675743</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1272685</v>
      </c>
      <c r="CS6" s="594"/>
      <c r="CT6" s="594"/>
      <c r="CU6" s="594"/>
      <c r="CV6" s="594"/>
      <c r="CW6" s="594"/>
      <c r="CX6" s="594"/>
      <c r="CY6" s="595"/>
      <c r="CZ6" s="596">
        <v>0.5</v>
      </c>
      <c r="DA6" s="596"/>
      <c r="DB6" s="596"/>
      <c r="DC6" s="596"/>
      <c r="DD6" s="602">
        <v>15584</v>
      </c>
      <c r="DE6" s="594"/>
      <c r="DF6" s="594"/>
      <c r="DG6" s="594"/>
      <c r="DH6" s="594"/>
      <c r="DI6" s="594"/>
      <c r="DJ6" s="594"/>
      <c r="DK6" s="594"/>
      <c r="DL6" s="594"/>
      <c r="DM6" s="594"/>
      <c r="DN6" s="594"/>
      <c r="DO6" s="594"/>
      <c r="DP6" s="595"/>
      <c r="DQ6" s="602">
        <v>1272608</v>
      </c>
      <c r="DR6" s="594"/>
      <c r="DS6" s="594"/>
      <c r="DT6" s="594"/>
      <c r="DU6" s="594"/>
      <c r="DV6" s="594"/>
      <c r="DW6" s="594"/>
      <c r="DX6" s="594"/>
      <c r="DY6" s="594"/>
      <c r="DZ6" s="594"/>
      <c r="EA6" s="594"/>
      <c r="EB6" s="594"/>
      <c r="EC6" s="603"/>
    </row>
    <row r="7" spans="2:143" ht="11.25" customHeight="1" x14ac:dyDescent="0.15">
      <c r="B7" s="590" t="s">
        <v>214</v>
      </c>
      <c r="C7" s="591"/>
      <c r="D7" s="591"/>
      <c r="E7" s="591"/>
      <c r="F7" s="591"/>
      <c r="G7" s="591"/>
      <c r="H7" s="591"/>
      <c r="I7" s="591"/>
      <c r="J7" s="591"/>
      <c r="K7" s="591"/>
      <c r="L7" s="591"/>
      <c r="M7" s="591"/>
      <c r="N7" s="591"/>
      <c r="O7" s="591"/>
      <c r="P7" s="591"/>
      <c r="Q7" s="592"/>
      <c r="R7" s="593">
        <v>247367</v>
      </c>
      <c r="S7" s="594"/>
      <c r="T7" s="594"/>
      <c r="U7" s="594"/>
      <c r="V7" s="594"/>
      <c r="W7" s="594"/>
      <c r="X7" s="594"/>
      <c r="Y7" s="595"/>
      <c r="Z7" s="596">
        <v>0.1</v>
      </c>
      <c r="AA7" s="596"/>
      <c r="AB7" s="596"/>
      <c r="AC7" s="596"/>
      <c r="AD7" s="597">
        <v>247367</v>
      </c>
      <c r="AE7" s="597"/>
      <c r="AF7" s="597"/>
      <c r="AG7" s="597"/>
      <c r="AH7" s="597"/>
      <c r="AI7" s="597"/>
      <c r="AJ7" s="597"/>
      <c r="AK7" s="597"/>
      <c r="AL7" s="598">
        <v>0.2</v>
      </c>
      <c r="AM7" s="599"/>
      <c r="AN7" s="599"/>
      <c r="AO7" s="600"/>
      <c r="AP7" s="590" t="s">
        <v>215</v>
      </c>
      <c r="AQ7" s="591"/>
      <c r="AR7" s="591"/>
      <c r="AS7" s="591"/>
      <c r="AT7" s="591"/>
      <c r="AU7" s="591"/>
      <c r="AV7" s="591"/>
      <c r="AW7" s="591"/>
      <c r="AX7" s="591"/>
      <c r="AY7" s="591"/>
      <c r="AZ7" s="591"/>
      <c r="BA7" s="591"/>
      <c r="BB7" s="591"/>
      <c r="BC7" s="591"/>
      <c r="BD7" s="591"/>
      <c r="BE7" s="591"/>
      <c r="BF7" s="592"/>
      <c r="BG7" s="593">
        <v>51013369</v>
      </c>
      <c r="BH7" s="594"/>
      <c r="BI7" s="594"/>
      <c r="BJ7" s="594"/>
      <c r="BK7" s="594"/>
      <c r="BL7" s="594"/>
      <c r="BM7" s="594"/>
      <c r="BN7" s="595"/>
      <c r="BO7" s="596">
        <v>45.3</v>
      </c>
      <c r="BP7" s="596"/>
      <c r="BQ7" s="596"/>
      <c r="BR7" s="596"/>
      <c r="BS7" s="597">
        <v>1675743</v>
      </c>
      <c r="BT7" s="597"/>
      <c r="BU7" s="597"/>
      <c r="BV7" s="597"/>
      <c r="BW7" s="597"/>
      <c r="BX7" s="597"/>
      <c r="BY7" s="597"/>
      <c r="BZ7" s="597"/>
      <c r="CA7" s="597"/>
      <c r="CB7" s="601"/>
      <c r="CD7" s="607" t="s">
        <v>216</v>
      </c>
      <c r="CE7" s="608"/>
      <c r="CF7" s="608"/>
      <c r="CG7" s="608"/>
      <c r="CH7" s="608"/>
      <c r="CI7" s="608"/>
      <c r="CJ7" s="608"/>
      <c r="CK7" s="608"/>
      <c r="CL7" s="608"/>
      <c r="CM7" s="608"/>
      <c r="CN7" s="608"/>
      <c r="CO7" s="608"/>
      <c r="CP7" s="608"/>
      <c r="CQ7" s="609"/>
      <c r="CR7" s="593">
        <v>22781454</v>
      </c>
      <c r="CS7" s="594"/>
      <c r="CT7" s="594"/>
      <c r="CU7" s="594"/>
      <c r="CV7" s="594"/>
      <c r="CW7" s="594"/>
      <c r="CX7" s="594"/>
      <c r="CY7" s="595"/>
      <c r="CZ7" s="596">
        <v>8.1999999999999993</v>
      </c>
      <c r="DA7" s="596"/>
      <c r="DB7" s="596"/>
      <c r="DC7" s="596"/>
      <c r="DD7" s="602">
        <v>1582397</v>
      </c>
      <c r="DE7" s="594"/>
      <c r="DF7" s="594"/>
      <c r="DG7" s="594"/>
      <c r="DH7" s="594"/>
      <c r="DI7" s="594"/>
      <c r="DJ7" s="594"/>
      <c r="DK7" s="594"/>
      <c r="DL7" s="594"/>
      <c r="DM7" s="594"/>
      <c r="DN7" s="594"/>
      <c r="DO7" s="594"/>
      <c r="DP7" s="595"/>
      <c r="DQ7" s="602">
        <v>19050141</v>
      </c>
      <c r="DR7" s="594"/>
      <c r="DS7" s="594"/>
      <c r="DT7" s="594"/>
      <c r="DU7" s="594"/>
      <c r="DV7" s="594"/>
      <c r="DW7" s="594"/>
      <c r="DX7" s="594"/>
      <c r="DY7" s="594"/>
      <c r="DZ7" s="594"/>
      <c r="EA7" s="594"/>
      <c r="EB7" s="594"/>
      <c r="EC7" s="603"/>
    </row>
    <row r="8" spans="2:143" ht="11.25" customHeight="1" x14ac:dyDescent="0.15">
      <c r="B8" s="590" t="s">
        <v>217</v>
      </c>
      <c r="C8" s="591"/>
      <c r="D8" s="591"/>
      <c r="E8" s="591"/>
      <c r="F8" s="591"/>
      <c r="G8" s="591"/>
      <c r="H8" s="591"/>
      <c r="I8" s="591"/>
      <c r="J8" s="591"/>
      <c r="K8" s="591"/>
      <c r="L8" s="591"/>
      <c r="M8" s="591"/>
      <c r="N8" s="591"/>
      <c r="O8" s="591"/>
      <c r="P8" s="591"/>
      <c r="Q8" s="592"/>
      <c r="R8" s="593">
        <v>745155</v>
      </c>
      <c r="S8" s="594"/>
      <c r="T8" s="594"/>
      <c r="U8" s="594"/>
      <c r="V8" s="594"/>
      <c r="W8" s="594"/>
      <c r="X8" s="594"/>
      <c r="Y8" s="595"/>
      <c r="Z8" s="596">
        <v>0.3</v>
      </c>
      <c r="AA8" s="596"/>
      <c r="AB8" s="596"/>
      <c r="AC8" s="596"/>
      <c r="AD8" s="597">
        <v>745155</v>
      </c>
      <c r="AE8" s="597"/>
      <c r="AF8" s="597"/>
      <c r="AG8" s="597"/>
      <c r="AH8" s="597"/>
      <c r="AI8" s="597"/>
      <c r="AJ8" s="597"/>
      <c r="AK8" s="597"/>
      <c r="AL8" s="598">
        <v>0.5</v>
      </c>
      <c r="AM8" s="599"/>
      <c r="AN8" s="599"/>
      <c r="AO8" s="600"/>
      <c r="AP8" s="590" t="s">
        <v>218</v>
      </c>
      <c r="AQ8" s="591"/>
      <c r="AR8" s="591"/>
      <c r="AS8" s="591"/>
      <c r="AT8" s="591"/>
      <c r="AU8" s="591"/>
      <c r="AV8" s="591"/>
      <c r="AW8" s="591"/>
      <c r="AX8" s="591"/>
      <c r="AY8" s="591"/>
      <c r="AZ8" s="591"/>
      <c r="BA8" s="591"/>
      <c r="BB8" s="591"/>
      <c r="BC8" s="591"/>
      <c r="BD8" s="591"/>
      <c r="BE8" s="591"/>
      <c r="BF8" s="592"/>
      <c r="BG8" s="593">
        <v>1147581</v>
      </c>
      <c r="BH8" s="594"/>
      <c r="BI8" s="594"/>
      <c r="BJ8" s="594"/>
      <c r="BK8" s="594"/>
      <c r="BL8" s="594"/>
      <c r="BM8" s="594"/>
      <c r="BN8" s="595"/>
      <c r="BO8" s="596">
        <v>1</v>
      </c>
      <c r="BP8" s="596"/>
      <c r="BQ8" s="596"/>
      <c r="BR8" s="596"/>
      <c r="BS8" s="602" t="s">
        <v>109</v>
      </c>
      <c r="BT8" s="594"/>
      <c r="BU8" s="594"/>
      <c r="BV8" s="594"/>
      <c r="BW8" s="594"/>
      <c r="BX8" s="594"/>
      <c r="BY8" s="594"/>
      <c r="BZ8" s="594"/>
      <c r="CA8" s="594"/>
      <c r="CB8" s="603"/>
      <c r="CD8" s="607" t="s">
        <v>219</v>
      </c>
      <c r="CE8" s="608"/>
      <c r="CF8" s="608"/>
      <c r="CG8" s="608"/>
      <c r="CH8" s="608"/>
      <c r="CI8" s="608"/>
      <c r="CJ8" s="608"/>
      <c r="CK8" s="608"/>
      <c r="CL8" s="608"/>
      <c r="CM8" s="608"/>
      <c r="CN8" s="608"/>
      <c r="CO8" s="608"/>
      <c r="CP8" s="608"/>
      <c r="CQ8" s="609"/>
      <c r="CR8" s="593">
        <v>114082289</v>
      </c>
      <c r="CS8" s="594"/>
      <c r="CT8" s="594"/>
      <c r="CU8" s="594"/>
      <c r="CV8" s="594"/>
      <c r="CW8" s="594"/>
      <c r="CX8" s="594"/>
      <c r="CY8" s="595"/>
      <c r="CZ8" s="596">
        <v>41.1</v>
      </c>
      <c r="DA8" s="596"/>
      <c r="DB8" s="596"/>
      <c r="DC8" s="596"/>
      <c r="DD8" s="602">
        <v>2336928</v>
      </c>
      <c r="DE8" s="594"/>
      <c r="DF8" s="594"/>
      <c r="DG8" s="594"/>
      <c r="DH8" s="594"/>
      <c r="DI8" s="594"/>
      <c r="DJ8" s="594"/>
      <c r="DK8" s="594"/>
      <c r="DL8" s="594"/>
      <c r="DM8" s="594"/>
      <c r="DN8" s="594"/>
      <c r="DO8" s="594"/>
      <c r="DP8" s="595"/>
      <c r="DQ8" s="602">
        <v>56563155</v>
      </c>
      <c r="DR8" s="594"/>
      <c r="DS8" s="594"/>
      <c r="DT8" s="594"/>
      <c r="DU8" s="594"/>
      <c r="DV8" s="594"/>
      <c r="DW8" s="594"/>
      <c r="DX8" s="594"/>
      <c r="DY8" s="594"/>
      <c r="DZ8" s="594"/>
      <c r="EA8" s="594"/>
      <c r="EB8" s="594"/>
      <c r="EC8" s="603"/>
    </row>
    <row r="9" spans="2:143" ht="11.25" customHeight="1" x14ac:dyDescent="0.15">
      <c r="B9" s="590" t="s">
        <v>220</v>
      </c>
      <c r="C9" s="591"/>
      <c r="D9" s="591"/>
      <c r="E9" s="591"/>
      <c r="F9" s="591"/>
      <c r="G9" s="591"/>
      <c r="H9" s="591"/>
      <c r="I9" s="591"/>
      <c r="J9" s="591"/>
      <c r="K9" s="591"/>
      <c r="L9" s="591"/>
      <c r="M9" s="591"/>
      <c r="N9" s="591"/>
      <c r="O9" s="591"/>
      <c r="P9" s="591"/>
      <c r="Q9" s="592"/>
      <c r="R9" s="593">
        <v>680234</v>
      </c>
      <c r="S9" s="594"/>
      <c r="T9" s="594"/>
      <c r="U9" s="594"/>
      <c r="V9" s="594"/>
      <c r="W9" s="594"/>
      <c r="X9" s="594"/>
      <c r="Y9" s="595"/>
      <c r="Z9" s="596">
        <v>0.2</v>
      </c>
      <c r="AA9" s="596"/>
      <c r="AB9" s="596"/>
      <c r="AC9" s="596"/>
      <c r="AD9" s="597">
        <v>680234</v>
      </c>
      <c r="AE9" s="597"/>
      <c r="AF9" s="597"/>
      <c r="AG9" s="597"/>
      <c r="AH9" s="597"/>
      <c r="AI9" s="597"/>
      <c r="AJ9" s="597"/>
      <c r="AK9" s="597"/>
      <c r="AL9" s="598">
        <v>0.4</v>
      </c>
      <c r="AM9" s="599"/>
      <c r="AN9" s="599"/>
      <c r="AO9" s="600"/>
      <c r="AP9" s="590" t="s">
        <v>221</v>
      </c>
      <c r="AQ9" s="591"/>
      <c r="AR9" s="591"/>
      <c r="AS9" s="591"/>
      <c r="AT9" s="591"/>
      <c r="AU9" s="591"/>
      <c r="AV9" s="591"/>
      <c r="AW9" s="591"/>
      <c r="AX9" s="591"/>
      <c r="AY9" s="591"/>
      <c r="AZ9" s="591"/>
      <c r="BA9" s="591"/>
      <c r="BB9" s="591"/>
      <c r="BC9" s="591"/>
      <c r="BD9" s="591"/>
      <c r="BE9" s="591"/>
      <c r="BF9" s="592"/>
      <c r="BG9" s="593">
        <v>37748882</v>
      </c>
      <c r="BH9" s="594"/>
      <c r="BI9" s="594"/>
      <c r="BJ9" s="594"/>
      <c r="BK9" s="594"/>
      <c r="BL9" s="594"/>
      <c r="BM9" s="594"/>
      <c r="BN9" s="595"/>
      <c r="BO9" s="596">
        <v>33.5</v>
      </c>
      <c r="BP9" s="596"/>
      <c r="BQ9" s="596"/>
      <c r="BR9" s="596"/>
      <c r="BS9" s="602" t="s">
        <v>109</v>
      </c>
      <c r="BT9" s="594"/>
      <c r="BU9" s="594"/>
      <c r="BV9" s="594"/>
      <c r="BW9" s="594"/>
      <c r="BX9" s="594"/>
      <c r="BY9" s="594"/>
      <c r="BZ9" s="594"/>
      <c r="CA9" s="594"/>
      <c r="CB9" s="603"/>
      <c r="CD9" s="607" t="s">
        <v>222</v>
      </c>
      <c r="CE9" s="608"/>
      <c r="CF9" s="608"/>
      <c r="CG9" s="608"/>
      <c r="CH9" s="608"/>
      <c r="CI9" s="608"/>
      <c r="CJ9" s="608"/>
      <c r="CK9" s="608"/>
      <c r="CL9" s="608"/>
      <c r="CM9" s="608"/>
      <c r="CN9" s="608"/>
      <c r="CO9" s="608"/>
      <c r="CP9" s="608"/>
      <c r="CQ9" s="609"/>
      <c r="CR9" s="593">
        <v>25919040</v>
      </c>
      <c r="CS9" s="594"/>
      <c r="CT9" s="594"/>
      <c r="CU9" s="594"/>
      <c r="CV9" s="594"/>
      <c r="CW9" s="594"/>
      <c r="CX9" s="594"/>
      <c r="CY9" s="595"/>
      <c r="CZ9" s="596">
        <v>9.3000000000000007</v>
      </c>
      <c r="DA9" s="596"/>
      <c r="DB9" s="596"/>
      <c r="DC9" s="596"/>
      <c r="DD9" s="602">
        <v>5037606</v>
      </c>
      <c r="DE9" s="594"/>
      <c r="DF9" s="594"/>
      <c r="DG9" s="594"/>
      <c r="DH9" s="594"/>
      <c r="DI9" s="594"/>
      <c r="DJ9" s="594"/>
      <c r="DK9" s="594"/>
      <c r="DL9" s="594"/>
      <c r="DM9" s="594"/>
      <c r="DN9" s="594"/>
      <c r="DO9" s="594"/>
      <c r="DP9" s="595"/>
      <c r="DQ9" s="602">
        <v>20645952</v>
      </c>
      <c r="DR9" s="594"/>
      <c r="DS9" s="594"/>
      <c r="DT9" s="594"/>
      <c r="DU9" s="594"/>
      <c r="DV9" s="594"/>
      <c r="DW9" s="594"/>
      <c r="DX9" s="594"/>
      <c r="DY9" s="594"/>
      <c r="DZ9" s="594"/>
      <c r="EA9" s="594"/>
      <c r="EB9" s="594"/>
      <c r="EC9" s="603"/>
    </row>
    <row r="10" spans="2:143" ht="11.25" customHeight="1" x14ac:dyDescent="0.15">
      <c r="B10" s="590" t="s">
        <v>223</v>
      </c>
      <c r="C10" s="591"/>
      <c r="D10" s="591"/>
      <c r="E10" s="591"/>
      <c r="F10" s="591"/>
      <c r="G10" s="591"/>
      <c r="H10" s="591"/>
      <c r="I10" s="591"/>
      <c r="J10" s="591"/>
      <c r="K10" s="591"/>
      <c r="L10" s="591"/>
      <c r="M10" s="591"/>
      <c r="N10" s="591"/>
      <c r="O10" s="591"/>
      <c r="P10" s="591"/>
      <c r="Q10" s="592"/>
      <c r="R10" s="593">
        <v>13815008</v>
      </c>
      <c r="S10" s="594"/>
      <c r="T10" s="594"/>
      <c r="U10" s="594"/>
      <c r="V10" s="594"/>
      <c r="W10" s="594"/>
      <c r="X10" s="594"/>
      <c r="Y10" s="595"/>
      <c r="Z10" s="596">
        <v>4.8</v>
      </c>
      <c r="AA10" s="596"/>
      <c r="AB10" s="596"/>
      <c r="AC10" s="596"/>
      <c r="AD10" s="597">
        <v>13815008</v>
      </c>
      <c r="AE10" s="597"/>
      <c r="AF10" s="597"/>
      <c r="AG10" s="597"/>
      <c r="AH10" s="597"/>
      <c r="AI10" s="597"/>
      <c r="AJ10" s="597"/>
      <c r="AK10" s="597"/>
      <c r="AL10" s="598">
        <v>9</v>
      </c>
      <c r="AM10" s="599"/>
      <c r="AN10" s="599"/>
      <c r="AO10" s="600"/>
      <c r="AP10" s="590" t="s">
        <v>224</v>
      </c>
      <c r="AQ10" s="591"/>
      <c r="AR10" s="591"/>
      <c r="AS10" s="591"/>
      <c r="AT10" s="591"/>
      <c r="AU10" s="591"/>
      <c r="AV10" s="591"/>
      <c r="AW10" s="591"/>
      <c r="AX10" s="591"/>
      <c r="AY10" s="591"/>
      <c r="AZ10" s="591"/>
      <c r="BA10" s="591"/>
      <c r="BB10" s="591"/>
      <c r="BC10" s="591"/>
      <c r="BD10" s="591"/>
      <c r="BE10" s="591"/>
      <c r="BF10" s="592"/>
      <c r="BG10" s="593">
        <v>2566238</v>
      </c>
      <c r="BH10" s="594"/>
      <c r="BI10" s="594"/>
      <c r="BJ10" s="594"/>
      <c r="BK10" s="594"/>
      <c r="BL10" s="594"/>
      <c r="BM10" s="594"/>
      <c r="BN10" s="595"/>
      <c r="BO10" s="596">
        <v>2.2999999999999998</v>
      </c>
      <c r="BP10" s="596"/>
      <c r="BQ10" s="596"/>
      <c r="BR10" s="596"/>
      <c r="BS10" s="602" t="s">
        <v>109</v>
      </c>
      <c r="BT10" s="594"/>
      <c r="BU10" s="594"/>
      <c r="BV10" s="594"/>
      <c r="BW10" s="594"/>
      <c r="BX10" s="594"/>
      <c r="BY10" s="594"/>
      <c r="BZ10" s="594"/>
      <c r="CA10" s="594"/>
      <c r="CB10" s="603"/>
      <c r="CD10" s="607" t="s">
        <v>225</v>
      </c>
      <c r="CE10" s="608"/>
      <c r="CF10" s="608"/>
      <c r="CG10" s="608"/>
      <c r="CH10" s="608"/>
      <c r="CI10" s="608"/>
      <c r="CJ10" s="608"/>
      <c r="CK10" s="608"/>
      <c r="CL10" s="608"/>
      <c r="CM10" s="608"/>
      <c r="CN10" s="608"/>
      <c r="CO10" s="608"/>
      <c r="CP10" s="608"/>
      <c r="CQ10" s="609"/>
      <c r="CR10" s="593">
        <v>197987</v>
      </c>
      <c r="CS10" s="594"/>
      <c r="CT10" s="594"/>
      <c r="CU10" s="594"/>
      <c r="CV10" s="594"/>
      <c r="CW10" s="594"/>
      <c r="CX10" s="594"/>
      <c r="CY10" s="595"/>
      <c r="CZ10" s="596">
        <v>0.1</v>
      </c>
      <c r="DA10" s="596"/>
      <c r="DB10" s="596"/>
      <c r="DC10" s="596"/>
      <c r="DD10" s="602" t="s">
        <v>109</v>
      </c>
      <c r="DE10" s="594"/>
      <c r="DF10" s="594"/>
      <c r="DG10" s="594"/>
      <c r="DH10" s="594"/>
      <c r="DI10" s="594"/>
      <c r="DJ10" s="594"/>
      <c r="DK10" s="594"/>
      <c r="DL10" s="594"/>
      <c r="DM10" s="594"/>
      <c r="DN10" s="594"/>
      <c r="DO10" s="594"/>
      <c r="DP10" s="595"/>
      <c r="DQ10" s="602">
        <v>56948</v>
      </c>
      <c r="DR10" s="594"/>
      <c r="DS10" s="594"/>
      <c r="DT10" s="594"/>
      <c r="DU10" s="594"/>
      <c r="DV10" s="594"/>
      <c r="DW10" s="594"/>
      <c r="DX10" s="594"/>
      <c r="DY10" s="594"/>
      <c r="DZ10" s="594"/>
      <c r="EA10" s="594"/>
      <c r="EB10" s="594"/>
      <c r="EC10" s="603"/>
    </row>
    <row r="11" spans="2:143" ht="11.25" customHeight="1" x14ac:dyDescent="0.15">
      <c r="B11" s="590" t="s">
        <v>226</v>
      </c>
      <c r="C11" s="591"/>
      <c r="D11" s="591"/>
      <c r="E11" s="591"/>
      <c r="F11" s="591"/>
      <c r="G11" s="591"/>
      <c r="H11" s="591"/>
      <c r="I11" s="591"/>
      <c r="J11" s="591"/>
      <c r="K11" s="591"/>
      <c r="L11" s="591"/>
      <c r="M11" s="591"/>
      <c r="N11" s="591"/>
      <c r="O11" s="591"/>
      <c r="P11" s="591"/>
      <c r="Q11" s="592"/>
      <c r="R11" s="593">
        <v>117822</v>
      </c>
      <c r="S11" s="594"/>
      <c r="T11" s="594"/>
      <c r="U11" s="594"/>
      <c r="V11" s="594"/>
      <c r="W11" s="594"/>
      <c r="X11" s="594"/>
      <c r="Y11" s="595"/>
      <c r="Z11" s="596">
        <v>0</v>
      </c>
      <c r="AA11" s="596"/>
      <c r="AB11" s="596"/>
      <c r="AC11" s="596"/>
      <c r="AD11" s="597">
        <v>117822</v>
      </c>
      <c r="AE11" s="597"/>
      <c r="AF11" s="597"/>
      <c r="AG11" s="597"/>
      <c r="AH11" s="597"/>
      <c r="AI11" s="597"/>
      <c r="AJ11" s="597"/>
      <c r="AK11" s="597"/>
      <c r="AL11" s="598">
        <v>0.1</v>
      </c>
      <c r="AM11" s="599"/>
      <c r="AN11" s="599"/>
      <c r="AO11" s="600"/>
      <c r="AP11" s="590" t="s">
        <v>227</v>
      </c>
      <c r="AQ11" s="591"/>
      <c r="AR11" s="591"/>
      <c r="AS11" s="591"/>
      <c r="AT11" s="591"/>
      <c r="AU11" s="591"/>
      <c r="AV11" s="591"/>
      <c r="AW11" s="591"/>
      <c r="AX11" s="591"/>
      <c r="AY11" s="591"/>
      <c r="AZ11" s="591"/>
      <c r="BA11" s="591"/>
      <c r="BB11" s="591"/>
      <c r="BC11" s="591"/>
      <c r="BD11" s="591"/>
      <c r="BE11" s="591"/>
      <c r="BF11" s="592"/>
      <c r="BG11" s="593">
        <v>9550668</v>
      </c>
      <c r="BH11" s="594"/>
      <c r="BI11" s="594"/>
      <c r="BJ11" s="594"/>
      <c r="BK11" s="594"/>
      <c r="BL11" s="594"/>
      <c r="BM11" s="594"/>
      <c r="BN11" s="595"/>
      <c r="BO11" s="596">
        <v>8.5</v>
      </c>
      <c r="BP11" s="596"/>
      <c r="BQ11" s="596"/>
      <c r="BR11" s="596"/>
      <c r="BS11" s="602">
        <v>1675743</v>
      </c>
      <c r="BT11" s="594"/>
      <c r="BU11" s="594"/>
      <c r="BV11" s="594"/>
      <c r="BW11" s="594"/>
      <c r="BX11" s="594"/>
      <c r="BY11" s="594"/>
      <c r="BZ11" s="594"/>
      <c r="CA11" s="594"/>
      <c r="CB11" s="603"/>
      <c r="CD11" s="607" t="s">
        <v>228</v>
      </c>
      <c r="CE11" s="608"/>
      <c r="CF11" s="608"/>
      <c r="CG11" s="608"/>
      <c r="CH11" s="608"/>
      <c r="CI11" s="608"/>
      <c r="CJ11" s="608"/>
      <c r="CK11" s="608"/>
      <c r="CL11" s="608"/>
      <c r="CM11" s="608"/>
      <c r="CN11" s="608"/>
      <c r="CO11" s="608"/>
      <c r="CP11" s="608"/>
      <c r="CQ11" s="609"/>
      <c r="CR11" s="593">
        <v>6271000</v>
      </c>
      <c r="CS11" s="594"/>
      <c r="CT11" s="594"/>
      <c r="CU11" s="594"/>
      <c r="CV11" s="594"/>
      <c r="CW11" s="594"/>
      <c r="CX11" s="594"/>
      <c r="CY11" s="595"/>
      <c r="CZ11" s="596">
        <v>2.2999999999999998</v>
      </c>
      <c r="DA11" s="596"/>
      <c r="DB11" s="596"/>
      <c r="DC11" s="596"/>
      <c r="DD11" s="602">
        <v>3010577</v>
      </c>
      <c r="DE11" s="594"/>
      <c r="DF11" s="594"/>
      <c r="DG11" s="594"/>
      <c r="DH11" s="594"/>
      <c r="DI11" s="594"/>
      <c r="DJ11" s="594"/>
      <c r="DK11" s="594"/>
      <c r="DL11" s="594"/>
      <c r="DM11" s="594"/>
      <c r="DN11" s="594"/>
      <c r="DO11" s="594"/>
      <c r="DP11" s="595"/>
      <c r="DQ11" s="602">
        <v>5088764</v>
      </c>
      <c r="DR11" s="594"/>
      <c r="DS11" s="594"/>
      <c r="DT11" s="594"/>
      <c r="DU11" s="594"/>
      <c r="DV11" s="594"/>
      <c r="DW11" s="594"/>
      <c r="DX11" s="594"/>
      <c r="DY11" s="594"/>
      <c r="DZ11" s="594"/>
      <c r="EA11" s="594"/>
      <c r="EB11" s="594"/>
      <c r="EC11" s="603"/>
    </row>
    <row r="12" spans="2:143" ht="11.25" customHeight="1" x14ac:dyDescent="0.15">
      <c r="B12" s="590" t="s">
        <v>229</v>
      </c>
      <c r="C12" s="591"/>
      <c r="D12" s="591"/>
      <c r="E12" s="591"/>
      <c r="F12" s="591"/>
      <c r="G12" s="591"/>
      <c r="H12" s="591"/>
      <c r="I12" s="591"/>
      <c r="J12" s="591"/>
      <c r="K12" s="591"/>
      <c r="L12" s="591"/>
      <c r="M12" s="591"/>
      <c r="N12" s="591"/>
      <c r="O12" s="591"/>
      <c r="P12" s="591"/>
      <c r="Q12" s="592"/>
      <c r="R12" s="593" t="s">
        <v>109</v>
      </c>
      <c r="S12" s="594"/>
      <c r="T12" s="594"/>
      <c r="U12" s="594"/>
      <c r="V12" s="594"/>
      <c r="W12" s="594"/>
      <c r="X12" s="594"/>
      <c r="Y12" s="595"/>
      <c r="Z12" s="596" t="s">
        <v>109</v>
      </c>
      <c r="AA12" s="596"/>
      <c r="AB12" s="596"/>
      <c r="AC12" s="596"/>
      <c r="AD12" s="597" t="s">
        <v>109</v>
      </c>
      <c r="AE12" s="597"/>
      <c r="AF12" s="597"/>
      <c r="AG12" s="597"/>
      <c r="AH12" s="597"/>
      <c r="AI12" s="597"/>
      <c r="AJ12" s="597"/>
      <c r="AK12" s="597"/>
      <c r="AL12" s="598" t="s">
        <v>109</v>
      </c>
      <c r="AM12" s="599"/>
      <c r="AN12" s="599"/>
      <c r="AO12" s="600"/>
      <c r="AP12" s="590" t="s">
        <v>230</v>
      </c>
      <c r="AQ12" s="591"/>
      <c r="AR12" s="591"/>
      <c r="AS12" s="591"/>
      <c r="AT12" s="591"/>
      <c r="AU12" s="591"/>
      <c r="AV12" s="591"/>
      <c r="AW12" s="591"/>
      <c r="AX12" s="591"/>
      <c r="AY12" s="591"/>
      <c r="AZ12" s="591"/>
      <c r="BA12" s="591"/>
      <c r="BB12" s="591"/>
      <c r="BC12" s="591"/>
      <c r="BD12" s="591"/>
      <c r="BE12" s="591"/>
      <c r="BF12" s="592"/>
      <c r="BG12" s="593">
        <v>43677943</v>
      </c>
      <c r="BH12" s="594"/>
      <c r="BI12" s="594"/>
      <c r="BJ12" s="594"/>
      <c r="BK12" s="594"/>
      <c r="BL12" s="594"/>
      <c r="BM12" s="594"/>
      <c r="BN12" s="595"/>
      <c r="BO12" s="596">
        <v>38.799999999999997</v>
      </c>
      <c r="BP12" s="596"/>
      <c r="BQ12" s="596"/>
      <c r="BR12" s="596"/>
      <c r="BS12" s="602" t="s">
        <v>109</v>
      </c>
      <c r="BT12" s="594"/>
      <c r="BU12" s="594"/>
      <c r="BV12" s="594"/>
      <c r="BW12" s="594"/>
      <c r="BX12" s="594"/>
      <c r="BY12" s="594"/>
      <c r="BZ12" s="594"/>
      <c r="CA12" s="594"/>
      <c r="CB12" s="603"/>
      <c r="CD12" s="607" t="s">
        <v>231</v>
      </c>
      <c r="CE12" s="608"/>
      <c r="CF12" s="608"/>
      <c r="CG12" s="608"/>
      <c r="CH12" s="608"/>
      <c r="CI12" s="608"/>
      <c r="CJ12" s="608"/>
      <c r="CK12" s="608"/>
      <c r="CL12" s="608"/>
      <c r="CM12" s="608"/>
      <c r="CN12" s="608"/>
      <c r="CO12" s="608"/>
      <c r="CP12" s="608"/>
      <c r="CQ12" s="609"/>
      <c r="CR12" s="593">
        <v>2364426</v>
      </c>
      <c r="CS12" s="594"/>
      <c r="CT12" s="594"/>
      <c r="CU12" s="594"/>
      <c r="CV12" s="594"/>
      <c r="CW12" s="594"/>
      <c r="CX12" s="594"/>
      <c r="CY12" s="595"/>
      <c r="CZ12" s="596">
        <v>0.9</v>
      </c>
      <c r="DA12" s="596"/>
      <c r="DB12" s="596"/>
      <c r="DC12" s="596"/>
      <c r="DD12" s="602">
        <v>24597</v>
      </c>
      <c r="DE12" s="594"/>
      <c r="DF12" s="594"/>
      <c r="DG12" s="594"/>
      <c r="DH12" s="594"/>
      <c r="DI12" s="594"/>
      <c r="DJ12" s="594"/>
      <c r="DK12" s="594"/>
      <c r="DL12" s="594"/>
      <c r="DM12" s="594"/>
      <c r="DN12" s="594"/>
      <c r="DO12" s="594"/>
      <c r="DP12" s="595"/>
      <c r="DQ12" s="602">
        <v>2227266</v>
      </c>
      <c r="DR12" s="594"/>
      <c r="DS12" s="594"/>
      <c r="DT12" s="594"/>
      <c r="DU12" s="594"/>
      <c r="DV12" s="594"/>
      <c r="DW12" s="594"/>
      <c r="DX12" s="594"/>
      <c r="DY12" s="594"/>
      <c r="DZ12" s="594"/>
      <c r="EA12" s="594"/>
      <c r="EB12" s="594"/>
      <c r="EC12" s="603"/>
    </row>
    <row r="13" spans="2:143" ht="11.25" customHeight="1" x14ac:dyDescent="0.15">
      <c r="B13" s="590" t="s">
        <v>232</v>
      </c>
      <c r="C13" s="591"/>
      <c r="D13" s="591"/>
      <c r="E13" s="591"/>
      <c r="F13" s="591"/>
      <c r="G13" s="591"/>
      <c r="H13" s="591"/>
      <c r="I13" s="591"/>
      <c r="J13" s="591"/>
      <c r="K13" s="591"/>
      <c r="L13" s="591"/>
      <c r="M13" s="591"/>
      <c r="N13" s="591"/>
      <c r="O13" s="591"/>
      <c r="P13" s="591"/>
      <c r="Q13" s="592"/>
      <c r="R13" s="593">
        <v>425860</v>
      </c>
      <c r="S13" s="594"/>
      <c r="T13" s="594"/>
      <c r="U13" s="594"/>
      <c r="V13" s="594"/>
      <c r="W13" s="594"/>
      <c r="X13" s="594"/>
      <c r="Y13" s="595"/>
      <c r="Z13" s="596">
        <v>0.1</v>
      </c>
      <c r="AA13" s="596"/>
      <c r="AB13" s="596"/>
      <c r="AC13" s="596"/>
      <c r="AD13" s="597">
        <v>425860</v>
      </c>
      <c r="AE13" s="597"/>
      <c r="AF13" s="597"/>
      <c r="AG13" s="597"/>
      <c r="AH13" s="597"/>
      <c r="AI13" s="597"/>
      <c r="AJ13" s="597"/>
      <c r="AK13" s="597"/>
      <c r="AL13" s="598">
        <v>0.3</v>
      </c>
      <c r="AM13" s="599"/>
      <c r="AN13" s="599"/>
      <c r="AO13" s="600"/>
      <c r="AP13" s="590" t="s">
        <v>233</v>
      </c>
      <c r="AQ13" s="591"/>
      <c r="AR13" s="591"/>
      <c r="AS13" s="591"/>
      <c r="AT13" s="591"/>
      <c r="AU13" s="591"/>
      <c r="AV13" s="591"/>
      <c r="AW13" s="591"/>
      <c r="AX13" s="591"/>
      <c r="AY13" s="591"/>
      <c r="AZ13" s="591"/>
      <c r="BA13" s="591"/>
      <c r="BB13" s="591"/>
      <c r="BC13" s="591"/>
      <c r="BD13" s="591"/>
      <c r="BE13" s="591"/>
      <c r="BF13" s="592"/>
      <c r="BG13" s="593">
        <v>43407750</v>
      </c>
      <c r="BH13" s="594"/>
      <c r="BI13" s="594"/>
      <c r="BJ13" s="594"/>
      <c r="BK13" s="594"/>
      <c r="BL13" s="594"/>
      <c r="BM13" s="594"/>
      <c r="BN13" s="595"/>
      <c r="BO13" s="596">
        <v>38.5</v>
      </c>
      <c r="BP13" s="596"/>
      <c r="BQ13" s="596"/>
      <c r="BR13" s="596"/>
      <c r="BS13" s="602" t="s">
        <v>109</v>
      </c>
      <c r="BT13" s="594"/>
      <c r="BU13" s="594"/>
      <c r="BV13" s="594"/>
      <c r="BW13" s="594"/>
      <c r="BX13" s="594"/>
      <c r="BY13" s="594"/>
      <c r="BZ13" s="594"/>
      <c r="CA13" s="594"/>
      <c r="CB13" s="603"/>
      <c r="CD13" s="607" t="s">
        <v>234</v>
      </c>
      <c r="CE13" s="608"/>
      <c r="CF13" s="608"/>
      <c r="CG13" s="608"/>
      <c r="CH13" s="608"/>
      <c r="CI13" s="608"/>
      <c r="CJ13" s="608"/>
      <c r="CK13" s="608"/>
      <c r="CL13" s="608"/>
      <c r="CM13" s="608"/>
      <c r="CN13" s="608"/>
      <c r="CO13" s="608"/>
      <c r="CP13" s="608"/>
      <c r="CQ13" s="609"/>
      <c r="CR13" s="593">
        <v>36551500</v>
      </c>
      <c r="CS13" s="594"/>
      <c r="CT13" s="594"/>
      <c r="CU13" s="594"/>
      <c r="CV13" s="594"/>
      <c r="CW13" s="594"/>
      <c r="CX13" s="594"/>
      <c r="CY13" s="595"/>
      <c r="CZ13" s="596">
        <v>13.2</v>
      </c>
      <c r="DA13" s="596"/>
      <c r="DB13" s="596"/>
      <c r="DC13" s="596"/>
      <c r="DD13" s="602">
        <v>16935918</v>
      </c>
      <c r="DE13" s="594"/>
      <c r="DF13" s="594"/>
      <c r="DG13" s="594"/>
      <c r="DH13" s="594"/>
      <c r="DI13" s="594"/>
      <c r="DJ13" s="594"/>
      <c r="DK13" s="594"/>
      <c r="DL13" s="594"/>
      <c r="DM13" s="594"/>
      <c r="DN13" s="594"/>
      <c r="DO13" s="594"/>
      <c r="DP13" s="595"/>
      <c r="DQ13" s="602">
        <v>21280482</v>
      </c>
      <c r="DR13" s="594"/>
      <c r="DS13" s="594"/>
      <c r="DT13" s="594"/>
      <c r="DU13" s="594"/>
      <c r="DV13" s="594"/>
      <c r="DW13" s="594"/>
      <c r="DX13" s="594"/>
      <c r="DY13" s="594"/>
      <c r="DZ13" s="594"/>
      <c r="EA13" s="594"/>
      <c r="EB13" s="594"/>
      <c r="EC13" s="603"/>
    </row>
    <row r="14" spans="2:143" ht="11.25" customHeight="1" x14ac:dyDescent="0.15">
      <c r="B14" s="590" t="s">
        <v>235</v>
      </c>
      <c r="C14" s="591"/>
      <c r="D14" s="591"/>
      <c r="E14" s="591"/>
      <c r="F14" s="591"/>
      <c r="G14" s="591"/>
      <c r="H14" s="591"/>
      <c r="I14" s="591"/>
      <c r="J14" s="591"/>
      <c r="K14" s="591"/>
      <c r="L14" s="591"/>
      <c r="M14" s="591"/>
      <c r="N14" s="591"/>
      <c r="O14" s="591"/>
      <c r="P14" s="591"/>
      <c r="Q14" s="592"/>
      <c r="R14" s="593">
        <v>4790253</v>
      </c>
      <c r="S14" s="594"/>
      <c r="T14" s="594"/>
      <c r="U14" s="594"/>
      <c r="V14" s="594"/>
      <c r="W14" s="594"/>
      <c r="X14" s="594"/>
      <c r="Y14" s="595"/>
      <c r="Z14" s="596">
        <v>1.7</v>
      </c>
      <c r="AA14" s="596"/>
      <c r="AB14" s="596"/>
      <c r="AC14" s="596"/>
      <c r="AD14" s="597">
        <v>4790253</v>
      </c>
      <c r="AE14" s="597"/>
      <c r="AF14" s="597"/>
      <c r="AG14" s="597"/>
      <c r="AH14" s="597"/>
      <c r="AI14" s="597"/>
      <c r="AJ14" s="597"/>
      <c r="AK14" s="597"/>
      <c r="AL14" s="598">
        <v>3.1</v>
      </c>
      <c r="AM14" s="599"/>
      <c r="AN14" s="599"/>
      <c r="AO14" s="600"/>
      <c r="AP14" s="590" t="s">
        <v>236</v>
      </c>
      <c r="AQ14" s="591"/>
      <c r="AR14" s="591"/>
      <c r="AS14" s="591"/>
      <c r="AT14" s="591"/>
      <c r="AU14" s="591"/>
      <c r="AV14" s="591"/>
      <c r="AW14" s="591"/>
      <c r="AX14" s="591"/>
      <c r="AY14" s="591"/>
      <c r="AZ14" s="591"/>
      <c r="BA14" s="591"/>
      <c r="BB14" s="591"/>
      <c r="BC14" s="591"/>
      <c r="BD14" s="591"/>
      <c r="BE14" s="591"/>
      <c r="BF14" s="592"/>
      <c r="BG14" s="593">
        <v>1400806</v>
      </c>
      <c r="BH14" s="594"/>
      <c r="BI14" s="594"/>
      <c r="BJ14" s="594"/>
      <c r="BK14" s="594"/>
      <c r="BL14" s="594"/>
      <c r="BM14" s="594"/>
      <c r="BN14" s="595"/>
      <c r="BO14" s="596">
        <v>1.2</v>
      </c>
      <c r="BP14" s="596"/>
      <c r="BQ14" s="596"/>
      <c r="BR14" s="596"/>
      <c r="BS14" s="602" t="s">
        <v>109</v>
      </c>
      <c r="BT14" s="594"/>
      <c r="BU14" s="594"/>
      <c r="BV14" s="594"/>
      <c r="BW14" s="594"/>
      <c r="BX14" s="594"/>
      <c r="BY14" s="594"/>
      <c r="BZ14" s="594"/>
      <c r="CA14" s="594"/>
      <c r="CB14" s="603"/>
      <c r="CD14" s="607" t="s">
        <v>237</v>
      </c>
      <c r="CE14" s="608"/>
      <c r="CF14" s="608"/>
      <c r="CG14" s="608"/>
      <c r="CH14" s="608"/>
      <c r="CI14" s="608"/>
      <c r="CJ14" s="608"/>
      <c r="CK14" s="608"/>
      <c r="CL14" s="608"/>
      <c r="CM14" s="608"/>
      <c r="CN14" s="608"/>
      <c r="CO14" s="608"/>
      <c r="CP14" s="608"/>
      <c r="CQ14" s="609"/>
      <c r="CR14" s="593">
        <v>9465727</v>
      </c>
      <c r="CS14" s="594"/>
      <c r="CT14" s="594"/>
      <c r="CU14" s="594"/>
      <c r="CV14" s="594"/>
      <c r="CW14" s="594"/>
      <c r="CX14" s="594"/>
      <c r="CY14" s="595"/>
      <c r="CZ14" s="596">
        <v>3.4</v>
      </c>
      <c r="DA14" s="596"/>
      <c r="DB14" s="596"/>
      <c r="DC14" s="596"/>
      <c r="DD14" s="602">
        <v>2498089</v>
      </c>
      <c r="DE14" s="594"/>
      <c r="DF14" s="594"/>
      <c r="DG14" s="594"/>
      <c r="DH14" s="594"/>
      <c r="DI14" s="594"/>
      <c r="DJ14" s="594"/>
      <c r="DK14" s="594"/>
      <c r="DL14" s="594"/>
      <c r="DM14" s="594"/>
      <c r="DN14" s="594"/>
      <c r="DO14" s="594"/>
      <c r="DP14" s="595"/>
      <c r="DQ14" s="602">
        <v>7100040</v>
      </c>
      <c r="DR14" s="594"/>
      <c r="DS14" s="594"/>
      <c r="DT14" s="594"/>
      <c r="DU14" s="594"/>
      <c r="DV14" s="594"/>
      <c r="DW14" s="594"/>
      <c r="DX14" s="594"/>
      <c r="DY14" s="594"/>
      <c r="DZ14" s="594"/>
      <c r="EA14" s="594"/>
      <c r="EB14" s="594"/>
      <c r="EC14" s="603"/>
    </row>
    <row r="15" spans="2:143" ht="11.25" customHeight="1" x14ac:dyDescent="0.15">
      <c r="B15" s="590" t="s">
        <v>238</v>
      </c>
      <c r="C15" s="591"/>
      <c r="D15" s="591"/>
      <c r="E15" s="591"/>
      <c r="F15" s="591"/>
      <c r="G15" s="591"/>
      <c r="H15" s="591"/>
      <c r="I15" s="591"/>
      <c r="J15" s="591"/>
      <c r="K15" s="591"/>
      <c r="L15" s="591"/>
      <c r="M15" s="591"/>
      <c r="N15" s="591"/>
      <c r="O15" s="591"/>
      <c r="P15" s="591"/>
      <c r="Q15" s="592"/>
      <c r="R15" s="593">
        <v>436454</v>
      </c>
      <c r="S15" s="594"/>
      <c r="T15" s="594"/>
      <c r="U15" s="594"/>
      <c r="V15" s="594"/>
      <c r="W15" s="594"/>
      <c r="X15" s="594"/>
      <c r="Y15" s="595"/>
      <c r="Z15" s="596">
        <v>0.2</v>
      </c>
      <c r="AA15" s="596"/>
      <c r="AB15" s="596"/>
      <c r="AC15" s="596"/>
      <c r="AD15" s="597">
        <v>436454</v>
      </c>
      <c r="AE15" s="597"/>
      <c r="AF15" s="597"/>
      <c r="AG15" s="597"/>
      <c r="AH15" s="597"/>
      <c r="AI15" s="597"/>
      <c r="AJ15" s="597"/>
      <c r="AK15" s="597"/>
      <c r="AL15" s="598">
        <v>0.3</v>
      </c>
      <c r="AM15" s="599"/>
      <c r="AN15" s="599"/>
      <c r="AO15" s="600"/>
      <c r="AP15" s="590" t="s">
        <v>239</v>
      </c>
      <c r="AQ15" s="591"/>
      <c r="AR15" s="591"/>
      <c r="AS15" s="591"/>
      <c r="AT15" s="591"/>
      <c r="AU15" s="591"/>
      <c r="AV15" s="591"/>
      <c r="AW15" s="591"/>
      <c r="AX15" s="591"/>
      <c r="AY15" s="591"/>
      <c r="AZ15" s="591"/>
      <c r="BA15" s="591"/>
      <c r="BB15" s="591"/>
      <c r="BC15" s="591"/>
      <c r="BD15" s="591"/>
      <c r="BE15" s="591"/>
      <c r="BF15" s="592"/>
      <c r="BG15" s="593">
        <v>5331942</v>
      </c>
      <c r="BH15" s="594"/>
      <c r="BI15" s="594"/>
      <c r="BJ15" s="594"/>
      <c r="BK15" s="594"/>
      <c r="BL15" s="594"/>
      <c r="BM15" s="594"/>
      <c r="BN15" s="595"/>
      <c r="BO15" s="596">
        <v>4.7</v>
      </c>
      <c r="BP15" s="596"/>
      <c r="BQ15" s="596"/>
      <c r="BR15" s="596"/>
      <c r="BS15" s="602" t="s">
        <v>109</v>
      </c>
      <c r="BT15" s="594"/>
      <c r="BU15" s="594"/>
      <c r="BV15" s="594"/>
      <c r="BW15" s="594"/>
      <c r="BX15" s="594"/>
      <c r="BY15" s="594"/>
      <c r="BZ15" s="594"/>
      <c r="CA15" s="594"/>
      <c r="CB15" s="603"/>
      <c r="CD15" s="607" t="s">
        <v>240</v>
      </c>
      <c r="CE15" s="608"/>
      <c r="CF15" s="608"/>
      <c r="CG15" s="608"/>
      <c r="CH15" s="608"/>
      <c r="CI15" s="608"/>
      <c r="CJ15" s="608"/>
      <c r="CK15" s="608"/>
      <c r="CL15" s="608"/>
      <c r="CM15" s="608"/>
      <c r="CN15" s="608"/>
      <c r="CO15" s="608"/>
      <c r="CP15" s="608"/>
      <c r="CQ15" s="609"/>
      <c r="CR15" s="593">
        <v>26018377</v>
      </c>
      <c r="CS15" s="594"/>
      <c r="CT15" s="594"/>
      <c r="CU15" s="594"/>
      <c r="CV15" s="594"/>
      <c r="CW15" s="594"/>
      <c r="CX15" s="594"/>
      <c r="CY15" s="595"/>
      <c r="CZ15" s="596">
        <v>9.4</v>
      </c>
      <c r="DA15" s="596"/>
      <c r="DB15" s="596"/>
      <c r="DC15" s="596"/>
      <c r="DD15" s="602">
        <v>8622152</v>
      </c>
      <c r="DE15" s="594"/>
      <c r="DF15" s="594"/>
      <c r="DG15" s="594"/>
      <c r="DH15" s="594"/>
      <c r="DI15" s="594"/>
      <c r="DJ15" s="594"/>
      <c r="DK15" s="594"/>
      <c r="DL15" s="594"/>
      <c r="DM15" s="594"/>
      <c r="DN15" s="594"/>
      <c r="DO15" s="594"/>
      <c r="DP15" s="595"/>
      <c r="DQ15" s="602">
        <v>19125235</v>
      </c>
      <c r="DR15" s="594"/>
      <c r="DS15" s="594"/>
      <c r="DT15" s="594"/>
      <c r="DU15" s="594"/>
      <c r="DV15" s="594"/>
      <c r="DW15" s="594"/>
      <c r="DX15" s="594"/>
      <c r="DY15" s="594"/>
      <c r="DZ15" s="594"/>
      <c r="EA15" s="594"/>
      <c r="EB15" s="594"/>
      <c r="EC15" s="603"/>
    </row>
    <row r="16" spans="2:143" ht="11.25" customHeight="1" x14ac:dyDescent="0.15">
      <c r="B16" s="590" t="s">
        <v>241</v>
      </c>
      <c r="C16" s="591"/>
      <c r="D16" s="591"/>
      <c r="E16" s="591"/>
      <c r="F16" s="591"/>
      <c r="G16" s="591"/>
      <c r="H16" s="591"/>
      <c r="I16" s="591"/>
      <c r="J16" s="591"/>
      <c r="K16" s="591"/>
      <c r="L16" s="591"/>
      <c r="M16" s="591"/>
      <c r="N16" s="591"/>
      <c r="O16" s="591"/>
      <c r="P16" s="591"/>
      <c r="Q16" s="592"/>
      <c r="R16" s="593">
        <v>24751243</v>
      </c>
      <c r="S16" s="594"/>
      <c r="T16" s="594"/>
      <c r="U16" s="594"/>
      <c r="V16" s="594"/>
      <c r="W16" s="594"/>
      <c r="X16" s="594"/>
      <c r="Y16" s="595"/>
      <c r="Z16" s="596">
        <v>8.6</v>
      </c>
      <c r="AA16" s="596"/>
      <c r="AB16" s="596"/>
      <c r="AC16" s="596"/>
      <c r="AD16" s="597">
        <v>22872649</v>
      </c>
      <c r="AE16" s="597"/>
      <c r="AF16" s="597"/>
      <c r="AG16" s="597"/>
      <c r="AH16" s="597"/>
      <c r="AI16" s="597"/>
      <c r="AJ16" s="597"/>
      <c r="AK16" s="597"/>
      <c r="AL16" s="598">
        <v>15</v>
      </c>
      <c r="AM16" s="599"/>
      <c r="AN16" s="599"/>
      <c r="AO16" s="600"/>
      <c r="AP16" s="590" t="s">
        <v>242</v>
      </c>
      <c r="AQ16" s="591"/>
      <c r="AR16" s="591"/>
      <c r="AS16" s="591"/>
      <c r="AT16" s="591"/>
      <c r="AU16" s="591"/>
      <c r="AV16" s="591"/>
      <c r="AW16" s="591"/>
      <c r="AX16" s="591"/>
      <c r="AY16" s="591"/>
      <c r="AZ16" s="591"/>
      <c r="BA16" s="591"/>
      <c r="BB16" s="591"/>
      <c r="BC16" s="591"/>
      <c r="BD16" s="591"/>
      <c r="BE16" s="591"/>
      <c r="BF16" s="592"/>
      <c r="BG16" s="593">
        <v>48</v>
      </c>
      <c r="BH16" s="594"/>
      <c r="BI16" s="594"/>
      <c r="BJ16" s="594"/>
      <c r="BK16" s="594"/>
      <c r="BL16" s="594"/>
      <c r="BM16" s="594"/>
      <c r="BN16" s="595"/>
      <c r="BO16" s="596">
        <v>0</v>
      </c>
      <c r="BP16" s="596"/>
      <c r="BQ16" s="596"/>
      <c r="BR16" s="596"/>
      <c r="BS16" s="602" t="s">
        <v>109</v>
      </c>
      <c r="BT16" s="594"/>
      <c r="BU16" s="594"/>
      <c r="BV16" s="594"/>
      <c r="BW16" s="594"/>
      <c r="BX16" s="594"/>
      <c r="BY16" s="594"/>
      <c r="BZ16" s="594"/>
      <c r="CA16" s="594"/>
      <c r="CB16" s="603"/>
      <c r="CD16" s="607" t="s">
        <v>243</v>
      </c>
      <c r="CE16" s="608"/>
      <c r="CF16" s="608"/>
      <c r="CG16" s="608"/>
      <c r="CH16" s="608"/>
      <c r="CI16" s="608"/>
      <c r="CJ16" s="608"/>
      <c r="CK16" s="608"/>
      <c r="CL16" s="608"/>
      <c r="CM16" s="608"/>
      <c r="CN16" s="608"/>
      <c r="CO16" s="608"/>
      <c r="CP16" s="608"/>
      <c r="CQ16" s="609"/>
      <c r="CR16" s="593">
        <v>187256</v>
      </c>
      <c r="CS16" s="594"/>
      <c r="CT16" s="594"/>
      <c r="CU16" s="594"/>
      <c r="CV16" s="594"/>
      <c r="CW16" s="594"/>
      <c r="CX16" s="594"/>
      <c r="CY16" s="595"/>
      <c r="CZ16" s="596">
        <v>0.1</v>
      </c>
      <c r="DA16" s="596"/>
      <c r="DB16" s="596"/>
      <c r="DC16" s="596"/>
      <c r="DD16" s="602" t="s">
        <v>109</v>
      </c>
      <c r="DE16" s="594"/>
      <c r="DF16" s="594"/>
      <c r="DG16" s="594"/>
      <c r="DH16" s="594"/>
      <c r="DI16" s="594"/>
      <c r="DJ16" s="594"/>
      <c r="DK16" s="594"/>
      <c r="DL16" s="594"/>
      <c r="DM16" s="594"/>
      <c r="DN16" s="594"/>
      <c r="DO16" s="594"/>
      <c r="DP16" s="595"/>
      <c r="DQ16" s="602">
        <v>41501</v>
      </c>
      <c r="DR16" s="594"/>
      <c r="DS16" s="594"/>
      <c r="DT16" s="594"/>
      <c r="DU16" s="594"/>
      <c r="DV16" s="594"/>
      <c r="DW16" s="594"/>
      <c r="DX16" s="594"/>
      <c r="DY16" s="594"/>
      <c r="DZ16" s="594"/>
      <c r="EA16" s="594"/>
      <c r="EB16" s="594"/>
      <c r="EC16" s="603"/>
    </row>
    <row r="17" spans="2:133" ht="11.25" customHeight="1" x14ac:dyDescent="0.15">
      <c r="B17" s="590" t="s">
        <v>244</v>
      </c>
      <c r="C17" s="591"/>
      <c r="D17" s="591"/>
      <c r="E17" s="591"/>
      <c r="F17" s="591"/>
      <c r="G17" s="591"/>
      <c r="H17" s="591"/>
      <c r="I17" s="591"/>
      <c r="J17" s="591"/>
      <c r="K17" s="591"/>
      <c r="L17" s="591"/>
      <c r="M17" s="591"/>
      <c r="N17" s="591"/>
      <c r="O17" s="591"/>
      <c r="P17" s="591"/>
      <c r="Q17" s="592"/>
      <c r="R17" s="593">
        <v>22872649</v>
      </c>
      <c r="S17" s="594"/>
      <c r="T17" s="594"/>
      <c r="U17" s="594"/>
      <c r="V17" s="594"/>
      <c r="W17" s="594"/>
      <c r="X17" s="594"/>
      <c r="Y17" s="595"/>
      <c r="Z17" s="596">
        <v>8</v>
      </c>
      <c r="AA17" s="596"/>
      <c r="AB17" s="596"/>
      <c r="AC17" s="596"/>
      <c r="AD17" s="597">
        <v>22872649</v>
      </c>
      <c r="AE17" s="597"/>
      <c r="AF17" s="597"/>
      <c r="AG17" s="597"/>
      <c r="AH17" s="597"/>
      <c r="AI17" s="597"/>
      <c r="AJ17" s="597"/>
      <c r="AK17" s="597"/>
      <c r="AL17" s="598">
        <v>15</v>
      </c>
      <c r="AM17" s="599"/>
      <c r="AN17" s="599"/>
      <c r="AO17" s="600"/>
      <c r="AP17" s="590" t="s">
        <v>245</v>
      </c>
      <c r="AQ17" s="591"/>
      <c r="AR17" s="591"/>
      <c r="AS17" s="591"/>
      <c r="AT17" s="591"/>
      <c r="AU17" s="591"/>
      <c r="AV17" s="591"/>
      <c r="AW17" s="591"/>
      <c r="AX17" s="591"/>
      <c r="AY17" s="591"/>
      <c r="AZ17" s="591"/>
      <c r="BA17" s="591"/>
      <c r="BB17" s="591"/>
      <c r="BC17" s="591"/>
      <c r="BD17" s="591"/>
      <c r="BE17" s="591"/>
      <c r="BF17" s="592"/>
      <c r="BG17" s="593">
        <v>861</v>
      </c>
      <c r="BH17" s="594"/>
      <c r="BI17" s="594"/>
      <c r="BJ17" s="594"/>
      <c r="BK17" s="594"/>
      <c r="BL17" s="594"/>
      <c r="BM17" s="594"/>
      <c r="BN17" s="595"/>
      <c r="BO17" s="596">
        <v>0</v>
      </c>
      <c r="BP17" s="596"/>
      <c r="BQ17" s="596"/>
      <c r="BR17" s="596"/>
      <c r="BS17" s="602" t="s">
        <v>109</v>
      </c>
      <c r="BT17" s="594"/>
      <c r="BU17" s="594"/>
      <c r="BV17" s="594"/>
      <c r="BW17" s="594"/>
      <c r="BX17" s="594"/>
      <c r="BY17" s="594"/>
      <c r="BZ17" s="594"/>
      <c r="CA17" s="594"/>
      <c r="CB17" s="603"/>
      <c r="CD17" s="607" t="s">
        <v>246</v>
      </c>
      <c r="CE17" s="608"/>
      <c r="CF17" s="608"/>
      <c r="CG17" s="608"/>
      <c r="CH17" s="608"/>
      <c r="CI17" s="608"/>
      <c r="CJ17" s="608"/>
      <c r="CK17" s="608"/>
      <c r="CL17" s="608"/>
      <c r="CM17" s="608"/>
      <c r="CN17" s="608"/>
      <c r="CO17" s="608"/>
      <c r="CP17" s="608"/>
      <c r="CQ17" s="609"/>
      <c r="CR17" s="593">
        <v>32748911</v>
      </c>
      <c r="CS17" s="594"/>
      <c r="CT17" s="594"/>
      <c r="CU17" s="594"/>
      <c r="CV17" s="594"/>
      <c r="CW17" s="594"/>
      <c r="CX17" s="594"/>
      <c r="CY17" s="595"/>
      <c r="CZ17" s="596">
        <v>11.8</v>
      </c>
      <c r="DA17" s="596"/>
      <c r="DB17" s="596"/>
      <c r="DC17" s="596"/>
      <c r="DD17" s="602" t="s">
        <v>109</v>
      </c>
      <c r="DE17" s="594"/>
      <c r="DF17" s="594"/>
      <c r="DG17" s="594"/>
      <c r="DH17" s="594"/>
      <c r="DI17" s="594"/>
      <c r="DJ17" s="594"/>
      <c r="DK17" s="594"/>
      <c r="DL17" s="594"/>
      <c r="DM17" s="594"/>
      <c r="DN17" s="594"/>
      <c r="DO17" s="594"/>
      <c r="DP17" s="595"/>
      <c r="DQ17" s="602">
        <v>32197619</v>
      </c>
      <c r="DR17" s="594"/>
      <c r="DS17" s="594"/>
      <c r="DT17" s="594"/>
      <c r="DU17" s="594"/>
      <c r="DV17" s="594"/>
      <c r="DW17" s="594"/>
      <c r="DX17" s="594"/>
      <c r="DY17" s="594"/>
      <c r="DZ17" s="594"/>
      <c r="EA17" s="594"/>
      <c r="EB17" s="594"/>
      <c r="EC17" s="603"/>
    </row>
    <row r="18" spans="2:133" ht="11.25" customHeight="1" x14ac:dyDescent="0.15">
      <c r="B18" s="590" t="s">
        <v>247</v>
      </c>
      <c r="C18" s="591"/>
      <c r="D18" s="591"/>
      <c r="E18" s="591"/>
      <c r="F18" s="591"/>
      <c r="G18" s="591"/>
      <c r="H18" s="591"/>
      <c r="I18" s="591"/>
      <c r="J18" s="591"/>
      <c r="K18" s="591"/>
      <c r="L18" s="591"/>
      <c r="M18" s="591"/>
      <c r="N18" s="591"/>
      <c r="O18" s="591"/>
      <c r="P18" s="591"/>
      <c r="Q18" s="592"/>
      <c r="R18" s="593">
        <v>1878591</v>
      </c>
      <c r="S18" s="594"/>
      <c r="T18" s="594"/>
      <c r="U18" s="594"/>
      <c r="V18" s="594"/>
      <c r="W18" s="594"/>
      <c r="X18" s="594"/>
      <c r="Y18" s="595"/>
      <c r="Z18" s="596">
        <v>0.7</v>
      </c>
      <c r="AA18" s="596"/>
      <c r="AB18" s="596"/>
      <c r="AC18" s="596"/>
      <c r="AD18" s="597" t="s">
        <v>109</v>
      </c>
      <c r="AE18" s="597"/>
      <c r="AF18" s="597"/>
      <c r="AG18" s="597"/>
      <c r="AH18" s="597"/>
      <c r="AI18" s="597"/>
      <c r="AJ18" s="597"/>
      <c r="AK18" s="597"/>
      <c r="AL18" s="598" t="s">
        <v>109</v>
      </c>
      <c r="AM18" s="599"/>
      <c r="AN18" s="599"/>
      <c r="AO18" s="600"/>
      <c r="AP18" s="590" t="s">
        <v>248</v>
      </c>
      <c r="AQ18" s="591"/>
      <c r="AR18" s="591"/>
      <c r="AS18" s="591"/>
      <c r="AT18" s="591"/>
      <c r="AU18" s="591"/>
      <c r="AV18" s="591"/>
      <c r="AW18" s="591"/>
      <c r="AX18" s="591"/>
      <c r="AY18" s="591"/>
      <c r="AZ18" s="591"/>
      <c r="BA18" s="591"/>
      <c r="BB18" s="591"/>
      <c r="BC18" s="591"/>
      <c r="BD18" s="591"/>
      <c r="BE18" s="591"/>
      <c r="BF18" s="592"/>
      <c r="BG18" s="593" t="s">
        <v>109</v>
      </c>
      <c r="BH18" s="594"/>
      <c r="BI18" s="594"/>
      <c r="BJ18" s="594"/>
      <c r="BK18" s="594"/>
      <c r="BL18" s="594"/>
      <c r="BM18" s="594"/>
      <c r="BN18" s="595"/>
      <c r="BO18" s="596" t="s">
        <v>109</v>
      </c>
      <c r="BP18" s="596"/>
      <c r="BQ18" s="596"/>
      <c r="BR18" s="596"/>
      <c r="BS18" s="602" t="s">
        <v>109</v>
      </c>
      <c r="BT18" s="594"/>
      <c r="BU18" s="594"/>
      <c r="BV18" s="594"/>
      <c r="BW18" s="594"/>
      <c r="BX18" s="594"/>
      <c r="BY18" s="594"/>
      <c r="BZ18" s="594"/>
      <c r="CA18" s="594"/>
      <c r="CB18" s="603"/>
      <c r="CD18" s="607" t="s">
        <v>249</v>
      </c>
      <c r="CE18" s="608"/>
      <c r="CF18" s="608"/>
      <c r="CG18" s="608"/>
      <c r="CH18" s="608"/>
      <c r="CI18" s="608"/>
      <c r="CJ18" s="608"/>
      <c r="CK18" s="608"/>
      <c r="CL18" s="608"/>
      <c r="CM18" s="608"/>
      <c r="CN18" s="608"/>
      <c r="CO18" s="608"/>
      <c r="CP18" s="608"/>
      <c r="CQ18" s="609"/>
      <c r="CR18" s="593" t="s">
        <v>109</v>
      </c>
      <c r="CS18" s="594"/>
      <c r="CT18" s="594"/>
      <c r="CU18" s="594"/>
      <c r="CV18" s="594"/>
      <c r="CW18" s="594"/>
      <c r="CX18" s="594"/>
      <c r="CY18" s="595"/>
      <c r="CZ18" s="596" t="s">
        <v>109</v>
      </c>
      <c r="DA18" s="596"/>
      <c r="DB18" s="596"/>
      <c r="DC18" s="596"/>
      <c r="DD18" s="602" t="s">
        <v>109</v>
      </c>
      <c r="DE18" s="594"/>
      <c r="DF18" s="594"/>
      <c r="DG18" s="594"/>
      <c r="DH18" s="594"/>
      <c r="DI18" s="594"/>
      <c r="DJ18" s="594"/>
      <c r="DK18" s="594"/>
      <c r="DL18" s="594"/>
      <c r="DM18" s="594"/>
      <c r="DN18" s="594"/>
      <c r="DO18" s="594"/>
      <c r="DP18" s="595"/>
      <c r="DQ18" s="602" t="s">
        <v>109</v>
      </c>
      <c r="DR18" s="594"/>
      <c r="DS18" s="594"/>
      <c r="DT18" s="594"/>
      <c r="DU18" s="594"/>
      <c r="DV18" s="594"/>
      <c r="DW18" s="594"/>
      <c r="DX18" s="594"/>
      <c r="DY18" s="594"/>
      <c r="DZ18" s="594"/>
      <c r="EA18" s="594"/>
      <c r="EB18" s="594"/>
      <c r="EC18" s="603"/>
    </row>
    <row r="19" spans="2:133" ht="11.25" customHeight="1" x14ac:dyDescent="0.15">
      <c r="B19" s="590" t="s">
        <v>250</v>
      </c>
      <c r="C19" s="591"/>
      <c r="D19" s="591"/>
      <c r="E19" s="591"/>
      <c r="F19" s="591"/>
      <c r="G19" s="591"/>
      <c r="H19" s="591"/>
      <c r="I19" s="591"/>
      <c r="J19" s="591"/>
      <c r="K19" s="591"/>
      <c r="L19" s="591"/>
      <c r="M19" s="591"/>
      <c r="N19" s="591"/>
      <c r="O19" s="591"/>
      <c r="P19" s="591"/>
      <c r="Q19" s="592"/>
      <c r="R19" s="593">
        <v>3</v>
      </c>
      <c r="S19" s="594"/>
      <c r="T19" s="594"/>
      <c r="U19" s="594"/>
      <c r="V19" s="594"/>
      <c r="W19" s="594"/>
      <c r="X19" s="594"/>
      <c r="Y19" s="595"/>
      <c r="Z19" s="596">
        <v>0</v>
      </c>
      <c r="AA19" s="596"/>
      <c r="AB19" s="596"/>
      <c r="AC19" s="596"/>
      <c r="AD19" s="597" t="s">
        <v>109</v>
      </c>
      <c r="AE19" s="597"/>
      <c r="AF19" s="597"/>
      <c r="AG19" s="597"/>
      <c r="AH19" s="597"/>
      <c r="AI19" s="597"/>
      <c r="AJ19" s="597"/>
      <c r="AK19" s="597"/>
      <c r="AL19" s="598" t="s">
        <v>109</v>
      </c>
      <c r="AM19" s="599"/>
      <c r="AN19" s="599"/>
      <c r="AO19" s="600"/>
      <c r="AP19" s="590" t="s">
        <v>251</v>
      </c>
      <c r="AQ19" s="591"/>
      <c r="AR19" s="591"/>
      <c r="AS19" s="591"/>
      <c r="AT19" s="591"/>
      <c r="AU19" s="591"/>
      <c r="AV19" s="591"/>
      <c r="AW19" s="591"/>
      <c r="AX19" s="591"/>
      <c r="AY19" s="591"/>
      <c r="AZ19" s="591"/>
      <c r="BA19" s="591"/>
      <c r="BB19" s="591"/>
      <c r="BC19" s="591"/>
      <c r="BD19" s="591"/>
      <c r="BE19" s="591"/>
      <c r="BF19" s="592"/>
      <c r="BG19" s="593">
        <v>11228726</v>
      </c>
      <c r="BH19" s="594"/>
      <c r="BI19" s="594"/>
      <c r="BJ19" s="594"/>
      <c r="BK19" s="594"/>
      <c r="BL19" s="594"/>
      <c r="BM19" s="594"/>
      <c r="BN19" s="595"/>
      <c r="BO19" s="596">
        <v>10</v>
      </c>
      <c r="BP19" s="596"/>
      <c r="BQ19" s="596"/>
      <c r="BR19" s="596"/>
      <c r="BS19" s="602" t="s">
        <v>109</v>
      </c>
      <c r="BT19" s="594"/>
      <c r="BU19" s="594"/>
      <c r="BV19" s="594"/>
      <c r="BW19" s="594"/>
      <c r="BX19" s="594"/>
      <c r="BY19" s="594"/>
      <c r="BZ19" s="594"/>
      <c r="CA19" s="594"/>
      <c r="CB19" s="603"/>
      <c r="CD19" s="607" t="s">
        <v>252</v>
      </c>
      <c r="CE19" s="608"/>
      <c r="CF19" s="608"/>
      <c r="CG19" s="608"/>
      <c r="CH19" s="608"/>
      <c r="CI19" s="608"/>
      <c r="CJ19" s="608"/>
      <c r="CK19" s="608"/>
      <c r="CL19" s="608"/>
      <c r="CM19" s="608"/>
      <c r="CN19" s="608"/>
      <c r="CO19" s="608"/>
      <c r="CP19" s="608"/>
      <c r="CQ19" s="609"/>
      <c r="CR19" s="593" t="s">
        <v>109</v>
      </c>
      <c r="CS19" s="594"/>
      <c r="CT19" s="594"/>
      <c r="CU19" s="594"/>
      <c r="CV19" s="594"/>
      <c r="CW19" s="594"/>
      <c r="CX19" s="594"/>
      <c r="CY19" s="595"/>
      <c r="CZ19" s="596" t="s">
        <v>109</v>
      </c>
      <c r="DA19" s="596"/>
      <c r="DB19" s="596"/>
      <c r="DC19" s="596"/>
      <c r="DD19" s="602" t="s">
        <v>109</v>
      </c>
      <c r="DE19" s="594"/>
      <c r="DF19" s="594"/>
      <c r="DG19" s="594"/>
      <c r="DH19" s="594"/>
      <c r="DI19" s="594"/>
      <c r="DJ19" s="594"/>
      <c r="DK19" s="594"/>
      <c r="DL19" s="594"/>
      <c r="DM19" s="594"/>
      <c r="DN19" s="594"/>
      <c r="DO19" s="594"/>
      <c r="DP19" s="595"/>
      <c r="DQ19" s="602" t="s">
        <v>109</v>
      </c>
      <c r="DR19" s="594"/>
      <c r="DS19" s="594"/>
      <c r="DT19" s="594"/>
      <c r="DU19" s="594"/>
      <c r="DV19" s="594"/>
      <c r="DW19" s="594"/>
      <c r="DX19" s="594"/>
      <c r="DY19" s="594"/>
      <c r="DZ19" s="594"/>
      <c r="EA19" s="594"/>
      <c r="EB19" s="594"/>
      <c r="EC19" s="603"/>
    </row>
    <row r="20" spans="2:133" ht="11.25" customHeight="1" x14ac:dyDescent="0.15">
      <c r="B20" s="590" t="s">
        <v>253</v>
      </c>
      <c r="C20" s="591"/>
      <c r="D20" s="591"/>
      <c r="E20" s="591"/>
      <c r="F20" s="591"/>
      <c r="G20" s="591"/>
      <c r="H20" s="591"/>
      <c r="I20" s="591"/>
      <c r="J20" s="591"/>
      <c r="K20" s="591"/>
      <c r="L20" s="591"/>
      <c r="M20" s="591"/>
      <c r="N20" s="591"/>
      <c r="O20" s="591"/>
      <c r="P20" s="591"/>
      <c r="Q20" s="592"/>
      <c r="R20" s="593">
        <v>161405973</v>
      </c>
      <c r="S20" s="594"/>
      <c r="T20" s="594"/>
      <c r="U20" s="594"/>
      <c r="V20" s="594"/>
      <c r="W20" s="594"/>
      <c r="X20" s="594"/>
      <c r="Y20" s="595"/>
      <c r="Z20" s="596">
        <v>56.1</v>
      </c>
      <c r="AA20" s="596"/>
      <c r="AB20" s="596"/>
      <c r="AC20" s="596"/>
      <c r="AD20" s="597">
        <v>152051443</v>
      </c>
      <c r="AE20" s="597"/>
      <c r="AF20" s="597"/>
      <c r="AG20" s="597"/>
      <c r="AH20" s="597"/>
      <c r="AI20" s="597"/>
      <c r="AJ20" s="597"/>
      <c r="AK20" s="597"/>
      <c r="AL20" s="598">
        <v>99.5</v>
      </c>
      <c r="AM20" s="599"/>
      <c r="AN20" s="599"/>
      <c r="AO20" s="600"/>
      <c r="AP20" s="590" t="s">
        <v>254</v>
      </c>
      <c r="AQ20" s="591"/>
      <c r="AR20" s="591"/>
      <c r="AS20" s="591"/>
      <c r="AT20" s="591"/>
      <c r="AU20" s="591"/>
      <c r="AV20" s="591"/>
      <c r="AW20" s="591"/>
      <c r="AX20" s="591"/>
      <c r="AY20" s="591"/>
      <c r="AZ20" s="591"/>
      <c r="BA20" s="591"/>
      <c r="BB20" s="591"/>
      <c r="BC20" s="591"/>
      <c r="BD20" s="591"/>
      <c r="BE20" s="591"/>
      <c r="BF20" s="592"/>
      <c r="BG20" s="593">
        <v>11228726</v>
      </c>
      <c r="BH20" s="594"/>
      <c r="BI20" s="594"/>
      <c r="BJ20" s="594"/>
      <c r="BK20" s="594"/>
      <c r="BL20" s="594"/>
      <c r="BM20" s="594"/>
      <c r="BN20" s="595"/>
      <c r="BO20" s="596">
        <v>10</v>
      </c>
      <c r="BP20" s="596"/>
      <c r="BQ20" s="596"/>
      <c r="BR20" s="596"/>
      <c r="BS20" s="602" t="s">
        <v>109</v>
      </c>
      <c r="BT20" s="594"/>
      <c r="BU20" s="594"/>
      <c r="BV20" s="594"/>
      <c r="BW20" s="594"/>
      <c r="BX20" s="594"/>
      <c r="BY20" s="594"/>
      <c r="BZ20" s="594"/>
      <c r="CA20" s="594"/>
      <c r="CB20" s="603"/>
      <c r="CD20" s="607" t="s">
        <v>255</v>
      </c>
      <c r="CE20" s="608"/>
      <c r="CF20" s="608"/>
      <c r="CG20" s="608"/>
      <c r="CH20" s="608"/>
      <c r="CI20" s="608"/>
      <c r="CJ20" s="608"/>
      <c r="CK20" s="608"/>
      <c r="CL20" s="608"/>
      <c r="CM20" s="608"/>
      <c r="CN20" s="608"/>
      <c r="CO20" s="608"/>
      <c r="CP20" s="608"/>
      <c r="CQ20" s="609"/>
      <c r="CR20" s="593">
        <v>277860652</v>
      </c>
      <c r="CS20" s="594"/>
      <c r="CT20" s="594"/>
      <c r="CU20" s="594"/>
      <c r="CV20" s="594"/>
      <c r="CW20" s="594"/>
      <c r="CX20" s="594"/>
      <c r="CY20" s="595"/>
      <c r="CZ20" s="596">
        <v>100</v>
      </c>
      <c r="DA20" s="596"/>
      <c r="DB20" s="596"/>
      <c r="DC20" s="596"/>
      <c r="DD20" s="602">
        <v>40063848</v>
      </c>
      <c r="DE20" s="594"/>
      <c r="DF20" s="594"/>
      <c r="DG20" s="594"/>
      <c r="DH20" s="594"/>
      <c r="DI20" s="594"/>
      <c r="DJ20" s="594"/>
      <c r="DK20" s="594"/>
      <c r="DL20" s="594"/>
      <c r="DM20" s="594"/>
      <c r="DN20" s="594"/>
      <c r="DO20" s="594"/>
      <c r="DP20" s="595"/>
      <c r="DQ20" s="602">
        <v>184649711</v>
      </c>
      <c r="DR20" s="594"/>
      <c r="DS20" s="594"/>
      <c r="DT20" s="594"/>
      <c r="DU20" s="594"/>
      <c r="DV20" s="594"/>
      <c r="DW20" s="594"/>
      <c r="DX20" s="594"/>
      <c r="DY20" s="594"/>
      <c r="DZ20" s="594"/>
      <c r="EA20" s="594"/>
      <c r="EB20" s="594"/>
      <c r="EC20" s="603"/>
    </row>
    <row r="21" spans="2:133" ht="11.25" customHeight="1" x14ac:dyDescent="0.15">
      <c r="B21" s="590" t="s">
        <v>256</v>
      </c>
      <c r="C21" s="591"/>
      <c r="D21" s="591"/>
      <c r="E21" s="591"/>
      <c r="F21" s="591"/>
      <c r="G21" s="591"/>
      <c r="H21" s="591"/>
      <c r="I21" s="591"/>
      <c r="J21" s="591"/>
      <c r="K21" s="591"/>
      <c r="L21" s="591"/>
      <c r="M21" s="591"/>
      <c r="N21" s="591"/>
      <c r="O21" s="591"/>
      <c r="P21" s="591"/>
      <c r="Q21" s="592"/>
      <c r="R21" s="593">
        <v>364521</v>
      </c>
      <c r="S21" s="594"/>
      <c r="T21" s="594"/>
      <c r="U21" s="594"/>
      <c r="V21" s="594"/>
      <c r="W21" s="594"/>
      <c r="X21" s="594"/>
      <c r="Y21" s="595"/>
      <c r="Z21" s="596">
        <v>0.1</v>
      </c>
      <c r="AA21" s="596"/>
      <c r="AB21" s="596"/>
      <c r="AC21" s="596"/>
      <c r="AD21" s="597">
        <v>364521</v>
      </c>
      <c r="AE21" s="597"/>
      <c r="AF21" s="597"/>
      <c r="AG21" s="597"/>
      <c r="AH21" s="597"/>
      <c r="AI21" s="597"/>
      <c r="AJ21" s="597"/>
      <c r="AK21" s="597"/>
      <c r="AL21" s="598">
        <v>0.2</v>
      </c>
      <c r="AM21" s="599"/>
      <c r="AN21" s="599"/>
      <c r="AO21" s="600"/>
      <c r="AP21" s="610" t="s">
        <v>257</v>
      </c>
      <c r="AQ21" s="611"/>
      <c r="AR21" s="611"/>
      <c r="AS21" s="611"/>
      <c r="AT21" s="611"/>
      <c r="AU21" s="611"/>
      <c r="AV21" s="611"/>
      <c r="AW21" s="611"/>
      <c r="AX21" s="611"/>
      <c r="AY21" s="611"/>
      <c r="AZ21" s="611"/>
      <c r="BA21" s="611"/>
      <c r="BB21" s="611"/>
      <c r="BC21" s="611"/>
      <c r="BD21" s="611"/>
      <c r="BE21" s="611"/>
      <c r="BF21" s="612"/>
      <c r="BG21" s="593">
        <v>19471</v>
      </c>
      <c r="BH21" s="594"/>
      <c r="BI21" s="594"/>
      <c r="BJ21" s="594"/>
      <c r="BK21" s="594"/>
      <c r="BL21" s="594"/>
      <c r="BM21" s="594"/>
      <c r="BN21" s="595"/>
      <c r="BO21" s="596">
        <v>0</v>
      </c>
      <c r="BP21" s="596"/>
      <c r="BQ21" s="596"/>
      <c r="BR21" s="596"/>
      <c r="BS21" s="602" t="s">
        <v>109</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258</v>
      </c>
      <c r="C22" s="591"/>
      <c r="D22" s="591"/>
      <c r="E22" s="591"/>
      <c r="F22" s="591"/>
      <c r="G22" s="591"/>
      <c r="H22" s="591"/>
      <c r="I22" s="591"/>
      <c r="J22" s="591"/>
      <c r="K22" s="591"/>
      <c r="L22" s="591"/>
      <c r="M22" s="591"/>
      <c r="N22" s="591"/>
      <c r="O22" s="591"/>
      <c r="P22" s="591"/>
      <c r="Q22" s="592"/>
      <c r="R22" s="593">
        <v>3353276</v>
      </c>
      <c r="S22" s="594"/>
      <c r="T22" s="594"/>
      <c r="U22" s="594"/>
      <c r="V22" s="594"/>
      <c r="W22" s="594"/>
      <c r="X22" s="594"/>
      <c r="Y22" s="595"/>
      <c r="Z22" s="596">
        <v>1.2</v>
      </c>
      <c r="AA22" s="596"/>
      <c r="AB22" s="596"/>
      <c r="AC22" s="596"/>
      <c r="AD22" s="597" t="s">
        <v>109</v>
      </c>
      <c r="AE22" s="597"/>
      <c r="AF22" s="597"/>
      <c r="AG22" s="597"/>
      <c r="AH22" s="597"/>
      <c r="AI22" s="597"/>
      <c r="AJ22" s="597"/>
      <c r="AK22" s="597"/>
      <c r="AL22" s="598" t="s">
        <v>109</v>
      </c>
      <c r="AM22" s="599"/>
      <c r="AN22" s="599"/>
      <c r="AO22" s="600"/>
      <c r="AP22" s="610" t="s">
        <v>259</v>
      </c>
      <c r="AQ22" s="611"/>
      <c r="AR22" s="611"/>
      <c r="AS22" s="611"/>
      <c r="AT22" s="611"/>
      <c r="AU22" s="611"/>
      <c r="AV22" s="611"/>
      <c r="AW22" s="611"/>
      <c r="AX22" s="611"/>
      <c r="AY22" s="611"/>
      <c r="AZ22" s="611"/>
      <c r="BA22" s="611"/>
      <c r="BB22" s="611"/>
      <c r="BC22" s="611"/>
      <c r="BD22" s="611"/>
      <c r="BE22" s="611"/>
      <c r="BF22" s="612"/>
      <c r="BG22" s="593">
        <v>3733319</v>
      </c>
      <c r="BH22" s="594"/>
      <c r="BI22" s="594"/>
      <c r="BJ22" s="594"/>
      <c r="BK22" s="594"/>
      <c r="BL22" s="594"/>
      <c r="BM22" s="594"/>
      <c r="BN22" s="595"/>
      <c r="BO22" s="596">
        <v>3.3</v>
      </c>
      <c r="BP22" s="596"/>
      <c r="BQ22" s="596"/>
      <c r="BR22" s="596"/>
      <c r="BS22" s="602" t="s">
        <v>109</v>
      </c>
      <c r="BT22" s="594"/>
      <c r="BU22" s="594"/>
      <c r="BV22" s="594"/>
      <c r="BW22" s="594"/>
      <c r="BX22" s="594"/>
      <c r="BY22" s="594"/>
      <c r="BZ22" s="594"/>
      <c r="CA22" s="594"/>
      <c r="CB22" s="603"/>
      <c r="CD22" s="575" t="s">
        <v>260</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261</v>
      </c>
      <c r="C23" s="591"/>
      <c r="D23" s="591"/>
      <c r="E23" s="591"/>
      <c r="F23" s="591"/>
      <c r="G23" s="591"/>
      <c r="H23" s="591"/>
      <c r="I23" s="591"/>
      <c r="J23" s="591"/>
      <c r="K23" s="591"/>
      <c r="L23" s="591"/>
      <c r="M23" s="591"/>
      <c r="N23" s="591"/>
      <c r="O23" s="591"/>
      <c r="P23" s="591"/>
      <c r="Q23" s="592"/>
      <c r="R23" s="593">
        <v>4340754</v>
      </c>
      <c r="S23" s="594"/>
      <c r="T23" s="594"/>
      <c r="U23" s="594"/>
      <c r="V23" s="594"/>
      <c r="W23" s="594"/>
      <c r="X23" s="594"/>
      <c r="Y23" s="595"/>
      <c r="Z23" s="596">
        <v>1.5</v>
      </c>
      <c r="AA23" s="596"/>
      <c r="AB23" s="596"/>
      <c r="AC23" s="596"/>
      <c r="AD23" s="597">
        <v>324306</v>
      </c>
      <c r="AE23" s="597"/>
      <c r="AF23" s="597"/>
      <c r="AG23" s="597"/>
      <c r="AH23" s="597"/>
      <c r="AI23" s="597"/>
      <c r="AJ23" s="597"/>
      <c r="AK23" s="597"/>
      <c r="AL23" s="598">
        <v>0.2</v>
      </c>
      <c r="AM23" s="599"/>
      <c r="AN23" s="599"/>
      <c r="AO23" s="600"/>
      <c r="AP23" s="610" t="s">
        <v>262</v>
      </c>
      <c r="AQ23" s="611"/>
      <c r="AR23" s="611"/>
      <c r="AS23" s="611"/>
      <c r="AT23" s="611"/>
      <c r="AU23" s="611"/>
      <c r="AV23" s="611"/>
      <c r="AW23" s="611"/>
      <c r="AX23" s="611"/>
      <c r="AY23" s="611"/>
      <c r="AZ23" s="611"/>
      <c r="BA23" s="611"/>
      <c r="BB23" s="611"/>
      <c r="BC23" s="611"/>
      <c r="BD23" s="611"/>
      <c r="BE23" s="611"/>
      <c r="BF23" s="612"/>
      <c r="BG23" s="593">
        <v>7475936</v>
      </c>
      <c r="BH23" s="594"/>
      <c r="BI23" s="594"/>
      <c r="BJ23" s="594"/>
      <c r="BK23" s="594"/>
      <c r="BL23" s="594"/>
      <c r="BM23" s="594"/>
      <c r="BN23" s="595"/>
      <c r="BO23" s="596">
        <v>6.6</v>
      </c>
      <c r="BP23" s="596"/>
      <c r="BQ23" s="596"/>
      <c r="BR23" s="596"/>
      <c r="BS23" s="602" t="s">
        <v>109</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263</v>
      </c>
      <c r="CS23" s="576"/>
      <c r="CT23" s="576"/>
      <c r="CU23" s="576"/>
      <c r="CV23" s="576"/>
      <c r="CW23" s="576"/>
      <c r="CX23" s="576"/>
      <c r="CY23" s="577"/>
      <c r="CZ23" s="575" t="s">
        <v>264</v>
      </c>
      <c r="DA23" s="576"/>
      <c r="DB23" s="576"/>
      <c r="DC23" s="577"/>
      <c r="DD23" s="575" t="s">
        <v>265</v>
      </c>
      <c r="DE23" s="576"/>
      <c r="DF23" s="576"/>
      <c r="DG23" s="576"/>
      <c r="DH23" s="576"/>
      <c r="DI23" s="576"/>
      <c r="DJ23" s="576"/>
      <c r="DK23" s="577"/>
      <c r="DL23" s="616" t="s">
        <v>266</v>
      </c>
      <c r="DM23" s="617"/>
      <c r="DN23" s="617"/>
      <c r="DO23" s="617"/>
      <c r="DP23" s="617"/>
      <c r="DQ23" s="617"/>
      <c r="DR23" s="617"/>
      <c r="DS23" s="617"/>
      <c r="DT23" s="617"/>
      <c r="DU23" s="617"/>
      <c r="DV23" s="618"/>
      <c r="DW23" s="575" t="s">
        <v>267</v>
      </c>
      <c r="DX23" s="576"/>
      <c r="DY23" s="576"/>
      <c r="DZ23" s="576"/>
      <c r="EA23" s="576"/>
      <c r="EB23" s="576"/>
      <c r="EC23" s="577"/>
    </row>
    <row r="24" spans="2:133" ht="11.25" customHeight="1" x14ac:dyDescent="0.15">
      <c r="B24" s="590" t="s">
        <v>268</v>
      </c>
      <c r="C24" s="591"/>
      <c r="D24" s="591"/>
      <c r="E24" s="591"/>
      <c r="F24" s="591"/>
      <c r="G24" s="591"/>
      <c r="H24" s="591"/>
      <c r="I24" s="591"/>
      <c r="J24" s="591"/>
      <c r="K24" s="591"/>
      <c r="L24" s="591"/>
      <c r="M24" s="591"/>
      <c r="N24" s="591"/>
      <c r="O24" s="591"/>
      <c r="P24" s="591"/>
      <c r="Q24" s="592"/>
      <c r="R24" s="593">
        <v>2679744</v>
      </c>
      <c r="S24" s="594"/>
      <c r="T24" s="594"/>
      <c r="U24" s="594"/>
      <c r="V24" s="594"/>
      <c r="W24" s="594"/>
      <c r="X24" s="594"/>
      <c r="Y24" s="595"/>
      <c r="Z24" s="596">
        <v>0.9</v>
      </c>
      <c r="AA24" s="596"/>
      <c r="AB24" s="596"/>
      <c r="AC24" s="596"/>
      <c r="AD24" s="597">
        <v>169</v>
      </c>
      <c r="AE24" s="597"/>
      <c r="AF24" s="597"/>
      <c r="AG24" s="597"/>
      <c r="AH24" s="597"/>
      <c r="AI24" s="597"/>
      <c r="AJ24" s="597"/>
      <c r="AK24" s="597"/>
      <c r="AL24" s="598">
        <v>0</v>
      </c>
      <c r="AM24" s="599"/>
      <c r="AN24" s="599"/>
      <c r="AO24" s="600"/>
      <c r="AP24" s="610" t="s">
        <v>269</v>
      </c>
      <c r="AQ24" s="611"/>
      <c r="AR24" s="611"/>
      <c r="AS24" s="611"/>
      <c r="AT24" s="611"/>
      <c r="AU24" s="611"/>
      <c r="AV24" s="611"/>
      <c r="AW24" s="611"/>
      <c r="AX24" s="611"/>
      <c r="AY24" s="611"/>
      <c r="AZ24" s="611"/>
      <c r="BA24" s="611"/>
      <c r="BB24" s="611"/>
      <c r="BC24" s="611"/>
      <c r="BD24" s="611"/>
      <c r="BE24" s="611"/>
      <c r="BF24" s="612"/>
      <c r="BG24" s="593" t="s">
        <v>109</v>
      </c>
      <c r="BH24" s="594"/>
      <c r="BI24" s="594"/>
      <c r="BJ24" s="594"/>
      <c r="BK24" s="594"/>
      <c r="BL24" s="594"/>
      <c r="BM24" s="594"/>
      <c r="BN24" s="595"/>
      <c r="BO24" s="596" t="s">
        <v>109</v>
      </c>
      <c r="BP24" s="596"/>
      <c r="BQ24" s="596"/>
      <c r="BR24" s="596"/>
      <c r="BS24" s="602" t="s">
        <v>109</v>
      </c>
      <c r="BT24" s="594"/>
      <c r="BU24" s="594"/>
      <c r="BV24" s="594"/>
      <c r="BW24" s="594"/>
      <c r="BX24" s="594"/>
      <c r="BY24" s="594"/>
      <c r="BZ24" s="594"/>
      <c r="CA24" s="594"/>
      <c r="CB24" s="603"/>
      <c r="CD24" s="604" t="s">
        <v>270</v>
      </c>
      <c r="CE24" s="605"/>
      <c r="CF24" s="605"/>
      <c r="CG24" s="605"/>
      <c r="CH24" s="605"/>
      <c r="CI24" s="605"/>
      <c r="CJ24" s="605"/>
      <c r="CK24" s="605"/>
      <c r="CL24" s="605"/>
      <c r="CM24" s="605"/>
      <c r="CN24" s="605"/>
      <c r="CO24" s="605"/>
      <c r="CP24" s="605"/>
      <c r="CQ24" s="606"/>
      <c r="CR24" s="582">
        <v>150454877</v>
      </c>
      <c r="CS24" s="583"/>
      <c r="CT24" s="583"/>
      <c r="CU24" s="583"/>
      <c r="CV24" s="583"/>
      <c r="CW24" s="583"/>
      <c r="CX24" s="583"/>
      <c r="CY24" s="584"/>
      <c r="CZ24" s="620">
        <v>54.1</v>
      </c>
      <c r="DA24" s="621"/>
      <c r="DB24" s="621"/>
      <c r="DC24" s="622"/>
      <c r="DD24" s="619">
        <v>97952902</v>
      </c>
      <c r="DE24" s="583"/>
      <c r="DF24" s="583"/>
      <c r="DG24" s="583"/>
      <c r="DH24" s="583"/>
      <c r="DI24" s="583"/>
      <c r="DJ24" s="583"/>
      <c r="DK24" s="584"/>
      <c r="DL24" s="619">
        <v>97139166</v>
      </c>
      <c r="DM24" s="583"/>
      <c r="DN24" s="583"/>
      <c r="DO24" s="583"/>
      <c r="DP24" s="583"/>
      <c r="DQ24" s="583"/>
      <c r="DR24" s="583"/>
      <c r="DS24" s="583"/>
      <c r="DT24" s="583"/>
      <c r="DU24" s="583"/>
      <c r="DV24" s="584"/>
      <c r="DW24" s="587">
        <v>57</v>
      </c>
      <c r="DX24" s="588"/>
      <c r="DY24" s="588"/>
      <c r="DZ24" s="588"/>
      <c r="EA24" s="588"/>
      <c r="EB24" s="588"/>
      <c r="EC24" s="589"/>
    </row>
    <row r="25" spans="2:133" ht="11.25" customHeight="1" x14ac:dyDescent="0.15">
      <c r="B25" s="590" t="s">
        <v>271</v>
      </c>
      <c r="C25" s="591"/>
      <c r="D25" s="591"/>
      <c r="E25" s="591"/>
      <c r="F25" s="591"/>
      <c r="G25" s="591"/>
      <c r="H25" s="591"/>
      <c r="I25" s="591"/>
      <c r="J25" s="591"/>
      <c r="K25" s="591"/>
      <c r="L25" s="591"/>
      <c r="M25" s="591"/>
      <c r="N25" s="591"/>
      <c r="O25" s="591"/>
      <c r="P25" s="591"/>
      <c r="Q25" s="592"/>
      <c r="R25" s="593">
        <v>48985300</v>
      </c>
      <c r="S25" s="594"/>
      <c r="T25" s="594"/>
      <c r="U25" s="594"/>
      <c r="V25" s="594"/>
      <c r="W25" s="594"/>
      <c r="X25" s="594"/>
      <c r="Y25" s="595"/>
      <c r="Z25" s="596">
        <v>17</v>
      </c>
      <c r="AA25" s="596"/>
      <c r="AB25" s="596"/>
      <c r="AC25" s="596"/>
      <c r="AD25" s="597" t="s">
        <v>109</v>
      </c>
      <c r="AE25" s="597"/>
      <c r="AF25" s="597"/>
      <c r="AG25" s="597"/>
      <c r="AH25" s="597"/>
      <c r="AI25" s="597"/>
      <c r="AJ25" s="597"/>
      <c r="AK25" s="597"/>
      <c r="AL25" s="598" t="s">
        <v>109</v>
      </c>
      <c r="AM25" s="599"/>
      <c r="AN25" s="599"/>
      <c r="AO25" s="600"/>
      <c r="AP25" s="610" t="s">
        <v>272</v>
      </c>
      <c r="AQ25" s="611"/>
      <c r="AR25" s="611"/>
      <c r="AS25" s="611"/>
      <c r="AT25" s="611"/>
      <c r="AU25" s="611"/>
      <c r="AV25" s="611"/>
      <c r="AW25" s="611"/>
      <c r="AX25" s="611"/>
      <c r="AY25" s="611"/>
      <c r="AZ25" s="611"/>
      <c r="BA25" s="611"/>
      <c r="BB25" s="611"/>
      <c r="BC25" s="611"/>
      <c r="BD25" s="611"/>
      <c r="BE25" s="611"/>
      <c r="BF25" s="612"/>
      <c r="BG25" s="593" t="s">
        <v>109</v>
      </c>
      <c r="BH25" s="594"/>
      <c r="BI25" s="594"/>
      <c r="BJ25" s="594"/>
      <c r="BK25" s="594"/>
      <c r="BL25" s="594"/>
      <c r="BM25" s="594"/>
      <c r="BN25" s="595"/>
      <c r="BO25" s="596" t="s">
        <v>109</v>
      </c>
      <c r="BP25" s="596"/>
      <c r="BQ25" s="596"/>
      <c r="BR25" s="596"/>
      <c r="BS25" s="602" t="s">
        <v>109</v>
      </c>
      <c r="BT25" s="594"/>
      <c r="BU25" s="594"/>
      <c r="BV25" s="594"/>
      <c r="BW25" s="594"/>
      <c r="BX25" s="594"/>
      <c r="BY25" s="594"/>
      <c r="BZ25" s="594"/>
      <c r="CA25" s="594"/>
      <c r="CB25" s="603"/>
      <c r="CD25" s="607" t="s">
        <v>273</v>
      </c>
      <c r="CE25" s="608"/>
      <c r="CF25" s="608"/>
      <c r="CG25" s="608"/>
      <c r="CH25" s="608"/>
      <c r="CI25" s="608"/>
      <c r="CJ25" s="608"/>
      <c r="CK25" s="608"/>
      <c r="CL25" s="608"/>
      <c r="CM25" s="608"/>
      <c r="CN25" s="608"/>
      <c r="CO25" s="608"/>
      <c r="CP25" s="608"/>
      <c r="CQ25" s="609"/>
      <c r="CR25" s="593">
        <v>44946379</v>
      </c>
      <c r="CS25" s="625"/>
      <c r="CT25" s="625"/>
      <c r="CU25" s="625"/>
      <c r="CV25" s="625"/>
      <c r="CW25" s="625"/>
      <c r="CX25" s="625"/>
      <c r="CY25" s="626"/>
      <c r="CZ25" s="627">
        <v>16.2</v>
      </c>
      <c r="DA25" s="628"/>
      <c r="DB25" s="628"/>
      <c r="DC25" s="629"/>
      <c r="DD25" s="602">
        <v>41318074</v>
      </c>
      <c r="DE25" s="625"/>
      <c r="DF25" s="625"/>
      <c r="DG25" s="625"/>
      <c r="DH25" s="625"/>
      <c r="DI25" s="625"/>
      <c r="DJ25" s="625"/>
      <c r="DK25" s="626"/>
      <c r="DL25" s="602">
        <v>40673925</v>
      </c>
      <c r="DM25" s="625"/>
      <c r="DN25" s="625"/>
      <c r="DO25" s="625"/>
      <c r="DP25" s="625"/>
      <c r="DQ25" s="625"/>
      <c r="DR25" s="625"/>
      <c r="DS25" s="625"/>
      <c r="DT25" s="625"/>
      <c r="DU25" s="625"/>
      <c r="DV25" s="626"/>
      <c r="DW25" s="598">
        <v>23.9</v>
      </c>
      <c r="DX25" s="623"/>
      <c r="DY25" s="623"/>
      <c r="DZ25" s="623"/>
      <c r="EA25" s="623"/>
      <c r="EB25" s="623"/>
      <c r="EC25" s="624"/>
    </row>
    <row r="26" spans="2:133" ht="11.25" customHeight="1" x14ac:dyDescent="0.15">
      <c r="B26" s="630" t="s">
        <v>274</v>
      </c>
      <c r="C26" s="631"/>
      <c r="D26" s="631"/>
      <c r="E26" s="631"/>
      <c r="F26" s="631"/>
      <c r="G26" s="631"/>
      <c r="H26" s="631"/>
      <c r="I26" s="631"/>
      <c r="J26" s="631"/>
      <c r="K26" s="631"/>
      <c r="L26" s="631"/>
      <c r="M26" s="631"/>
      <c r="N26" s="631"/>
      <c r="O26" s="631"/>
      <c r="P26" s="631"/>
      <c r="Q26" s="632"/>
      <c r="R26" s="593">
        <v>72035</v>
      </c>
      <c r="S26" s="594"/>
      <c r="T26" s="594"/>
      <c r="U26" s="594"/>
      <c r="V26" s="594"/>
      <c r="W26" s="594"/>
      <c r="X26" s="594"/>
      <c r="Y26" s="595"/>
      <c r="Z26" s="596">
        <v>0</v>
      </c>
      <c r="AA26" s="596"/>
      <c r="AB26" s="596"/>
      <c r="AC26" s="596"/>
      <c r="AD26" s="597">
        <v>72035</v>
      </c>
      <c r="AE26" s="597"/>
      <c r="AF26" s="597"/>
      <c r="AG26" s="597"/>
      <c r="AH26" s="597"/>
      <c r="AI26" s="597"/>
      <c r="AJ26" s="597"/>
      <c r="AK26" s="597"/>
      <c r="AL26" s="598">
        <v>0</v>
      </c>
      <c r="AM26" s="599"/>
      <c r="AN26" s="599"/>
      <c r="AO26" s="600"/>
      <c r="AP26" s="610" t="s">
        <v>275</v>
      </c>
      <c r="AQ26" s="633"/>
      <c r="AR26" s="633"/>
      <c r="AS26" s="633"/>
      <c r="AT26" s="633"/>
      <c r="AU26" s="633"/>
      <c r="AV26" s="633"/>
      <c r="AW26" s="633"/>
      <c r="AX26" s="633"/>
      <c r="AY26" s="633"/>
      <c r="AZ26" s="633"/>
      <c r="BA26" s="633"/>
      <c r="BB26" s="633"/>
      <c r="BC26" s="633"/>
      <c r="BD26" s="633"/>
      <c r="BE26" s="633"/>
      <c r="BF26" s="612"/>
      <c r="BG26" s="593" t="s">
        <v>109</v>
      </c>
      <c r="BH26" s="594"/>
      <c r="BI26" s="594"/>
      <c r="BJ26" s="594"/>
      <c r="BK26" s="594"/>
      <c r="BL26" s="594"/>
      <c r="BM26" s="594"/>
      <c r="BN26" s="595"/>
      <c r="BO26" s="596" t="s">
        <v>109</v>
      </c>
      <c r="BP26" s="596"/>
      <c r="BQ26" s="596"/>
      <c r="BR26" s="596"/>
      <c r="BS26" s="602" t="s">
        <v>109</v>
      </c>
      <c r="BT26" s="594"/>
      <c r="BU26" s="594"/>
      <c r="BV26" s="594"/>
      <c r="BW26" s="594"/>
      <c r="BX26" s="594"/>
      <c r="BY26" s="594"/>
      <c r="BZ26" s="594"/>
      <c r="CA26" s="594"/>
      <c r="CB26" s="603"/>
      <c r="CD26" s="607" t="s">
        <v>276</v>
      </c>
      <c r="CE26" s="608"/>
      <c r="CF26" s="608"/>
      <c r="CG26" s="608"/>
      <c r="CH26" s="608"/>
      <c r="CI26" s="608"/>
      <c r="CJ26" s="608"/>
      <c r="CK26" s="608"/>
      <c r="CL26" s="608"/>
      <c r="CM26" s="608"/>
      <c r="CN26" s="608"/>
      <c r="CO26" s="608"/>
      <c r="CP26" s="608"/>
      <c r="CQ26" s="609"/>
      <c r="CR26" s="593">
        <v>30414234</v>
      </c>
      <c r="CS26" s="594"/>
      <c r="CT26" s="594"/>
      <c r="CU26" s="594"/>
      <c r="CV26" s="594"/>
      <c r="CW26" s="594"/>
      <c r="CX26" s="594"/>
      <c r="CY26" s="595"/>
      <c r="CZ26" s="627">
        <v>10.9</v>
      </c>
      <c r="DA26" s="628"/>
      <c r="DB26" s="628"/>
      <c r="DC26" s="629"/>
      <c r="DD26" s="602">
        <v>27573154</v>
      </c>
      <c r="DE26" s="594"/>
      <c r="DF26" s="594"/>
      <c r="DG26" s="594"/>
      <c r="DH26" s="594"/>
      <c r="DI26" s="594"/>
      <c r="DJ26" s="594"/>
      <c r="DK26" s="595"/>
      <c r="DL26" s="602" t="s">
        <v>277</v>
      </c>
      <c r="DM26" s="594"/>
      <c r="DN26" s="594"/>
      <c r="DO26" s="594"/>
      <c r="DP26" s="594"/>
      <c r="DQ26" s="594"/>
      <c r="DR26" s="594"/>
      <c r="DS26" s="594"/>
      <c r="DT26" s="594"/>
      <c r="DU26" s="594"/>
      <c r="DV26" s="595"/>
      <c r="DW26" s="598" t="s">
        <v>277</v>
      </c>
      <c r="DX26" s="623"/>
      <c r="DY26" s="623"/>
      <c r="DZ26" s="623"/>
      <c r="EA26" s="623"/>
      <c r="EB26" s="623"/>
      <c r="EC26" s="624"/>
    </row>
    <row r="27" spans="2:133" ht="11.25" customHeight="1" x14ac:dyDescent="0.15">
      <c r="B27" s="590" t="s">
        <v>278</v>
      </c>
      <c r="C27" s="591"/>
      <c r="D27" s="591"/>
      <c r="E27" s="591"/>
      <c r="F27" s="591"/>
      <c r="G27" s="591"/>
      <c r="H27" s="591"/>
      <c r="I27" s="591"/>
      <c r="J27" s="591"/>
      <c r="K27" s="591"/>
      <c r="L27" s="591"/>
      <c r="M27" s="591"/>
      <c r="N27" s="591"/>
      <c r="O27" s="591"/>
      <c r="P27" s="591"/>
      <c r="Q27" s="592"/>
      <c r="R27" s="593">
        <v>13585840</v>
      </c>
      <c r="S27" s="594"/>
      <c r="T27" s="594"/>
      <c r="U27" s="594"/>
      <c r="V27" s="594"/>
      <c r="W27" s="594"/>
      <c r="X27" s="594"/>
      <c r="Y27" s="595"/>
      <c r="Z27" s="596">
        <v>4.7</v>
      </c>
      <c r="AA27" s="596"/>
      <c r="AB27" s="596"/>
      <c r="AC27" s="596"/>
      <c r="AD27" s="597" t="s">
        <v>109</v>
      </c>
      <c r="AE27" s="597"/>
      <c r="AF27" s="597"/>
      <c r="AG27" s="597"/>
      <c r="AH27" s="597"/>
      <c r="AI27" s="597"/>
      <c r="AJ27" s="597"/>
      <c r="AK27" s="597"/>
      <c r="AL27" s="598" t="s">
        <v>109</v>
      </c>
      <c r="AM27" s="599"/>
      <c r="AN27" s="599"/>
      <c r="AO27" s="600"/>
      <c r="AP27" s="590" t="s">
        <v>279</v>
      </c>
      <c r="AQ27" s="591"/>
      <c r="AR27" s="591"/>
      <c r="AS27" s="591"/>
      <c r="AT27" s="591"/>
      <c r="AU27" s="591"/>
      <c r="AV27" s="591"/>
      <c r="AW27" s="591"/>
      <c r="AX27" s="591"/>
      <c r="AY27" s="591"/>
      <c r="AZ27" s="591"/>
      <c r="BA27" s="591"/>
      <c r="BB27" s="591"/>
      <c r="BC27" s="591"/>
      <c r="BD27" s="591"/>
      <c r="BE27" s="591"/>
      <c r="BF27" s="592"/>
      <c r="BG27" s="593">
        <v>112653695</v>
      </c>
      <c r="BH27" s="594"/>
      <c r="BI27" s="594"/>
      <c r="BJ27" s="594"/>
      <c r="BK27" s="594"/>
      <c r="BL27" s="594"/>
      <c r="BM27" s="594"/>
      <c r="BN27" s="595"/>
      <c r="BO27" s="596">
        <v>100</v>
      </c>
      <c r="BP27" s="596"/>
      <c r="BQ27" s="596"/>
      <c r="BR27" s="596"/>
      <c r="BS27" s="602">
        <v>1675743</v>
      </c>
      <c r="BT27" s="594"/>
      <c r="BU27" s="594"/>
      <c r="BV27" s="594"/>
      <c r="BW27" s="594"/>
      <c r="BX27" s="594"/>
      <c r="BY27" s="594"/>
      <c r="BZ27" s="594"/>
      <c r="CA27" s="594"/>
      <c r="CB27" s="603"/>
      <c r="CD27" s="607" t="s">
        <v>280</v>
      </c>
      <c r="CE27" s="608"/>
      <c r="CF27" s="608"/>
      <c r="CG27" s="608"/>
      <c r="CH27" s="608"/>
      <c r="CI27" s="608"/>
      <c r="CJ27" s="608"/>
      <c r="CK27" s="608"/>
      <c r="CL27" s="608"/>
      <c r="CM27" s="608"/>
      <c r="CN27" s="608"/>
      <c r="CO27" s="608"/>
      <c r="CP27" s="608"/>
      <c r="CQ27" s="609"/>
      <c r="CR27" s="593">
        <v>72797148</v>
      </c>
      <c r="CS27" s="625"/>
      <c r="CT27" s="625"/>
      <c r="CU27" s="625"/>
      <c r="CV27" s="625"/>
      <c r="CW27" s="625"/>
      <c r="CX27" s="625"/>
      <c r="CY27" s="626"/>
      <c r="CZ27" s="627">
        <v>26.2</v>
      </c>
      <c r="DA27" s="628"/>
      <c r="DB27" s="628"/>
      <c r="DC27" s="629"/>
      <c r="DD27" s="602">
        <v>24474770</v>
      </c>
      <c r="DE27" s="625"/>
      <c r="DF27" s="625"/>
      <c r="DG27" s="625"/>
      <c r="DH27" s="625"/>
      <c r="DI27" s="625"/>
      <c r="DJ27" s="625"/>
      <c r="DK27" s="626"/>
      <c r="DL27" s="602">
        <v>24305183</v>
      </c>
      <c r="DM27" s="625"/>
      <c r="DN27" s="625"/>
      <c r="DO27" s="625"/>
      <c r="DP27" s="625"/>
      <c r="DQ27" s="625"/>
      <c r="DR27" s="625"/>
      <c r="DS27" s="625"/>
      <c r="DT27" s="625"/>
      <c r="DU27" s="625"/>
      <c r="DV27" s="626"/>
      <c r="DW27" s="598">
        <v>14.3</v>
      </c>
      <c r="DX27" s="623"/>
      <c r="DY27" s="623"/>
      <c r="DZ27" s="623"/>
      <c r="EA27" s="623"/>
      <c r="EB27" s="623"/>
      <c r="EC27" s="624"/>
    </row>
    <row r="28" spans="2:133" ht="11.25" customHeight="1" x14ac:dyDescent="0.15">
      <c r="B28" s="590" t="s">
        <v>281</v>
      </c>
      <c r="C28" s="591"/>
      <c r="D28" s="591"/>
      <c r="E28" s="591"/>
      <c r="F28" s="591"/>
      <c r="G28" s="591"/>
      <c r="H28" s="591"/>
      <c r="I28" s="591"/>
      <c r="J28" s="591"/>
      <c r="K28" s="591"/>
      <c r="L28" s="591"/>
      <c r="M28" s="591"/>
      <c r="N28" s="591"/>
      <c r="O28" s="591"/>
      <c r="P28" s="591"/>
      <c r="Q28" s="592"/>
      <c r="R28" s="593">
        <v>703783</v>
      </c>
      <c r="S28" s="594"/>
      <c r="T28" s="594"/>
      <c r="U28" s="594"/>
      <c r="V28" s="594"/>
      <c r="W28" s="594"/>
      <c r="X28" s="594"/>
      <c r="Y28" s="595"/>
      <c r="Z28" s="596">
        <v>0.2</v>
      </c>
      <c r="AA28" s="596"/>
      <c r="AB28" s="596"/>
      <c r="AC28" s="596"/>
      <c r="AD28" s="597" t="s">
        <v>109</v>
      </c>
      <c r="AE28" s="597"/>
      <c r="AF28" s="597"/>
      <c r="AG28" s="597"/>
      <c r="AH28" s="597"/>
      <c r="AI28" s="597"/>
      <c r="AJ28" s="597"/>
      <c r="AK28" s="597"/>
      <c r="AL28" s="598" t="s">
        <v>109</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282</v>
      </c>
      <c r="CE28" s="608"/>
      <c r="CF28" s="608"/>
      <c r="CG28" s="608"/>
      <c r="CH28" s="608"/>
      <c r="CI28" s="608"/>
      <c r="CJ28" s="608"/>
      <c r="CK28" s="608"/>
      <c r="CL28" s="608"/>
      <c r="CM28" s="608"/>
      <c r="CN28" s="608"/>
      <c r="CO28" s="608"/>
      <c r="CP28" s="608"/>
      <c r="CQ28" s="609"/>
      <c r="CR28" s="593">
        <v>32711350</v>
      </c>
      <c r="CS28" s="594"/>
      <c r="CT28" s="594"/>
      <c r="CU28" s="594"/>
      <c r="CV28" s="594"/>
      <c r="CW28" s="594"/>
      <c r="CX28" s="594"/>
      <c r="CY28" s="595"/>
      <c r="CZ28" s="627">
        <v>11.8</v>
      </c>
      <c r="DA28" s="628"/>
      <c r="DB28" s="628"/>
      <c r="DC28" s="629"/>
      <c r="DD28" s="602">
        <v>32160058</v>
      </c>
      <c r="DE28" s="594"/>
      <c r="DF28" s="594"/>
      <c r="DG28" s="594"/>
      <c r="DH28" s="594"/>
      <c r="DI28" s="594"/>
      <c r="DJ28" s="594"/>
      <c r="DK28" s="595"/>
      <c r="DL28" s="602">
        <v>32160058</v>
      </c>
      <c r="DM28" s="594"/>
      <c r="DN28" s="594"/>
      <c r="DO28" s="594"/>
      <c r="DP28" s="594"/>
      <c r="DQ28" s="594"/>
      <c r="DR28" s="594"/>
      <c r="DS28" s="594"/>
      <c r="DT28" s="594"/>
      <c r="DU28" s="594"/>
      <c r="DV28" s="595"/>
      <c r="DW28" s="598">
        <v>18.899999999999999</v>
      </c>
      <c r="DX28" s="623"/>
      <c r="DY28" s="623"/>
      <c r="DZ28" s="623"/>
      <c r="EA28" s="623"/>
      <c r="EB28" s="623"/>
      <c r="EC28" s="624"/>
    </row>
    <row r="29" spans="2:133" ht="11.25" customHeight="1" x14ac:dyDescent="0.15">
      <c r="B29" s="590" t="s">
        <v>283</v>
      </c>
      <c r="C29" s="591"/>
      <c r="D29" s="591"/>
      <c r="E29" s="591"/>
      <c r="F29" s="591"/>
      <c r="G29" s="591"/>
      <c r="H29" s="591"/>
      <c r="I29" s="591"/>
      <c r="J29" s="591"/>
      <c r="K29" s="591"/>
      <c r="L29" s="591"/>
      <c r="M29" s="591"/>
      <c r="N29" s="591"/>
      <c r="O29" s="591"/>
      <c r="P29" s="591"/>
      <c r="Q29" s="592"/>
      <c r="R29" s="593">
        <v>153844</v>
      </c>
      <c r="S29" s="594"/>
      <c r="T29" s="594"/>
      <c r="U29" s="594"/>
      <c r="V29" s="594"/>
      <c r="W29" s="594"/>
      <c r="X29" s="594"/>
      <c r="Y29" s="595"/>
      <c r="Z29" s="596">
        <v>0.1</v>
      </c>
      <c r="AA29" s="596"/>
      <c r="AB29" s="596"/>
      <c r="AC29" s="596"/>
      <c r="AD29" s="597" t="s">
        <v>109</v>
      </c>
      <c r="AE29" s="597"/>
      <c r="AF29" s="597"/>
      <c r="AG29" s="597"/>
      <c r="AH29" s="597"/>
      <c r="AI29" s="597"/>
      <c r="AJ29" s="597"/>
      <c r="AK29" s="597"/>
      <c r="AL29" s="598" t="s">
        <v>109</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284</v>
      </c>
      <c r="BH29" s="634"/>
      <c r="BI29" s="634"/>
      <c r="BJ29" s="634"/>
      <c r="BK29" s="634"/>
      <c r="BL29" s="634"/>
      <c r="BM29" s="634"/>
      <c r="BN29" s="634"/>
      <c r="BO29" s="634"/>
      <c r="BP29" s="634"/>
      <c r="BQ29" s="635"/>
      <c r="BR29" s="572" t="s">
        <v>285</v>
      </c>
      <c r="BS29" s="634"/>
      <c r="BT29" s="634"/>
      <c r="BU29" s="634"/>
      <c r="BV29" s="634"/>
      <c r="BW29" s="634"/>
      <c r="BX29" s="634"/>
      <c r="BY29" s="634"/>
      <c r="BZ29" s="634"/>
      <c r="CA29" s="634"/>
      <c r="CB29" s="635"/>
      <c r="CD29" s="654" t="s">
        <v>286</v>
      </c>
      <c r="CE29" s="655"/>
      <c r="CF29" s="607" t="s">
        <v>287</v>
      </c>
      <c r="CG29" s="608"/>
      <c r="CH29" s="608"/>
      <c r="CI29" s="608"/>
      <c r="CJ29" s="608"/>
      <c r="CK29" s="608"/>
      <c r="CL29" s="608"/>
      <c r="CM29" s="608"/>
      <c r="CN29" s="608"/>
      <c r="CO29" s="608"/>
      <c r="CP29" s="608"/>
      <c r="CQ29" s="609"/>
      <c r="CR29" s="593">
        <v>32708130</v>
      </c>
      <c r="CS29" s="625"/>
      <c r="CT29" s="625"/>
      <c r="CU29" s="625"/>
      <c r="CV29" s="625"/>
      <c r="CW29" s="625"/>
      <c r="CX29" s="625"/>
      <c r="CY29" s="626"/>
      <c r="CZ29" s="627">
        <v>11.8</v>
      </c>
      <c r="DA29" s="628"/>
      <c r="DB29" s="628"/>
      <c r="DC29" s="629"/>
      <c r="DD29" s="602">
        <v>32156838</v>
      </c>
      <c r="DE29" s="625"/>
      <c r="DF29" s="625"/>
      <c r="DG29" s="625"/>
      <c r="DH29" s="625"/>
      <c r="DI29" s="625"/>
      <c r="DJ29" s="625"/>
      <c r="DK29" s="626"/>
      <c r="DL29" s="602">
        <v>32156838</v>
      </c>
      <c r="DM29" s="625"/>
      <c r="DN29" s="625"/>
      <c r="DO29" s="625"/>
      <c r="DP29" s="625"/>
      <c r="DQ29" s="625"/>
      <c r="DR29" s="625"/>
      <c r="DS29" s="625"/>
      <c r="DT29" s="625"/>
      <c r="DU29" s="625"/>
      <c r="DV29" s="626"/>
      <c r="DW29" s="598">
        <v>18.899999999999999</v>
      </c>
      <c r="DX29" s="623"/>
      <c r="DY29" s="623"/>
      <c r="DZ29" s="623"/>
      <c r="EA29" s="623"/>
      <c r="EB29" s="623"/>
      <c r="EC29" s="624"/>
    </row>
    <row r="30" spans="2:133" ht="11.25" customHeight="1" x14ac:dyDescent="0.15">
      <c r="B30" s="590" t="s">
        <v>288</v>
      </c>
      <c r="C30" s="591"/>
      <c r="D30" s="591"/>
      <c r="E30" s="591"/>
      <c r="F30" s="591"/>
      <c r="G30" s="591"/>
      <c r="H30" s="591"/>
      <c r="I30" s="591"/>
      <c r="J30" s="591"/>
      <c r="K30" s="591"/>
      <c r="L30" s="591"/>
      <c r="M30" s="591"/>
      <c r="N30" s="591"/>
      <c r="O30" s="591"/>
      <c r="P30" s="591"/>
      <c r="Q30" s="592"/>
      <c r="R30" s="593">
        <v>7330331</v>
      </c>
      <c r="S30" s="594"/>
      <c r="T30" s="594"/>
      <c r="U30" s="594"/>
      <c r="V30" s="594"/>
      <c r="W30" s="594"/>
      <c r="X30" s="594"/>
      <c r="Y30" s="595"/>
      <c r="Z30" s="596">
        <v>2.5</v>
      </c>
      <c r="AA30" s="596"/>
      <c r="AB30" s="596"/>
      <c r="AC30" s="596"/>
      <c r="AD30" s="597" t="s">
        <v>109</v>
      </c>
      <c r="AE30" s="597"/>
      <c r="AF30" s="597"/>
      <c r="AG30" s="597"/>
      <c r="AH30" s="597"/>
      <c r="AI30" s="597"/>
      <c r="AJ30" s="597"/>
      <c r="AK30" s="597"/>
      <c r="AL30" s="598" t="s">
        <v>109</v>
      </c>
      <c r="AM30" s="599"/>
      <c r="AN30" s="599"/>
      <c r="AO30" s="600"/>
      <c r="AP30" s="639" t="s">
        <v>289</v>
      </c>
      <c r="AQ30" s="640"/>
      <c r="AR30" s="640"/>
      <c r="AS30" s="640"/>
      <c r="AT30" s="645" t="s">
        <v>290</v>
      </c>
      <c r="AU30" s="182"/>
      <c r="AV30" s="182"/>
      <c r="AW30" s="182"/>
      <c r="AX30" s="579" t="s">
        <v>168</v>
      </c>
      <c r="AY30" s="580"/>
      <c r="AZ30" s="580"/>
      <c r="BA30" s="580"/>
      <c r="BB30" s="580"/>
      <c r="BC30" s="580"/>
      <c r="BD30" s="580"/>
      <c r="BE30" s="580"/>
      <c r="BF30" s="581"/>
      <c r="BG30" s="651">
        <v>98.9</v>
      </c>
      <c r="BH30" s="652"/>
      <c r="BI30" s="652"/>
      <c r="BJ30" s="652"/>
      <c r="BK30" s="652"/>
      <c r="BL30" s="652"/>
      <c r="BM30" s="588">
        <v>95.5</v>
      </c>
      <c r="BN30" s="652"/>
      <c r="BO30" s="652"/>
      <c r="BP30" s="652"/>
      <c r="BQ30" s="653"/>
      <c r="BR30" s="651">
        <v>98.8</v>
      </c>
      <c r="BS30" s="652"/>
      <c r="BT30" s="652"/>
      <c r="BU30" s="652"/>
      <c r="BV30" s="652"/>
      <c r="BW30" s="652"/>
      <c r="BX30" s="588">
        <v>95.1</v>
      </c>
      <c r="BY30" s="652"/>
      <c r="BZ30" s="652"/>
      <c r="CA30" s="652"/>
      <c r="CB30" s="653"/>
      <c r="CD30" s="656"/>
      <c r="CE30" s="657"/>
      <c r="CF30" s="607" t="s">
        <v>291</v>
      </c>
      <c r="CG30" s="608"/>
      <c r="CH30" s="608"/>
      <c r="CI30" s="608"/>
      <c r="CJ30" s="608"/>
      <c r="CK30" s="608"/>
      <c r="CL30" s="608"/>
      <c r="CM30" s="608"/>
      <c r="CN30" s="608"/>
      <c r="CO30" s="608"/>
      <c r="CP30" s="608"/>
      <c r="CQ30" s="609"/>
      <c r="CR30" s="593">
        <v>29169537</v>
      </c>
      <c r="CS30" s="594"/>
      <c r="CT30" s="594"/>
      <c r="CU30" s="594"/>
      <c r="CV30" s="594"/>
      <c r="CW30" s="594"/>
      <c r="CX30" s="594"/>
      <c r="CY30" s="595"/>
      <c r="CZ30" s="627">
        <v>10.5</v>
      </c>
      <c r="DA30" s="628"/>
      <c r="DB30" s="628"/>
      <c r="DC30" s="629"/>
      <c r="DD30" s="602">
        <v>28724592</v>
      </c>
      <c r="DE30" s="594"/>
      <c r="DF30" s="594"/>
      <c r="DG30" s="594"/>
      <c r="DH30" s="594"/>
      <c r="DI30" s="594"/>
      <c r="DJ30" s="594"/>
      <c r="DK30" s="595"/>
      <c r="DL30" s="602">
        <v>28724592</v>
      </c>
      <c r="DM30" s="594"/>
      <c r="DN30" s="594"/>
      <c r="DO30" s="594"/>
      <c r="DP30" s="594"/>
      <c r="DQ30" s="594"/>
      <c r="DR30" s="594"/>
      <c r="DS30" s="594"/>
      <c r="DT30" s="594"/>
      <c r="DU30" s="594"/>
      <c r="DV30" s="595"/>
      <c r="DW30" s="598">
        <v>16.899999999999999</v>
      </c>
      <c r="DX30" s="623"/>
      <c r="DY30" s="623"/>
      <c r="DZ30" s="623"/>
      <c r="EA30" s="623"/>
      <c r="EB30" s="623"/>
      <c r="EC30" s="624"/>
    </row>
    <row r="31" spans="2:133" ht="11.25" customHeight="1" x14ac:dyDescent="0.15">
      <c r="B31" s="590" t="s">
        <v>292</v>
      </c>
      <c r="C31" s="591"/>
      <c r="D31" s="591"/>
      <c r="E31" s="591"/>
      <c r="F31" s="591"/>
      <c r="G31" s="591"/>
      <c r="H31" s="591"/>
      <c r="I31" s="591"/>
      <c r="J31" s="591"/>
      <c r="K31" s="591"/>
      <c r="L31" s="591"/>
      <c r="M31" s="591"/>
      <c r="N31" s="591"/>
      <c r="O31" s="591"/>
      <c r="P31" s="591"/>
      <c r="Q31" s="592"/>
      <c r="R31" s="593">
        <v>5466823</v>
      </c>
      <c r="S31" s="594"/>
      <c r="T31" s="594"/>
      <c r="U31" s="594"/>
      <c r="V31" s="594"/>
      <c r="W31" s="594"/>
      <c r="X31" s="594"/>
      <c r="Y31" s="595"/>
      <c r="Z31" s="596">
        <v>1.9</v>
      </c>
      <c r="AA31" s="596"/>
      <c r="AB31" s="596"/>
      <c r="AC31" s="596"/>
      <c r="AD31" s="597" t="s">
        <v>109</v>
      </c>
      <c r="AE31" s="597"/>
      <c r="AF31" s="597"/>
      <c r="AG31" s="597"/>
      <c r="AH31" s="597"/>
      <c r="AI31" s="597"/>
      <c r="AJ31" s="597"/>
      <c r="AK31" s="597"/>
      <c r="AL31" s="598" t="s">
        <v>109</v>
      </c>
      <c r="AM31" s="599"/>
      <c r="AN31" s="599"/>
      <c r="AO31" s="600"/>
      <c r="AP31" s="641"/>
      <c r="AQ31" s="642"/>
      <c r="AR31" s="642"/>
      <c r="AS31" s="642"/>
      <c r="AT31" s="646"/>
      <c r="AU31" s="181" t="s">
        <v>293</v>
      </c>
      <c r="AV31" s="181"/>
      <c r="AW31" s="181"/>
      <c r="AX31" s="590" t="s">
        <v>294</v>
      </c>
      <c r="AY31" s="591"/>
      <c r="AZ31" s="591"/>
      <c r="BA31" s="591"/>
      <c r="BB31" s="591"/>
      <c r="BC31" s="591"/>
      <c r="BD31" s="591"/>
      <c r="BE31" s="591"/>
      <c r="BF31" s="592"/>
      <c r="BG31" s="648">
        <v>98.7</v>
      </c>
      <c r="BH31" s="625"/>
      <c r="BI31" s="625"/>
      <c r="BJ31" s="625"/>
      <c r="BK31" s="625"/>
      <c r="BL31" s="625"/>
      <c r="BM31" s="599">
        <v>94.9</v>
      </c>
      <c r="BN31" s="649"/>
      <c r="BO31" s="649"/>
      <c r="BP31" s="649"/>
      <c r="BQ31" s="650"/>
      <c r="BR31" s="648">
        <v>98.6</v>
      </c>
      <c r="BS31" s="625"/>
      <c r="BT31" s="625"/>
      <c r="BU31" s="625"/>
      <c r="BV31" s="625"/>
      <c r="BW31" s="625"/>
      <c r="BX31" s="599">
        <v>94.6</v>
      </c>
      <c r="BY31" s="649"/>
      <c r="BZ31" s="649"/>
      <c r="CA31" s="649"/>
      <c r="CB31" s="650"/>
      <c r="CD31" s="656"/>
      <c r="CE31" s="657"/>
      <c r="CF31" s="607" t="s">
        <v>295</v>
      </c>
      <c r="CG31" s="608"/>
      <c r="CH31" s="608"/>
      <c r="CI31" s="608"/>
      <c r="CJ31" s="608"/>
      <c r="CK31" s="608"/>
      <c r="CL31" s="608"/>
      <c r="CM31" s="608"/>
      <c r="CN31" s="608"/>
      <c r="CO31" s="608"/>
      <c r="CP31" s="608"/>
      <c r="CQ31" s="609"/>
      <c r="CR31" s="593">
        <v>3538593</v>
      </c>
      <c r="CS31" s="625"/>
      <c r="CT31" s="625"/>
      <c r="CU31" s="625"/>
      <c r="CV31" s="625"/>
      <c r="CW31" s="625"/>
      <c r="CX31" s="625"/>
      <c r="CY31" s="626"/>
      <c r="CZ31" s="627">
        <v>1.3</v>
      </c>
      <c r="DA31" s="628"/>
      <c r="DB31" s="628"/>
      <c r="DC31" s="629"/>
      <c r="DD31" s="602">
        <v>3432246</v>
      </c>
      <c r="DE31" s="625"/>
      <c r="DF31" s="625"/>
      <c r="DG31" s="625"/>
      <c r="DH31" s="625"/>
      <c r="DI31" s="625"/>
      <c r="DJ31" s="625"/>
      <c r="DK31" s="626"/>
      <c r="DL31" s="602">
        <v>3432246</v>
      </c>
      <c r="DM31" s="625"/>
      <c r="DN31" s="625"/>
      <c r="DO31" s="625"/>
      <c r="DP31" s="625"/>
      <c r="DQ31" s="625"/>
      <c r="DR31" s="625"/>
      <c r="DS31" s="625"/>
      <c r="DT31" s="625"/>
      <c r="DU31" s="625"/>
      <c r="DV31" s="626"/>
      <c r="DW31" s="598">
        <v>2</v>
      </c>
      <c r="DX31" s="623"/>
      <c r="DY31" s="623"/>
      <c r="DZ31" s="623"/>
      <c r="EA31" s="623"/>
      <c r="EB31" s="623"/>
      <c r="EC31" s="624"/>
    </row>
    <row r="32" spans="2:133" ht="11.25" customHeight="1" x14ac:dyDescent="0.15">
      <c r="B32" s="590" t="s">
        <v>296</v>
      </c>
      <c r="C32" s="591"/>
      <c r="D32" s="591"/>
      <c r="E32" s="591"/>
      <c r="F32" s="591"/>
      <c r="G32" s="591"/>
      <c r="H32" s="591"/>
      <c r="I32" s="591"/>
      <c r="J32" s="591"/>
      <c r="K32" s="591"/>
      <c r="L32" s="591"/>
      <c r="M32" s="591"/>
      <c r="N32" s="591"/>
      <c r="O32" s="591"/>
      <c r="P32" s="591"/>
      <c r="Q32" s="592"/>
      <c r="R32" s="593">
        <v>3752028</v>
      </c>
      <c r="S32" s="594"/>
      <c r="T32" s="594"/>
      <c r="U32" s="594"/>
      <c r="V32" s="594"/>
      <c r="W32" s="594"/>
      <c r="X32" s="594"/>
      <c r="Y32" s="595"/>
      <c r="Z32" s="596">
        <v>1.3</v>
      </c>
      <c r="AA32" s="596"/>
      <c r="AB32" s="596"/>
      <c r="AC32" s="596"/>
      <c r="AD32" s="597">
        <v>50926</v>
      </c>
      <c r="AE32" s="597"/>
      <c r="AF32" s="597"/>
      <c r="AG32" s="597"/>
      <c r="AH32" s="597"/>
      <c r="AI32" s="597"/>
      <c r="AJ32" s="597"/>
      <c r="AK32" s="597"/>
      <c r="AL32" s="598">
        <v>0</v>
      </c>
      <c r="AM32" s="599"/>
      <c r="AN32" s="599"/>
      <c r="AO32" s="600"/>
      <c r="AP32" s="643"/>
      <c r="AQ32" s="644"/>
      <c r="AR32" s="644"/>
      <c r="AS32" s="644"/>
      <c r="AT32" s="647"/>
      <c r="AU32" s="183"/>
      <c r="AV32" s="183"/>
      <c r="AW32" s="183"/>
      <c r="AX32" s="636" t="s">
        <v>297</v>
      </c>
      <c r="AY32" s="637"/>
      <c r="AZ32" s="637"/>
      <c r="BA32" s="637"/>
      <c r="BB32" s="637"/>
      <c r="BC32" s="637"/>
      <c r="BD32" s="637"/>
      <c r="BE32" s="637"/>
      <c r="BF32" s="638"/>
      <c r="BG32" s="660">
        <v>99</v>
      </c>
      <c r="BH32" s="661"/>
      <c r="BI32" s="661"/>
      <c r="BJ32" s="661"/>
      <c r="BK32" s="661"/>
      <c r="BL32" s="661"/>
      <c r="BM32" s="662">
        <v>95.7</v>
      </c>
      <c r="BN32" s="661"/>
      <c r="BO32" s="661"/>
      <c r="BP32" s="661"/>
      <c r="BQ32" s="663"/>
      <c r="BR32" s="660">
        <v>98.7</v>
      </c>
      <c r="BS32" s="661"/>
      <c r="BT32" s="661"/>
      <c r="BU32" s="661"/>
      <c r="BV32" s="661"/>
      <c r="BW32" s="661"/>
      <c r="BX32" s="662">
        <v>95</v>
      </c>
      <c r="BY32" s="661"/>
      <c r="BZ32" s="661"/>
      <c r="CA32" s="661"/>
      <c r="CB32" s="663"/>
      <c r="CD32" s="658"/>
      <c r="CE32" s="659"/>
      <c r="CF32" s="607" t="s">
        <v>298</v>
      </c>
      <c r="CG32" s="608"/>
      <c r="CH32" s="608"/>
      <c r="CI32" s="608"/>
      <c r="CJ32" s="608"/>
      <c r="CK32" s="608"/>
      <c r="CL32" s="608"/>
      <c r="CM32" s="608"/>
      <c r="CN32" s="608"/>
      <c r="CO32" s="608"/>
      <c r="CP32" s="608"/>
      <c r="CQ32" s="609"/>
      <c r="CR32" s="593">
        <v>3220</v>
      </c>
      <c r="CS32" s="594"/>
      <c r="CT32" s="594"/>
      <c r="CU32" s="594"/>
      <c r="CV32" s="594"/>
      <c r="CW32" s="594"/>
      <c r="CX32" s="594"/>
      <c r="CY32" s="595"/>
      <c r="CZ32" s="627">
        <v>0</v>
      </c>
      <c r="DA32" s="628"/>
      <c r="DB32" s="628"/>
      <c r="DC32" s="629"/>
      <c r="DD32" s="602">
        <v>3220</v>
      </c>
      <c r="DE32" s="594"/>
      <c r="DF32" s="594"/>
      <c r="DG32" s="594"/>
      <c r="DH32" s="594"/>
      <c r="DI32" s="594"/>
      <c r="DJ32" s="594"/>
      <c r="DK32" s="595"/>
      <c r="DL32" s="602">
        <v>3220</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299</v>
      </c>
      <c r="C33" s="591"/>
      <c r="D33" s="591"/>
      <c r="E33" s="591"/>
      <c r="F33" s="591"/>
      <c r="G33" s="591"/>
      <c r="H33" s="591"/>
      <c r="I33" s="591"/>
      <c r="J33" s="591"/>
      <c r="K33" s="591"/>
      <c r="L33" s="591"/>
      <c r="M33" s="591"/>
      <c r="N33" s="591"/>
      <c r="O33" s="591"/>
      <c r="P33" s="591"/>
      <c r="Q33" s="592"/>
      <c r="R33" s="593">
        <v>35310900</v>
      </c>
      <c r="S33" s="594"/>
      <c r="T33" s="594"/>
      <c r="U33" s="594"/>
      <c r="V33" s="594"/>
      <c r="W33" s="594"/>
      <c r="X33" s="594"/>
      <c r="Y33" s="595"/>
      <c r="Z33" s="596">
        <v>12.3</v>
      </c>
      <c r="AA33" s="596"/>
      <c r="AB33" s="596"/>
      <c r="AC33" s="596"/>
      <c r="AD33" s="597" t="s">
        <v>109</v>
      </c>
      <c r="AE33" s="597"/>
      <c r="AF33" s="597"/>
      <c r="AG33" s="597"/>
      <c r="AH33" s="597"/>
      <c r="AI33" s="597"/>
      <c r="AJ33" s="597"/>
      <c r="AK33" s="597"/>
      <c r="AL33" s="598" t="s">
        <v>109</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300</v>
      </c>
      <c r="CE33" s="608"/>
      <c r="CF33" s="608"/>
      <c r="CG33" s="608"/>
      <c r="CH33" s="608"/>
      <c r="CI33" s="608"/>
      <c r="CJ33" s="608"/>
      <c r="CK33" s="608"/>
      <c r="CL33" s="608"/>
      <c r="CM33" s="608"/>
      <c r="CN33" s="608"/>
      <c r="CO33" s="608"/>
      <c r="CP33" s="608"/>
      <c r="CQ33" s="609"/>
      <c r="CR33" s="593">
        <v>87154671</v>
      </c>
      <c r="CS33" s="625"/>
      <c r="CT33" s="625"/>
      <c r="CU33" s="625"/>
      <c r="CV33" s="625"/>
      <c r="CW33" s="625"/>
      <c r="CX33" s="625"/>
      <c r="CY33" s="626"/>
      <c r="CZ33" s="627">
        <v>31.4</v>
      </c>
      <c r="DA33" s="628"/>
      <c r="DB33" s="628"/>
      <c r="DC33" s="629"/>
      <c r="DD33" s="602">
        <v>72929764</v>
      </c>
      <c r="DE33" s="625"/>
      <c r="DF33" s="625"/>
      <c r="DG33" s="625"/>
      <c r="DH33" s="625"/>
      <c r="DI33" s="625"/>
      <c r="DJ33" s="625"/>
      <c r="DK33" s="626"/>
      <c r="DL33" s="602">
        <v>51980776</v>
      </c>
      <c r="DM33" s="625"/>
      <c r="DN33" s="625"/>
      <c r="DO33" s="625"/>
      <c r="DP33" s="625"/>
      <c r="DQ33" s="625"/>
      <c r="DR33" s="625"/>
      <c r="DS33" s="625"/>
      <c r="DT33" s="625"/>
      <c r="DU33" s="625"/>
      <c r="DV33" s="626"/>
      <c r="DW33" s="598">
        <v>30.5</v>
      </c>
      <c r="DX33" s="623"/>
      <c r="DY33" s="623"/>
      <c r="DZ33" s="623"/>
      <c r="EA33" s="623"/>
      <c r="EB33" s="623"/>
      <c r="EC33" s="624"/>
    </row>
    <row r="34" spans="2:133" ht="11.25" customHeight="1" x14ac:dyDescent="0.15">
      <c r="B34" s="590" t="s">
        <v>301</v>
      </c>
      <c r="C34" s="591"/>
      <c r="D34" s="591"/>
      <c r="E34" s="591"/>
      <c r="F34" s="591"/>
      <c r="G34" s="591"/>
      <c r="H34" s="591"/>
      <c r="I34" s="591"/>
      <c r="J34" s="591"/>
      <c r="K34" s="591"/>
      <c r="L34" s="591"/>
      <c r="M34" s="591"/>
      <c r="N34" s="591"/>
      <c r="O34" s="591"/>
      <c r="P34" s="591"/>
      <c r="Q34" s="592"/>
      <c r="R34" s="593" t="s">
        <v>109</v>
      </c>
      <c r="S34" s="594"/>
      <c r="T34" s="594"/>
      <c r="U34" s="594"/>
      <c r="V34" s="594"/>
      <c r="W34" s="594"/>
      <c r="X34" s="594"/>
      <c r="Y34" s="595"/>
      <c r="Z34" s="596" t="s">
        <v>109</v>
      </c>
      <c r="AA34" s="596"/>
      <c r="AB34" s="596"/>
      <c r="AC34" s="596"/>
      <c r="AD34" s="597" t="s">
        <v>109</v>
      </c>
      <c r="AE34" s="597"/>
      <c r="AF34" s="597"/>
      <c r="AG34" s="597"/>
      <c r="AH34" s="597"/>
      <c r="AI34" s="597"/>
      <c r="AJ34" s="597"/>
      <c r="AK34" s="597"/>
      <c r="AL34" s="598" t="s">
        <v>109</v>
      </c>
      <c r="AM34" s="599"/>
      <c r="AN34" s="599"/>
      <c r="AO34" s="600"/>
      <c r="AP34" s="186"/>
      <c r="AQ34" s="572" t="s">
        <v>302</v>
      </c>
      <c r="AR34" s="573"/>
      <c r="AS34" s="573"/>
      <c r="AT34" s="573"/>
      <c r="AU34" s="573"/>
      <c r="AV34" s="573"/>
      <c r="AW34" s="573"/>
      <c r="AX34" s="573"/>
      <c r="AY34" s="573"/>
      <c r="AZ34" s="573"/>
      <c r="BA34" s="573"/>
      <c r="BB34" s="573"/>
      <c r="BC34" s="573"/>
      <c r="BD34" s="573"/>
      <c r="BE34" s="573"/>
      <c r="BF34" s="574"/>
      <c r="BG34" s="572" t="s">
        <v>303</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304</v>
      </c>
      <c r="CE34" s="608"/>
      <c r="CF34" s="608"/>
      <c r="CG34" s="608"/>
      <c r="CH34" s="608"/>
      <c r="CI34" s="608"/>
      <c r="CJ34" s="608"/>
      <c r="CK34" s="608"/>
      <c r="CL34" s="608"/>
      <c r="CM34" s="608"/>
      <c r="CN34" s="608"/>
      <c r="CO34" s="608"/>
      <c r="CP34" s="608"/>
      <c r="CQ34" s="609"/>
      <c r="CR34" s="593">
        <v>30599110</v>
      </c>
      <c r="CS34" s="594"/>
      <c r="CT34" s="594"/>
      <c r="CU34" s="594"/>
      <c r="CV34" s="594"/>
      <c r="CW34" s="594"/>
      <c r="CX34" s="594"/>
      <c r="CY34" s="595"/>
      <c r="CZ34" s="627">
        <v>11</v>
      </c>
      <c r="DA34" s="628"/>
      <c r="DB34" s="628"/>
      <c r="DC34" s="629"/>
      <c r="DD34" s="602">
        <v>23836635</v>
      </c>
      <c r="DE34" s="594"/>
      <c r="DF34" s="594"/>
      <c r="DG34" s="594"/>
      <c r="DH34" s="594"/>
      <c r="DI34" s="594"/>
      <c r="DJ34" s="594"/>
      <c r="DK34" s="595"/>
      <c r="DL34" s="602">
        <v>20908185</v>
      </c>
      <c r="DM34" s="594"/>
      <c r="DN34" s="594"/>
      <c r="DO34" s="594"/>
      <c r="DP34" s="594"/>
      <c r="DQ34" s="594"/>
      <c r="DR34" s="594"/>
      <c r="DS34" s="594"/>
      <c r="DT34" s="594"/>
      <c r="DU34" s="594"/>
      <c r="DV34" s="595"/>
      <c r="DW34" s="598">
        <v>12.3</v>
      </c>
      <c r="DX34" s="623"/>
      <c r="DY34" s="623"/>
      <c r="DZ34" s="623"/>
      <c r="EA34" s="623"/>
      <c r="EB34" s="623"/>
      <c r="EC34" s="624"/>
    </row>
    <row r="35" spans="2:133" ht="11.25" customHeight="1" x14ac:dyDescent="0.15">
      <c r="B35" s="590" t="s">
        <v>305</v>
      </c>
      <c r="C35" s="591"/>
      <c r="D35" s="591"/>
      <c r="E35" s="591"/>
      <c r="F35" s="591"/>
      <c r="G35" s="591"/>
      <c r="H35" s="591"/>
      <c r="I35" s="591"/>
      <c r="J35" s="591"/>
      <c r="K35" s="591"/>
      <c r="L35" s="591"/>
      <c r="M35" s="591"/>
      <c r="N35" s="591"/>
      <c r="O35" s="591"/>
      <c r="P35" s="591"/>
      <c r="Q35" s="592"/>
      <c r="R35" s="593">
        <v>17500000</v>
      </c>
      <c r="S35" s="594"/>
      <c r="T35" s="594"/>
      <c r="U35" s="594"/>
      <c r="V35" s="594"/>
      <c r="W35" s="594"/>
      <c r="X35" s="594"/>
      <c r="Y35" s="595"/>
      <c r="Z35" s="596">
        <v>6.1</v>
      </c>
      <c r="AA35" s="596"/>
      <c r="AB35" s="596"/>
      <c r="AC35" s="596"/>
      <c r="AD35" s="597" t="s">
        <v>109</v>
      </c>
      <c r="AE35" s="597"/>
      <c r="AF35" s="597"/>
      <c r="AG35" s="597"/>
      <c r="AH35" s="597"/>
      <c r="AI35" s="597"/>
      <c r="AJ35" s="597"/>
      <c r="AK35" s="597"/>
      <c r="AL35" s="598" t="s">
        <v>109</v>
      </c>
      <c r="AM35" s="599"/>
      <c r="AN35" s="599"/>
      <c r="AO35" s="600"/>
      <c r="AP35" s="186"/>
      <c r="AQ35" s="604" t="s">
        <v>306</v>
      </c>
      <c r="AR35" s="605"/>
      <c r="AS35" s="605"/>
      <c r="AT35" s="605"/>
      <c r="AU35" s="605"/>
      <c r="AV35" s="605"/>
      <c r="AW35" s="605"/>
      <c r="AX35" s="605"/>
      <c r="AY35" s="606"/>
      <c r="AZ35" s="582">
        <v>34744775</v>
      </c>
      <c r="BA35" s="583"/>
      <c r="BB35" s="583"/>
      <c r="BC35" s="583"/>
      <c r="BD35" s="583"/>
      <c r="BE35" s="583"/>
      <c r="BF35" s="664"/>
      <c r="BG35" s="604" t="s">
        <v>307</v>
      </c>
      <c r="BH35" s="605"/>
      <c r="BI35" s="605"/>
      <c r="BJ35" s="605"/>
      <c r="BK35" s="605"/>
      <c r="BL35" s="605"/>
      <c r="BM35" s="605"/>
      <c r="BN35" s="605"/>
      <c r="BO35" s="605"/>
      <c r="BP35" s="605"/>
      <c r="BQ35" s="605"/>
      <c r="BR35" s="605"/>
      <c r="BS35" s="605"/>
      <c r="BT35" s="605"/>
      <c r="BU35" s="606"/>
      <c r="BV35" s="582">
        <v>980318</v>
      </c>
      <c r="BW35" s="583"/>
      <c r="BX35" s="583"/>
      <c r="BY35" s="583"/>
      <c r="BZ35" s="583"/>
      <c r="CA35" s="583"/>
      <c r="CB35" s="664"/>
      <c r="CD35" s="607" t="s">
        <v>308</v>
      </c>
      <c r="CE35" s="608"/>
      <c r="CF35" s="608"/>
      <c r="CG35" s="608"/>
      <c r="CH35" s="608"/>
      <c r="CI35" s="608"/>
      <c r="CJ35" s="608"/>
      <c r="CK35" s="608"/>
      <c r="CL35" s="608"/>
      <c r="CM35" s="608"/>
      <c r="CN35" s="608"/>
      <c r="CO35" s="608"/>
      <c r="CP35" s="608"/>
      <c r="CQ35" s="609"/>
      <c r="CR35" s="593">
        <v>4304949</v>
      </c>
      <c r="CS35" s="625"/>
      <c r="CT35" s="625"/>
      <c r="CU35" s="625"/>
      <c r="CV35" s="625"/>
      <c r="CW35" s="625"/>
      <c r="CX35" s="625"/>
      <c r="CY35" s="626"/>
      <c r="CZ35" s="627">
        <v>1.5</v>
      </c>
      <c r="DA35" s="628"/>
      <c r="DB35" s="628"/>
      <c r="DC35" s="629"/>
      <c r="DD35" s="602">
        <v>3981894</v>
      </c>
      <c r="DE35" s="625"/>
      <c r="DF35" s="625"/>
      <c r="DG35" s="625"/>
      <c r="DH35" s="625"/>
      <c r="DI35" s="625"/>
      <c r="DJ35" s="625"/>
      <c r="DK35" s="626"/>
      <c r="DL35" s="602">
        <v>3981480</v>
      </c>
      <c r="DM35" s="625"/>
      <c r="DN35" s="625"/>
      <c r="DO35" s="625"/>
      <c r="DP35" s="625"/>
      <c r="DQ35" s="625"/>
      <c r="DR35" s="625"/>
      <c r="DS35" s="625"/>
      <c r="DT35" s="625"/>
      <c r="DU35" s="625"/>
      <c r="DV35" s="626"/>
      <c r="DW35" s="598">
        <v>2.2999999999999998</v>
      </c>
      <c r="DX35" s="623"/>
      <c r="DY35" s="623"/>
      <c r="DZ35" s="623"/>
      <c r="EA35" s="623"/>
      <c r="EB35" s="623"/>
      <c r="EC35" s="624"/>
    </row>
    <row r="36" spans="2:133" ht="11.25" customHeight="1" x14ac:dyDescent="0.15">
      <c r="B36" s="636" t="s">
        <v>309</v>
      </c>
      <c r="C36" s="637"/>
      <c r="D36" s="637"/>
      <c r="E36" s="637"/>
      <c r="F36" s="637"/>
      <c r="G36" s="637"/>
      <c r="H36" s="637"/>
      <c r="I36" s="637"/>
      <c r="J36" s="637"/>
      <c r="K36" s="637"/>
      <c r="L36" s="637"/>
      <c r="M36" s="637"/>
      <c r="N36" s="637"/>
      <c r="O36" s="637"/>
      <c r="P36" s="637"/>
      <c r="Q36" s="638"/>
      <c r="R36" s="665">
        <v>287505152</v>
      </c>
      <c r="S36" s="666"/>
      <c r="T36" s="666"/>
      <c r="U36" s="666"/>
      <c r="V36" s="666"/>
      <c r="W36" s="666"/>
      <c r="X36" s="666"/>
      <c r="Y36" s="667"/>
      <c r="Z36" s="668">
        <v>100</v>
      </c>
      <c r="AA36" s="668"/>
      <c r="AB36" s="668"/>
      <c r="AC36" s="668"/>
      <c r="AD36" s="669">
        <v>152863400</v>
      </c>
      <c r="AE36" s="669"/>
      <c r="AF36" s="669"/>
      <c r="AG36" s="669"/>
      <c r="AH36" s="669"/>
      <c r="AI36" s="669"/>
      <c r="AJ36" s="669"/>
      <c r="AK36" s="669"/>
      <c r="AL36" s="670">
        <v>100</v>
      </c>
      <c r="AM36" s="662"/>
      <c r="AN36" s="662"/>
      <c r="AO36" s="671"/>
      <c r="AQ36" s="672" t="s">
        <v>310</v>
      </c>
      <c r="AR36" s="673"/>
      <c r="AS36" s="673"/>
      <c r="AT36" s="673"/>
      <c r="AU36" s="673"/>
      <c r="AV36" s="673"/>
      <c r="AW36" s="673"/>
      <c r="AX36" s="673"/>
      <c r="AY36" s="674"/>
      <c r="AZ36" s="593">
        <v>9450088</v>
      </c>
      <c r="BA36" s="594"/>
      <c r="BB36" s="594"/>
      <c r="BC36" s="594"/>
      <c r="BD36" s="625"/>
      <c r="BE36" s="625"/>
      <c r="BF36" s="650"/>
      <c r="BG36" s="607" t="s">
        <v>311</v>
      </c>
      <c r="BH36" s="608"/>
      <c r="BI36" s="608"/>
      <c r="BJ36" s="608"/>
      <c r="BK36" s="608"/>
      <c r="BL36" s="608"/>
      <c r="BM36" s="608"/>
      <c r="BN36" s="608"/>
      <c r="BO36" s="608"/>
      <c r="BP36" s="608"/>
      <c r="BQ36" s="608"/>
      <c r="BR36" s="608"/>
      <c r="BS36" s="608"/>
      <c r="BT36" s="608"/>
      <c r="BU36" s="609"/>
      <c r="BV36" s="593">
        <v>-3379162</v>
      </c>
      <c r="BW36" s="594"/>
      <c r="BX36" s="594"/>
      <c r="BY36" s="594"/>
      <c r="BZ36" s="594"/>
      <c r="CA36" s="594"/>
      <c r="CB36" s="603"/>
      <c r="CD36" s="607" t="s">
        <v>312</v>
      </c>
      <c r="CE36" s="608"/>
      <c r="CF36" s="608"/>
      <c r="CG36" s="608"/>
      <c r="CH36" s="608"/>
      <c r="CI36" s="608"/>
      <c r="CJ36" s="608"/>
      <c r="CK36" s="608"/>
      <c r="CL36" s="608"/>
      <c r="CM36" s="608"/>
      <c r="CN36" s="608"/>
      <c r="CO36" s="608"/>
      <c r="CP36" s="608"/>
      <c r="CQ36" s="609"/>
      <c r="CR36" s="593">
        <v>20437262</v>
      </c>
      <c r="CS36" s="594"/>
      <c r="CT36" s="594"/>
      <c r="CU36" s="594"/>
      <c r="CV36" s="594"/>
      <c r="CW36" s="594"/>
      <c r="CX36" s="594"/>
      <c r="CY36" s="595"/>
      <c r="CZ36" s="627">
        <v>7.4</v>
      </c>
      <c r="DA36" s="628"/>
      <c r="DB36" s="628"/>
      <c r="DC36" s="629"/>
      <c r="DD36" s="602">
        <v>18536374</v>
      </c>
      <c r="DE36" s="594"/>
      <c r="DF36" s="594"/>
      <c r="DG36" s="594"/>
      <c r="DH36" s="594"/>
      <c r="DI36" s="594"/>
      <c r="DJ36" s="594"/>
      <c r="DK36" s="595"/>
      <c r="DL36" s="602">
        <v>10700962</v>
      </c>
      <c r="DM36" s="594"/>
      <c r="DN36" s="594"/>
      <c r="DO36" s="594"/>
      <c r="DP36" s="594"/>
      <c r="DQ36" s="594"/>
      <c r="DR36" s="594"/>
      <c r="DS36" s="594"/>
      <c r="DT36" s="594"/>
      <c r="DU36" s="594"/>
      <c r="DV36" s="595"/>
      <c r="DW36" s="598">
        <v>6.3</v>
      </c>
      <c r="DX36" s="623"/>
      <c r="DY36" s="623"/>
      <c r="DZ36" s="623"/>
      <c r="EA36" s="623"/>
      <c r="EB36" s="623"/>
      <c r="EC36" s="624"/>
    </row>
    <row r="37" spans="2:133" ht="11.25" customHeight="1" x14ac:dyDescent="0.15">
      <c r="AQ37" s="672" t="s">
        <v>313</v>
      </c>
      <c r="AR37" s="673"/>
      <c r="AS37" s="673"/>
      <c r="AT37" s="673"/>
      <c r="AU37" s="673"/>
      <c r="AV37" s="673"/>
      <c r="AW37" s="673"/>
      <c r="AX37" s="673"/>
      <c r="AY37" s="674"/>
      <c r="AZ37" s="593">
        <v>305175</v>
      </c>
      <c r="BA37" s="594"/>
      <c r="BB37" s="594"/>
      <c r="BC37" s="594"/>
      <c r="BD37" s="625"/>
      <c r="BE37" s="625"/>
      <c r="BF37" s="650"/>
      <c r="BG37" s="607" t="s">
        <v>314</v>
      </c>
      <c r="BH37" s="608"/>
      <c r="BI37" s="608"/>
      <c r="BJ37" s="608"/>
      <c r="BK37" s="608"/>
      <c r="BL37" s="608"/>
      <c r="BM37" s="608"/>
      <c r="BN37" s="608"/>
      <c r="BO37" s="608"/>
      <c r="BP37" s="608"/>
      <c r="BQ37" s="608"/>
      <c r="BR37" s="608"/>
      <c r="BS37" s="608"/>
      <c r="BT37" s="608"/>
      <c r="BU37" s="609"/>
      <c r="BV37" s="593">
        <v>98063</v>
      </c>
      <c r="BW37" s="594"/>
      <c r="BX37" s="594"/>
      <c r="BY37" s="594"/>
      <c r="BZ37" s="594"/>
      <c r="CA37" s="594"/>
      <c r="CB37" s="603"/>
      <c r="CD37" s="607" t="s">
        <v>315</v>
      </c>
      <c r="CE37" s="608"/>
      <c r="CF37" s="608"/>
      <c r="CG37" s="608"/>
      <c r="CH37" s="608"/>
      <c r="CI37" s="608"/>
      <c r="CJ37" s="608"/>
      <c r="CK37" s="608"/>
      <c r="CL37" s="608"/>
      <c r="CM37" s="608"/>
      <c r="CN37" s="608"/>
      <c r="CO37" s="608"/>
      <c r="CP37" s="608"/>
      <c r="CQ37" s="609"/>
      <c r="CR37" s="593">
        <v>508517</v>
      </c>
      <c r="CS37" s="625"/>
      <c r="CT37" s="625"/>
      <c r="CU37" s="625"/>
      <c r="CV37" s="625"/>
      <c r="CW37" s="625"/>
      <c r="CX37" s="625"/>
      <c r="CY37" s="626"/>
      <c r="CZ37" s="627">
        <v>0.2</v>
      </c>
      <c r="DA37" s="628"/>
      <c r="DB37" s="628"/>
      <c r="DC37" s="629"/>
      <c r="DD37" s="602">
        <v>508517</v>
      </c>
      <c r="DE37" s="625"/>
      <c r="DF37" s="625"/>
      <c r="DG37" s="625"/>
      <c r="DH37" s="625"/>
      <c r="DI37" s="625"/>
      <c r="DJ37" s="625"/>
      <c r="DK37" s="626"/>
      <c r="DL37" s="602">
        <v>489725</v>
      </c>
      <c r="DM37" s="625"/>
      <c r="DN37" s="625"/>
      <c r="DO37" s="625"/>
      <c r="DP37" s="625"/>
      <c r="DQ37" s="625"/>
      <c r="DR37" s="625"/>
      <c r="DS37" s="625"/>
      <c r="DT37" s="625"/>
      <c r="DU37" s="625"/>
      <c r="DV37" s="626"/>
      <c r="DW37" s="598">
        <v>0.3</v>
      </c>
      <c r="DX37" s="623"/>
      <c r="DY37" s="623"/>
      <c r="DZ37" s="623"/>
      <c r="EA37" s="623"/>
      <c r="EB37" s="623"/>
      <c r="EC37" s="624"/>
    </row>
    <row r="38" spans="2:133" ht="11.25" customHeight="1" x14ac:dyDescent="0.15">
      <c r="AQ38" s="672" t="s">
        <v>316</v>
      </c>
      <c r="AR38" s="673"/>
      <c r="AS38" s="673"/>
      <c r="AT38" s="673"/>
      <c r="AU38" s="673"/>
      <c r="AV38" s="673"/>
      <c r="AW38" s="673"/>
      <c r="AX38" s="673"/>
      <c r="AY38" s="674"/>
      <c r="AZ38" s="593">
        <v>156768</v>
      </c>
      <c r="BA38" s="594"/>
      <c r="BB38" s="594"/>
      <c r="BC38" s="594"/>
      <c r="BD38" s="625"/>
      <c r="BE38" s="625"/>
      <c r="BF38" s="650"/>
      <c r="BG38" s="607" t="s">
        <v>317</v>
      </c>
      <c r="BH38" s="608"/>
      <c r="BI38" s="608"/>
      <c r="BJ38" s="608"/>
      <c r="BK38" s="608"/>
      <c r="BL38" s="608"/>
      <c r="BM38" s="608"/>
      <c r="BN38" s="608"/>
      <c r="BO38" s="608"/>
      <c r="BP38" s="608"/>
      <c r="BQ38" s="608"/>
      <c r="BR38" s="608"/>
      <c r="BS38" s="608"/>
      <c r="BT38" s="608"/>
      <c r="BU38" s="609"/>
      <c r="BV38" s="593">
        <v>156084</v>
      </c>
      <c r="BW38" s="594"/>
      <c r="BX38" s="594"/>
      <c r="BY38" s="594"/>
      <c r="BZ38" s="594"/>
      <c r="CA38" s="594"/>
      <c r="CB38" s="603"/>
      <c r="CD38" s="607" t="s">
        <v>318</v>
      </c>
      <c r="CE38" s="608"/>
      <c r="CF38" s="608"/>
      <c r="CG38" s="608"/>
      <c r="CH38" s="608"/>
      <c r="CI38" s="608"/>
      <c r="CJ38" s="608"/>
      <c r="CK38" s="608"/>
      <c r="CL38" s="608"/>
      <c r="CM38" s="608"/>
      <c r="CN38" s="608"/>
      <c r="CO38" s="608"/>
      <c r="CP38" s="608"/>
      <c r="CQ38" s="609"/>
      <c r="CR38" s="593">
        <v>24694086</v>
      </c>
      <c r="CS38" s="594"/>
      <c r="CT38" s="594"/>
      <c r="CU38" s="594"/>
      <c r="CV38" s="594"/>
      <c r="CW38" s="594"/>
      <c r="CX38" s="594"/>
      <c r="CY38" s="595"/>
      <c r="CZ38" s="627">
        <v>8.9</v>
      </c>
      <c r="DA38" s="628"/>
      <c r="DB38" s="628"/>
      <c r="DC38" s="629"/>
      <c r="DD38" s="602">
        <v>20757092</v>
      </c>
      <c r="DE38" s="594"/>
      <c r="DF38" s="594"/>
      <c r="DG38" s="594"/>
      <c r="DH38" s="594"/>
      <c r="DI38" s="594"/>
      <c r="DJ38" s="594"/>
      <c r="DK38" s="595"/>
      <c r="DL38" s="602">
        <v>16359790</v>
      </c>
      <c r="DM38" s="594"/>
      <c r="DN38" s="594"/>
      <c r="DO38" s="594"/>
      <c r="DP38" s="594"/>
      <c r="DQ38" s="594"/>
      <c r="DR38" s="594"/>
      <c r="DS38" s="594"/>
      <c r="DT38" s="594"/>
      <c r="DU38" s="594"/>
      <c r="DV38" s="595"/>
      <c r="DW38" s="598">
        <v>9.6</v>
      </c>
      <c r="DX38" s="623"/>
      <c r="DY38" s="623"/>
      <c r="DZ38" s="623"/>
      <c r="EA38" s="623"/>
      <c r="EB38" s="623"/>
      <c r="EC38" s="624"/>
    </row>
    <row r="39" spans="2:133" ht="11.25" customHeight="1" x14ac:dyDescent="0.15">
      <c r="AQ39" s="672" t="s">
        <v>319</v>
      </c>
      <c r="AR39" s="673"/>
      <c r="AS39" s="673"/>
      <c r="AT39" s="673"/>
      <c r="AU39" s="673"/>
      <c r="AV39" s="673"/>
      <c r="AW39" s="673"/>
      <c r="AX39" s="673"/>
      <c r="AY39" s="674"/>
      <c r="AZ39" s="593">
        <v>133361</v>
      </c>
      <c r="BA39" s="594"/>
      <c r="BB39" s="594"/>
      <c r="BC39" s="594"/>
      <c r="BD39" s="625"/>
      <c r="BE39" s="625"/>
      <c r="BF39" s="650"/>
      <c r="BG39" s="678" t="s">
        <v>320</v>
      </c>
      <c r="BH39" s="679"/>
      <c r="BI39" s="679"/>
      <c r="BJ39" s="679"/>
      <c r="BK39" s="679"/>
      <c r="BL39" s="187"/>
      <c r="BM39" s="608" t="s">
        <v>321</v>
      </c>
      <c r="BN39" s="608"/>
      <c r="BO39" s="608"/>
      <c r="BP39" s="608"/>
      <c r="BQ39" s="608"/>
      <c r="BR39" s="608"/>
      <c r="BS39" s="608"/>
      <c r="BT39" s="608"/>
      <c r="BU39" s="609"/>
      <c r="BV39" s="593">
        <v>89</v>
      </c>
      <c r="BW39" s="594"/>
      <c r="BX39" s="594"/>
      <c r="BY39" s="594"/>
      <c r="BZ39" s="594"/>
      <c r="CA39" s="594"/>
      <c r="CB39" s="603"/>
      <c r="CD39" s="607" t="s">
        <v>322</v>
      </c>
      <c r="CE39" s="608"/>
      <c r="CF39" s="608"/>
      <c r="CG39" s="608"/>
      <c r="CH39" s="608"/>
      <c r="CI39" s="608"/>
      <c r="CJ39" s="608"/>
      <c r="CK39" s="608"/>
      <c r="CL39" s="608"/>
      <c r="CM39" s="608"/>
      <c r="CN39" s="608"/>
      <c r="CO39" s="608"/>
      <c r="CP39" s="608"/>
      <c r="CQ39" s="609"/>
      <c r="CR39" s="593">
        <v>3187480</v>
      </c>
      <c r="CS39" s="625"/>
      <c r="CT39" s="625"/>
      <c r="CU39" s="625"/>
      <c r="CV39" s="625"/>
      <c r="CW39" s="625"/>
      <c r="CX39" s="625"/>
      <c r="CY39" s="626"/>
      <c r="CZ39" s="627">
        <v>1.1000000000000001</v>
      </c>
      <c r="DA39" s="628"/>
      <c r="DB39" s="628"/>
      <c r="DC39" s="629"/>
      <c r="DD39" s="602">
        <v>3059502</v>
      </c>
      <c r="DE39" s="625"/>
      <c r="DF39" s="625"/>
      <c r="DG39" s="625"/>
      <c r="DH39" s="625"/>
      <c r="DI39" s="625"/>
      <c r="DJ39" s="625"/>
      <c r="DK39" s="626"/>
      <c r="DL39" s="602" t="s">
        <v>109</v>
      </c>
      <c r="DM39" s="625"/>
      <c r="DN39" s="625"/>
      <c r="DO39" s="625"/>
      <c r="DP39" s="625"/>
      <c r="DQ39" s="625"/>
      <c r="DR39" s="625"/>
      <c r="DS39" s="625"/>
      <c r="DT39" s="625"/>
      <c r="DU39" s="625"/>
      <c r="DV39" s="626"/>
      <c r="DW39" s="598" t="s">
        <v>109</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323</v>
      </c>
      <c r="AR40" s="673"/>
      <c r="AS40" s="673"/>
      <c r="AT40" s="673"/>
      <c r="AU40" s="673"/>
      <c r="AV40" s="673"/>
      <c r="AW40" s="673"/>
      <c r="AX40" s="673"/>
      <c r="AY40" s="674"/>
      <c r="AZ40" s="593">
        <v>8790237</v>
      </c>
      <c r="BA40" s="594"/>
      <c r="BB40" s="594"/>
      <c r="BC40" s="594"/>
      <c r="BD40" s="625"/>
      <c r="BE40" s="625"/>
      <c r="BF40" s="650"/>
      <c r="BG40" s="678"/>
      <c r="BH40" s="679"/>
      <c r="BI40" s="679"/>
      <c r="BJ40" s="679"/>
      <c r="BK40" s="679"/>
      <c r="BL40" s="187"/>
      <c r="BM40" s="608" t="s">
        <v>324</v>
      </c>
      <c r="BN40" s="608"/>
      <c r="BO40" s="608"/>
      <c r="BP40" s="608"/>
      <c r="BQ40" s="608"/>
      <c r="BR40" s="608"/>
      <c r="BS40" s="608"/>
      <c r="BT40" s="608"/>
      <c r="BU40" s="609"/>
      <c r="BV40" s="593">
        <v>110</v>
      </c>
      <c r="BW40" s="594"/>
      <c r="BX40" s="594"/>
      <c r="BY40" s="594"/>
      <c r="BZ40" s="594"/>
      <c r="CA40" s="594"/>
      <c r="CB40" s="603"/>
      <c r="CD40" s="607" t="s">
        <v>325</v>
      </c>
      <c r="CE40" s="608"/>
      <c r="CF40" s="608"/>
      <c r="CG40" s="608"/>
      <c r="CH40" s="608"/>
      <c r="CI40" s="608"/>
      <c r="CJ40" s="608"/>
      <c r="CK40" s="608"/>
      <c r="CL40" s="608"/>
      <c r="CM40" s="608"/>
      <c r="CN40" s="608"/>
      <c r="CO40" s="608"/>
      <c r="CP40" s="608"/>
      <c r="CQ40" s="609"/>
      <c r="CR40" s="593">
        <v>3931784</v>
      </c>
      <c r="CS40" s="594"/>
      <c r="CT40" s="594"/>
      <c r="CU40" s="594"/>
      <c r="CV40" s="594"/>
      <c r="CW40" s="594"/>
      <c r="CX40" s="594"/>
      <c r="CY40" s="595"/>
      <c r="CZ40" s="627">
        <v>1.4</v>
      </c>
      <c r="DA40" s="628"/>
      <c r="DB40" s="628"/>
      <c r="DC40" s="629"/>
      <c r="DD40" s="602">
        <v>2758267</v>
      </c>
      <c r="DE40" s="594"/>
      <c r="DF40" s="594"/>
      <c r="DG40" s="594"/>
      <c r="DH40" s="594"/>
      <c r="DI40" s="594"/>
      <c r="DJ40" s="594"/>
      <c r="DK40" s="595"/>
      <c r="DL40" s="602">
        <v>30359</v>
      </c>
      <c r="DM40" s="594"/>
      <c r="DN40" s="594"/>
      <c r="DO40" s="594"/>
      <c r="DP40" s="594"/>
      <c r="DQ40" s="594"/>
      <c r="DR40" s="594"/>
      <c r="DS40" s="594"/>
      <c r="DT40" s="594"/>
      <c r="DU40" s="594"/>
      <c r="DV40" s="595"/>
      <c r="DW40" s="598">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326</v>
      </c>
      <c r="AR41" s="614"/>
      <c r="AS41" s="614"/>
      <c r="AT41" s="614"/>
      <c r="AU41" s="614"/>
      <c r="AV41" s="614"/>
      <c r="AW41" s="614"/>
      <c r="AX41" s="614"/>
      <c r="AY41" s="615"/>
      <c r="AZ41" s="665">
        <v>15909146</v>
      </c>
      <c r="BA41" s="666"/>
      <c r="BB41" s="666"/>
      <c r="BC41" s="666"/>
      <c r="BD41" s="661"/>
      <c r="BE41" s="661"/>
      <c r="BF41" s="663"/>
      <c r="BG41" s="680"/>
      <c r="BH41" s="681"/>
      <c r="BI41" s="681"/>
      <c r="BJ41" s="681"/>
      <c r="BK41" s="681"/>
      <c r="BL41" s="189"/>
      <c r="BM41" s="614" t="s">
        <v>327</v>
      </c>
      <c r="BN41" s="614"/>
      <c r="BO41" s="614"/>
      <c r="BP41" s="614"/>
      <c r="BQ41" s="614"/>
      <c r="BR41" s="614"/>
      <c r="BS41" s="614"/>
      <c r="BT41" s="614"/>
      <c r="BU41" s="615"/>
      <c r="BV41" s="665">
        <v>339</v>
      </c>
      <c r="BW41" s="666"/>
      <c r="BX41" s="666"/>
      <c r="BY41" s="666"/>
      <c r="BZ41" s="666"/>
      <c r="CA41" s="666"/>
      <c r="CB41" s="675"/>
      <c r="CD41" s="607" t="s">
        <v>328</v>
      </c>
      <c r="CE41" s="608"/>
      <c r="CF41" s="608"/>
      <c r="CG41" s="608"/>
      <c r="CH41" s="608"/>
      <c r="CI41" s="608"/>
      <c r="CJ41" s="608"/>
      <c r="CK41" s="608"/>
      <c r="CL41" s="608"/>
      <c r="CM41" s="608"/>
      <c r="CN41" s="608"/>
      <c r="CO41" s="608"/>
      <c r="CP41" s="608"/>
      <c r="CQ41" s="609"/>
      <c r="CR41" s="593" t="s">
        <v>277</v>
      </c>
      <c r="CS41" s="625"/>
      <c r="CT41" s="625"/>
      <c r="CU41" s="625"/>
      <c r="CV41" s="625"/>
      <c r="CW41" s="625"/>
      <c r="CX41" s="625"/>
      <c r="CY41" s="626"/>
      <c r="CZ41" s="627" t="s">
        <v>277</v>
      </c>
      <c r="DA41" s="628"/>
      <c r="DB41" s="628"/>
      <c r="DC41" s="629"/>
      <c r="DD41" s="602" t="s">
        <v>277</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330</v>
      </c>
      <c r="CE42" s="591"/>
      <c r="CF42" s="591"/>
      <c r="CG42" s="591"/>
      <c r="CH42" s="591"/>
      <c r="CI42" s="591"/>
      <c r="CJ42" s="591"/>
      <c r="CK42" s="591"/>
      <c r="CL42" s="591"/>
      <c r="CM42" s="591"/>
      <c r="CN42" s="591"/>
      <c r="CO42" s="591"/>
      <c r="CP42" s="591"/>
      <c r="CQ42" s="592"/>
      <c r="CR42" s="593">
        <v>40251104</v>
      </c>
      <c r="CS42" s="594"/>
      <c r="CT42" s="594"/>
      <c r="CU42" s="594"/>
      <c r="CV42" s="594"/>
      <c r="CW42" s="594"/>
      <c r="CX42" s="594"/>
      <c r="CY42" s="595"/>
      <c r="CZ42" s="627">
        <v>14.5</v>
      </c>
      <c r="DA42" s="676"/>
      <c r="DB42" s="676"/>
      <c r="DC42" s="677"/>
      <c r="DD42" s="602">
        <v>13767045</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332</v>
      </c>
      <c r="CE43" s="591"/>
      <c r="CF43" s="591"/>
      <c r="CG43" s="591"/>
      <c r="CH43" s="591"/>
      <c r="CI43" s="591"/>
      <c r="CJ43" s="591"/>
      <c r="CK43" s="591"/>
      <c r="CL43" s="591"/>
      <c r="CM43" s="591"/>
      <c r="CN43" s="591"/>
      <c r="CO43" s="591"/>
      <c r="CP43" s="591"/>
      <c r="CQ43" s="592"/>
      <c r="CR43" s="593">
        <v>859160</v>
      </c>
      <c r="CS43" s="625"/>
      <c r="CT43" s="625"/>
      <c r="CU43" s="625"/>
      <c r="CV43" s="625"/>
      <c r="CW43" s="625"/>
      <c r="CX43" s="625"/>
      <c r="CY43" s="626"/>
      <c r="CZ43" s="627">
        <v>0.3</v>
      </c>
      <c r="DA43" s="628"/>
      <c r="DB43" s="628"/>
      <c r="DC43" s="629"/>
      <c r="DD43" s="602">
        <v>859160</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333</v>
      </c>
      <c r="CD44" s="699" t="s">
        <v>286</v>
      </c>
      <c r="CE44" s="700"/>
      <c r="CF44" s="590" t="s">
        <v>334</v>
      </c>
      <c r="CG44" s="591"/>
      <c r="CH44" s="591"/>
      <c r="CI44" s="591"/>
      <c r="CJ44" s="591"/>
      <c r="CK44" s="591"/>
      <c r="CL44" s="591"/>
      <c r="CM44" s="591"/>
      <c r="CN44" s="591"/>
      <c r="CO44" s="591"/>
      <c r="CP44" s="591"/>
      <c r="CQ44" s="592"/>
      <c r="CR44" s="593">
        <v>40063848</v>
      </c>
      <c r="CS44" s="594"/>
      <c r="CT44" s="594"/>
      <c r="CU44" s="594"/>
      <c r="CV44" s="594"/>
      <c r="CW44" s="594"/>
      <c r="CX44" s="594"/>
      <c r="CY44" s="595"/>
      <c r="CZ44" s="627">
        <v>14.4</v>
      </c>
      <c r="DA44" s="676"/>
      <c r="DB44" s="676"/>
      <c r="DC44" s="677"/>
      <c r="DD44" s="602">
        <v>13725544</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335</v>
      </c>
      <c r="CG45" s="591"/>
      <c r="CH45" s="591"/>
      <c r="CI45" s="591"/>
      <c r="CJ45" s="591"/>
      <c r="CK45" s="591"/>
      <c r="CL45" s="591"/>
      <c r="CM45" s="591"/>
      <c r="CN45" s="591"/>
      <c r="CO45" s="591"/>
      <c r="CP45" s="591"/>
      <c r="CQ45" s="592"/>
      <c r="CR45" s="593">
        <v>13981650</v>
      </c>
      <c r="CS45" s="625"/>
      <c r="CT45" s="625"/>
      <c r="CU45" s="625"/>
      <c r="CV45" s="625"/>
      <c r="CW45" s="625"/>
      <c r="CX45" s="625"/>
      <c r="CY45" s="626"/>
      <c r="CZ45" s="627">
        <v>5</v>
      </c>
      <c r="DA45" s="628"/>
      <c r="DB45" s="628"/>
      <c r="DC45" s="629"/>
      <c r="DD45" s="602">
        <v>798535</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336</v>
      </c>
      <c r="CG46" s="591"/>
      <c r="CH46" s="591"/>
      <c r="CI46" s="591"/>
      <c r="CJ46" s="591"/>
      <c r="CK46" s="591"/>
      <c r="CL46" s="591"/>
      <c r="CM46" s="591"/>
      <c r="CN46" s="591"/>
      <c r="CO46" s="591"/>
      <c r="CP46" s="591"/>
      <c r="CQ46" s="592"/>
      <c r="CR46" s="593">
        <v>24082876</v>
      </c>
      <c r="CS46" s="594"/>
      <c r="CT46" s="594"/>
      <c r="CU46" s="594"/>
      <c r="CV46" s="594"/>
      <c r="CW46" s="594"/>
      <c r="CX46" s="594"/>
      <c r="CY46" s="595"/>
      <c r="CZ46" s="627">
        <v>8.6999999999999993</v>
      </c>
      <c r="DA46" s="676"/>
      <c r="DB46" s="676"/>
      <c r="DC46" s="677"/>
      <c r="DD46" s="602">
        <v>12647141</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337</v>
      </c>
      <c r="CG47" s="591"/>
      <c r="CH47" s="591"/>
      <c r="CI47" s="591"/>
      <c r="CJ47" s="591"/>
      <c r="CK47" s="591"/>
      <c r="CL47" s="591"/>
      <c r="CM47" s="591"/>
      <c r="CN47" s="591"/>
      <c r="CO47" s="591"/>
      <c r="CP47" s="591"/>
      <c r="CQ47" s="592"/>
      <c r="CR47" s="593">
        <v>187256</v>
      </c>
      <c r="CS47" s="625"/>
      <c r="CT47" s="625"/>
      <c r="CU47" s="625"/>
      <c r="CV47" s="625"/>
      <c r="CW47" s="625"/>
      <c r="CX47" s="625"/>
      <c r="CY47" s="626"/>
      <c r="CZ47" s="627">
        <v>0.1</v>
      </c>
      <c r="DA47" s="628"/>
      <c r="DB47" s="628"/>
      <c r="DC47" s="629"/>
      <c r="DD47" s="602">
        <v>41501</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338</v>
      </c>
      <c r="CG48" s="591"/>
      <c r="CH48" s="591"/>
      <c r="CI48" s="591"/>
      <c r="CJ48" s="591"/>
      <c r="CK48" s="591"/>
      <c r="CL48" s="591"/>
      <c r="CM48" s="591"/>
      <c r="CN48" s="591"/>
      <c r="CO48" s="591"/>
      <c r="CP48" s="591"/>
      <c r="CQ48" s="592"/>
      <c r="CR48" s="593" t="s">
        <v>119</v>
      </c>
      <c r="CS48" s="594"/>
      <c r="CT48" s="594"/>
      <c r="CU48" s="594"/>
      <c r="CV48" s="594"/>
      <c r="CW48" s="594"/>
      <c r="CX48" s="594"/>
      <c r="CY48" s="595"/>
      <c r="CZ48" s="627" t="s">
        <v>119</v>
      </c>
      <c r="DA48" s="676"/>
      <c r="DB48" s="676"/>
      <c r="DC48" s="677"/>
      <c r="DD48" s="602" t="s">
        <v>119</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339</v>
      </c>
      <c r="CE49" s="637"/>
      <c r="CF49" s="637"/>
      <c r="CG49" s="637"/>
      <c r="CH49" s="637"/>
      <c r="CI49" s="637"/>
      <c r="CJ49" s="637"/>
      <c r="CK49" s="637"/>
      <c r="CL49" s="637"/>
      <c r="CM49" s="637"/>
      <c r="CN49" s="637"/>
      <c r="CO49" s="637"/>
      <c r="CP49" s="637"/>
      <c r="CQ49" s="638"/>
      <c r="CR49" s="665">
        <v>277860652</v>
      </c>
      <c r="CS49" s="661"/>
      <c r="CT49" s="661"/>
      <c r="CU49" s="661"/>
      <c r="CV49" s="661"/>
      <c r="CW49" s="661"/>
      <c r="CX49" s="661"/>
      <c r="CY49" s="688"/>
      <c r="CZ49" s="689">
        <v>100</v>
      </c>
      <c r="DA49" s="690"/>
      <c r="DB49" s="690"/>
      <c r="DC49" s="691"/>
      <c r="DD49" s="692">
        <v>184649711</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341</v>
      </c>
      <c r="DK2" s="735"/>
      <c r="DL2" s="735"/>
      <c r="DM2" s="735"/>
      <c r="DN2" s="735"/>
      <c r="DO2" s="736"/>
      <c r="DP2" s="200"/>
      <c r="DQ2" s="734" t="s">
        <v>342</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343</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345</v>
      </c>
      <c r="B5" s="729"/>
      <c r="C5" s="729"/>
      <c r="D5" s="729"/>
      <c r="E5" s="729"/>
      <c r="F5" s="729"/>
      <c r="G5" s="729"/>
      <c r="H5" s="729"/>
      <c r="I5" s="729"/>
      <c r="J5" s="729"/>
      <c r="K5" s="729"/>
      <c r="L5" s="729"/>
      <c r="M5" s="729"/>
      <c r="N5" s="729"/>
      <c r="O5" s="729"/>
      <c r="P5" s="730"/>
      <c r="Q5" s="705" t="s">
        <v>346</v>
      </c>
      <c r="R5" s="706"/>
      <c r="S5" s="706"/>
      <c r="T5" s="706"/>
      <c r="U5" s="707"/>
      <c r="V5" s="705" t="s">
        <v>347</v>
      </c>
      <c r="W5" s="706"/>
      <c r="X5" s="706"/>
      <c r="Y5" s="706"/>
      <c r="Z5" s="707"/>
      <c r="AA5" s="705" t="s">
        <v>348</v>
      </c>
      <c r="AB5" s="706"/>
      <c r="AC5" s="706"/>
      <c r="AD5" s="706"/>
      <c r="AE5" s="706"/>
      <c r="AF5" s="738" t="s">
        <v>349</v>
      </c>
      <c r="AG5" s="706"/>
      <c r="AH5" s="706"/>
      <c r="AI5" s="706"/>
      <c r="AJ5" s="717"/>
      <c r="AK5" s="706" t="s">
        <v>350</v>
      </c>
      <c r="AL5" s="706"/>
      <c r="AM5" s="706"/>
      <c r="AN5" s="706"/>
      <c r="AO5" s="707"/>
      <c r="AP5" s="705" t="s">
        <v>351</v>
      </c>
      <c r="AQ5" s="706"/>
      <c r="AR5" s="706"/>
      <c r="AS5" s="706"/>
      <c r="AT5" s="707"/>
      <c r="AU5" s="705" t="s">
        <v>352</v>
      </c>
      <c r="AV5" s="706"/>
      <c r="AW5" s="706"/>
      <c r="AX5" s="706"/>
      <c r="AY5" s="717"/>
      <c r="AZ5" s="207"/>
      <c r="BA5" s="207"/>
      <c r="BB5" s="207"/>
      <c r="BC5" s="207"/>
      <c r="BD5" s="207"/>
      <c r="BE5" s="208"/>
      <c r="BF5" s="208"/>
      <c r="BG5" s="208"/>
      <c r="BH5" s="208"/>
      <c r="BI5" s="208"/>
      <c r="BJ5" s="208"/>
      <c r="BK5" s="208"/>
      <c r="BL5" s="208"/>
      <c r="BM5" s="208"/>
      <c r="BN5" s="208"/>
      <c r="BO5" s="208"/>
      <c r="BP5" s="208"/>
      <c r="BQ5" s="728" t="s">
        <v>353</v>
      </c>
      <c r="BR5" s="729"/>
      <c r="BS5" s="729"/>
      <c r="BT5" s="729"/>
      <c r="BU5" s="729"/>
      <c r="BV5" s="729"/>
      <c r="BW5" s="729"/>
      <c r="BX5" s="729"/>
      <c r="BY5" s="729"/>
      <c r="BZ5" s="729"/>
      <c r="CA5" s="729"/>
      <c r="CB5" s="729"/>
      <c r="CC5" s="729"/>
      <c r="CD5" s="729"/>
      <c r="CE5" s="729"/>
      <c r="CF5" s="729"/>
      <c r="CG5" s="730"/>
      <c r="CH5" s="705" t="s">
        <v>354</v>
      </c>
      <c r="CI5" s="706"/>
      <c r="CJ5" s="706"/>
      <c r="CK5" s="706"/>
      <c r="CL5" s="707"/>
      <c r="CM5" s="705" t="s">
        <v>355</v>
      </c>
      <c r="CN5" s="706"/>
      <c r="CO5" s="706"/>
      <c r="CP5" s="706"/>
      <c r="CQ5" s="707"/>
      <c r="CR5" s="705" t="s">
        <v>356</v>
      </c>
      <c r="CS5" s="706"/>
      <c r="CT5" s="706"/>
      <c r="CU5" s="706"/>
      <c r="CV5" s="707"/>
      <c r="CW5" s="705" t="s">
        <v>357</v>
      </c>
      <c r="CX5" s="706"/>
      <c r="CY5" s="706"/>
      <c r="CZ5" s="706"/>
      <c r="DA5" s="707"/>
      <c r="DB5" s="705" t="s">
        <v>358</v>
      </c>
      <c r="DC5" s="706"/>
      <c r="DD5" s="706"/>
      <c r="DE5" s="706"/>
      <c r="DF5" s="707"/>
      <c r="DG5" s="711" t="s">
        <v>359</v>
      </c>
      <c r="DH5" s="712"/>
      <c r="DI5" s="712"/>
      <c r="DJ5" s="712"/>
      <c r="DK5" s="713"/>
      <c r="DL5" s="711" t="s">
        <v>360</v>
      </c>
      <c r="DM5" s="712"/>
      <c r="DN5" s="712"/>
      <c r="DO5" s="712"/>
      <c r="DP5" s="713"/>
      <c r="DQ5" s="705" t="s">
        <v>361</v>
      </c>
      <c r="DR5" s="706"/>
      <c r="DS5" s="706"/>
      <c r="DT5" s="706"/>
      <c r="DU5" s="707"/>
      <c r="DV5" s="705" t="s">
        <v>352</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362</v>
      </c>
      <c r="C7" s="720"/>
      <c r="D7" s="720"/>
      <c r="E7" s="720"/>
      <c r="F7" s="720"/>
      <c r="G7" s="720"/>
      <c r="H7" s="720"/>
      <c r="I7" s="720"/>
      <c r="J7" s="720"/>
      <c r="K7" s="720"/>
      <c r="L7" s="720"/>
      <c r="M7" s="720"/>
      <c r="N7" s="720"/>
      <c r="O7" s="720"/>
      <c r="P7" s="721"/>
      <c r="Q7" s="722">
        <v>286018</v>
      </c>
      <c r="R7" s="723"/>
      <c r="S7" s="723"/>
      <c r="T7" s="723"/>
      <c r="U7" s="723"/>
      <c r="V7" s="723">
        <v>275399</v>
      </c>
      <c r="W7" s="723"/>
      <c r="X7" s="723"/>
      <c r="Y7" s="723"/>
      <c r="Z7" s="723"/>
      <c r="AA7" s="723">
        <v>10619</v>
      </c>
      <c r="AB7" s="723"/>
      <c r="AC7" s="723"/>
      <c r="AD7" s="723"/>
      <c r="AE7" s="724"/>
      <c r="AF7" s="725">
        <v>8361</v>
      </c>
      <c r="AG7" s="726"/>
      <c r="AH7" s="726"/>
      <c r="AI7" s="726"/>
      <c r="AJ7" s="727"/>
      <c r="AK7" s="762">
        <v>28</v>
      </c>
      <c r="AL7" s="763"/>
      <c r="AM7" s="763"/>
      <c r="AN7" s="763"/>
      <c r="AO7" s="763"/>
      <c r="AP7" s="763">
        <v>302112</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t="s">
        <v>562</v>
      </c>
      <c r="BS7" s="766" t="s">
        <v>563</v>
      </c>
      <c r="BT7" s="767"/>
      <c r="BU7" s="767"/>
      <c r="BV7" s="767"/>
      <c r="BW7" s="767"/>
      <c r="BX7" s="767"/>
      <c r="BY7" s="767"/>
      <c r="BZ7" s="767"/>
      <c r="CA7" s="767"/>
      <c r="CB7" s="767"/>
      <c r="CC7" s="767"/>
      <c r="CD7" s="767"/>
      <c r="CE7" s="767"/>
      <c r="CF7" s="767"/>
      <c r="CG7" s="768"/>
      <c r="CH7" s="759">
        <v>-1</v>
      </c>
      <c r="CI7" s="760"/>
      <c r="CJ7" s="760"/>
      <c r="CK7" s="760"/>
      <c r="CL7" s="761"/>
      <c r="CM7" s="759">
        <v>149</v>
      </c>
      <c r="CN7" s="760"/>
      <c r="CO7" s="760"/>
      <c r="CP7" s="760"/>
      <c r="CQ7" s="761"/>
      <c r="CR7" s="759">
        <v>100</v>
      </c>
      <c r="CS7" s="760"/>
      <c r="CT7" s="760"/>
      <c r="CU7" s="760"/>
      <c r="CV7" s="761"/>
      <c r="CW7" s="759">
        <v>5</v>
      </c>
      <c r="CX7" s="760"/>
      <c r="CY7" s="760"/>
      <c r="CZ7" s="760"/>
      <c r="DA7" s="761"/>
      <c r="DB7" s="759" t="s">
        <v>484</v>
      </c>
      <c r="DC7" s="760"/>
      <c r="DD7" s="760"/>
      <c r="DE7" s="760"/>
      <c r="DF7" s="761"/>
      <c r="DG7" s="759" t="s">
        <v>484</v>
      </c>
      <c r="DH7" s="760"/>
      <c r="DI7" s="760"/>
      <c r="DJ7" s="760"/>
      <c r="DK7" s="761"/>
      <c r="DL7" s="759" t="s">
        <v>484</v>
      </c>
      <c r="DM7" s="760"/>
      <c r="DN7" s="760"/>
      <c r="DO7" s="760"/>
      <c r="DP7" s="761"/>
      <c r="DQ7" s="759" t="s">
        <v>484</v>
      </c>
      <c r="DR7" s="760"/>
      <c r="DS7" s="760"/>
      <c r="DT7" s="760"/>
      <c r="DU7" s="761"/>
      <c r="DV7" s="740"/>
      <c r="DW7" s="741"/>
      <c r="DX7" s="741"/>
      <c r="DY7" s="741"/>
      <c r="DZ7" s="742"/>
      <c r="EA7" s="205"/>
    </row>
    <row r="8" spans="1:131" s="206" customFormat="1" ht="26.25" customHeight="1" x14ac:dyDescent="0.15">
      <c r="A8" s="212">
        <v>2</v>
      </c>
      <c r="B8" s="743" t="s">
        <v>363</v>
      </c>
      <c r="C8" s="744"/>
      <c r="D8" s="744"/>
      <c r="E8" s="744"/>
      <c r="F8" s="744"/>
      <c r="G8" s="744"/>
      <c r="H8" s="744"/>
      <c r="I8" s="744"/>
      <c r="J8" s="744"/>
      <c r="K8" s="744"/>
      <c r="L8" s="744"/>
      <c r="M8" s="744"/>
      <c r="N8" s="744"/>
      <c r="O8" s="744"/>
      <c r="P8" s="745"/>
      <c r="Q8" s="746">
        <v>40</v>
      </c>
      <c r="R8" s="747"/>
      <c r="S8" s="747"/>
      <c r="T8" s="747"/>
      <c r="U8" s="747"/>
      <c r="V8" s="747">
        <v>38</v>
      </c>
      <c r="W8" s="747"/>
      <c r="X8" s="747"/>
      <c r="Y8" s="747"/>
      <c r="Z8" s="747"/>
      <c r="AA8" s="747">
        <v>2</v>
      </c>
      <c r="AB8" s="747"/>
      <c r="AC8" s="747"/>
      <c r="AD8" s="747"/>
      <c r="AE8" s="748"/>
      <c r="AF8" s="749">
        <v>2</v>
      </c>
      <c r="AG8" s="750"/>
      <c r="AH8" s="750"/>
      <c r="AI8" s="750"/>
      <c r="AJ8" s="751"/>
      <c r="AK8" s="752">
        <v>36</v>
      </c>
      <c r="AL8" s="753"/>
      <c r="AM8" s="753"/>
      <c r="AN8" s="753"/>
      <c r="AO8" s="753"/>
      <c r="AP8" s="753" t="s">
        <v>484</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t="s">
        <v>562</v>
      </c>
      <c r="BS8" s="756" t="s">
        <v>564</v>
      </c>
      <c r="BT8" s="757"/>
      <c r="BU8" s="757"/>
      <c r="BV8" s="757"/>
      <c r="BW8" s="757"/>
      <c r="BX8" s="757"/>
      <c r="BY8" s="757"/>
      <c r="BZ8" s="757"/>
      <c r="CA8" s="757"/>
      <c r="CB8" s="757"/>
      <c r="CC8" s="757"/>
      <c r="CD8" s="757"/>
      <c r="CE8" s="757"/>
      <c r="CF8" s="757"/>
      <c r="CG8" s="758"/>
      <c r="CH8" s="769">
        <v>8</v>
      </c>
      <c r="CI8" s="770"/>
      <c r="CJ8" s="770"/>
      <c r="CK8" s="770"/>
      <c r="CL8" s="771"/>
      <c r="CM8" s="769">
        <v>643</v>
      </c>
      <c r="CN8" s="770"/>
      <c r="CO8" s="770"/>
      <c r="CP8" s="770"/>
      <c r="CQ8" s="771"/>
      <c r="CR8" s="769">
        <v>189</v>
      </c>
      <c r="CS8" s="770"/>
      <c r="CT8" s="770"/>
      <c r="CU8" s="770"/>
      <c r="CV8" s="771"/>
      <c r="CW8" s="769">
        <v>0</v>
      </c>
      <c r="CX8" s="770"/>
      <c r="CY8" s="770"/>
      <c r="CZ8" s="770"/>
      <c r="DA8" s="771"/>
      <c r="DB8" s="769" t="s">
        <v>484</v>
      </c>
      <c r="DC8" s="770"/>
      <c r="DD8" s="770"/>
      <c r="DE8" s="770"/>
      <c r="DF8" s="771"/>
      <c r="DG8" s="769" t="s">
        <v>484</v>
      </c>
      <c r="DH8" s="770"/>
      <c r="DI8" s="770"/>
      <c r="DJ8" s="770"/>
      <c r="DK8" s="771"/>
      <c r="DL8" s="769" t="s">
        <v>484</v>
      </c>
      <c r="DM8" s="770"/>
      <c r="DN8" s="770"/>
      <c r="DO8" s="770"/>
      <c r="DP8" s="771"/>
      <c r="DQ8" s="769" t="s">
        <v>484</v>
      </c>
      <c r="DR8" s="770"/>
      <c r="DS8" s="770"/>
      <c r="DT8" s="770"/>
      <c r="DU8" s="771"/>
      <c r="DV8" s="772"/>
      <c r="DW8" s="773"/>
      <c r="DX8" s="773"/>
      <c r="DY8" s="773"/>
      <c r="DZ8" s="774"/>
      <c r="EA8" s="205"/>
    </row>
    <row r="9" spans="1:131" s="206" customFormat="1" ht="26.25" customHeight="1" x14ac:dyDescent="0.15">
      <c r="A9" s="212">
        <v>3</v>
      </c>
      <c r="B9" s="743" t="s">
        <v>364</v>
      </c>
      <c r="C9" s="744"/>
      <c r="D9" s="744"/>
      <c r="E9" s="744"/>
      <c r="F9" s="744"/>
      <c r="G9" s="744"/>
      <c r="H9" s="744"/>
      <c r="I9" s="744"/>
      <c r="J9" s="744"/>
      <c r="K9" s="744"/>
      <c r="L9" s="744"/>
      <c r="M9" s="744"/>
      <c r="N9" s="744"/>
      <c r="O9" s="744"/>
      <c r="P9" s="745"/>
      <c r="Q9" s="746">
        <v>38</v>
      </c>
      <c r="R9" s="747"/>
      <c r="S9" s="747"/>
      <c r="T9" s="747"/>
      <c r="U9" s="747"/>
      <c r="V9" s="747">
        <v>574</v>
      </c>
      <c r="W9" s="747"/>
      <c r="X9" s="747"/>
      <c r="Y9" s="747"/>
      <c r="Z9" s="747"/>
      <c r="AA9" s="747">
        <v>-536</v>
      </c>
      <c r="AB9" s="747"/>
      <c r="AC9" s="747"/>
      <c r="AD9" s="747"/>
      <c r="AE9" s="748"/>
      <c r="AF9" s="749">
        <v>-536</v>
      </c>
      <c r="AG9" s="750"/>
      <c r="AH9" s="750"/>
      <c r="AI9" s="750"/>
      <c r="AJ9" s="751"/>
      <c r="AK9" s="752" t="s">
        <v>484</v>
      </c>
      <c r="AL9" s="753"/>
      <c r="AM9" s="753"/>
      <c r="AN9" s="753"/>
      <c r="AO9" s="753"/>
      <c r="AP9" s="753">
        <v>23</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t="s">
        <v>562</v>
      </c>
      <c r="BS9" s="756" t="s">
        <v>565</v>
      </c>
      <c r="BT9" s="757"/>
      <c r="BU9" s="757"/>
      <c r="BV9" s="757"/>
      <c r="BW9" s="757"/>
      <c r="BX9" s="757"/>
      <c r="BY9" s="757"/>
      <c r="BZ9" s="757"/>
      <c r="CA9" s="757"/>
      <c r="CB9" s="757"/>
      <c r="CC9" s="757"/>
      <c r="CD9" s="757"/>
      <c r="CE9" s="757"/>
      <c r="CF9" s="757"/>
      <c r="CG9" s="758"/>
      <c r="CH9" s="769">
        <v>34</v>
      </c>
      <c r="CI9" s="770"/>
      <c r="CJ9" s="770"/>
      <c r="CK9" s="770"/>
      <c r="CL9" s="771"/>
      <c r="CM9" s="769">
        <v>145</v>
      </c>
      <c r="CN9" s="770"/>
      <c r="CO9" s="770"/>
      <c r="CP9" s="770"/>
      <c r="CQ9" s="771"/>
      <c r="CR9" s="769">
        <v>50</v>
      </c>
      <c r="CS9" s="770"/>
      <c r="CT9" s="770"/>
      <c r="CU9" s="770"/>
      <c r="CV9" s="771"/>
      <c r="CW9" s="769">
        <v>25</v>
      </c>
      <c r="CX9" s="770"/>
      <c r="CY9" s="770"/>
      <c r="CZ9" s="770"/>
      <c r="DA9" s="771"/>
      <c r="DB9" s="769" t="s">
        <v>484</v>
      </c>
      <c r="DC9" s="770"/>
      <c r="DD9" s="770"/>
      <c r="DE9" s="770"/>
      <c r="DF9" s="771"/>
      <c r="DG9" s="769" t="s">
        <v>484</v>
      </c>
      <c r="DH9" s="770"/>
      <c r="DI9" s="770"/>
      <c r="DJ9" s="770"/>
      <c r="DK9" s="771"/>
      <c r="DL9" s="769" t="s">
        <v>484</v>
      </c>
      <c r="DM9" s="770"/>
      <c r="DN9" s="770"/>
      <c r="DO9" s="770"/>
      <c r="DP9" s="771"/>
      <c r="DQ9" s="769" t="s">
        <v>484</v>
      </c>
      <c r="DR9" s="770"/>
      <c r="DS9" s="770"/>
      <c r="DT9" s="770"/>
      <c r="DU9" s="771"/>
      <c r="DV9" s="772"/>
      <c r="DW9" s="773"/>
      <c r="DX9" s="773"/>
      <c r="DY9" s="773"/>
      <c r="DZ9" s="774"/>
      <c r="EA9" s="205"/>
    </row>
    <row r="10" spans="1:131" s="206" customFormat="1" ht="26.25" customHeight="1" x14ac:dyDescent="0.15">
      <c r="A10" s="212">
        <v>4</v>
      </c>
      <c r="B10" s="743" t="s">
        <v>365</v>
      </c>
      <c r="C10" s="744"/>
      <c r="D10" s="744"/>
      <c r="E10" s="744"/>
      <c r="F10" s="744"/>
      <c r="G10" s="744"/>
      <c r="H10" s="744"/>
      <c r="I10" s="744"/>
      <c r="J10" s="744"/>
      <c r="K10" s="744"/>
      <c r="L10" s="744"/>
      <c r="M10" s="744"/>
      <c r="N10" s="744"/>
      <c r="O10" s="744"/>
      <c r="P10" s="745"/>
      <c r="Q10" s="746">
        <v>13</v>
      </c>
      <c r="R10" s="747"/>
      <c r="S10" s="747"/>
      <c r="T10" s="747"/>
      <c r="U10" s="747"/>
      <c r="V10" s="747">
        <v>12</v>
      </c>
      <c r="W10" s="747"/>
      <c r="X10" s="747"/>
      <c r="Y10" s="747"/>
      <c r="Z10" s="747"/>
      <c r="AA10" s="747">
        <v>1</v>
      </c>
      <c r="AB10" s="747"/>
      <c r="AC10" s="747"/>
      <c r="AD10" s="747"/>
      <c r="AE10" s="748"/>
      <c r="AF10" s="749" t="s">
        <v>109</v>
      </c>
      <c r="AG10" s="750"/>
      <c r="AH10" s="750"/>
      <c r="AI10" s="750"/>
      <c r="AJ10" s="751"/>
      <c r="AK10" s="752" t="s">
        <v>484</v>
      </c>
      <c r="AL10" s="753"/>
      <c r="AM10" s="753"/>
      <c r="AN10" s="753"/>
      <c r="AO10" s="753"/>
      <c r="AP10" s="753" t="s">
        <v>484</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t="s">
        <v>562</v>
      </c>
      <c r="BS10" s="756" t="s">
        <v>566</v>
      </c>
      <c r="BT10" s="757"/>
      <c r="BU10" s="757"/>
      <c r="BV10" s="757"/>
      <c r="BW10" s="757"/>
      <c r="BX10" s="757"/>
      <c r="BY10" s="757"/>
      <c r="BZ10" s="757"/>
      <c r="CA10" s="757"/>
      <c r="CB10" s="757"/>
      <c r="CC10" s="757"/>
      <c r="CD10" s="757"/>
      <c r="CE10" s="757"/>
      <c r="CF10" s="757"/>
      <c r="CG10" s="758"/>
      <c r="CH10" s="769">
        <v>2</v>
      </c>
      <c r="CI10" s="770"/>
      <c r="CJ10" s="770"/>
      <c r="CK10" s="770"/>
      <c r="CL10" s="771"/>
      <c r="CM10" s="769">
        <v>181</v>
      </c>
      <c r="CN10" s="770"/>
      <c r="CO10" s="770"/>
      <c r="CP10" s="770"/>
      <c r="CQ10" s="771"/>
      <c r="CR10" s="769">
        <v>35</v>
      </c>
      <c r="CS10" s="770"/>
      <c r="CT10" s="770"/>
      <c r="CU10" s="770"/>
      <c r="CV10" s="771"/>
      <c r="CW10" s="769">
        <v>9</v>
      </c>
      <c r="CX10" s="770"/>
      <c r="CY10" s="770"/>
      <c r="CZ10" s="770"/>
      <c r="DA10" s="771"/>
      <c r="DB10" s="769" t="s">
        <v>484</v>
      </c>
      <c r="DC10" s="770"/>
      <c r="DD10" s="770"/>
      <c r="DE10" s="770"/>
      <c r="DF10" s="771"/>
      <c r="DG10" s="769" t="s">
        <v>484</v>
      </c>
      <c r="DH10" s="770"/>
      <c r="DI10" s="770"/>
      <c r="DJ10" s="770"/>
      <c r="DK10" s="771"/>
      <c r="DL10" s="769" t="s">
        <v>484</v>
      </c>
      <c r="DM10" s="770"/>
      <c r="DN10" s="770"/>
      <c r="DO10" s="770"/>
      <c r="DP10" s="771"/>
      <c r="DQ10" s="769" t="s">
        <v>484</v>
      </c>
      <c r="DR10" s="770"/>
      <c r="DS10" s="770"/>
      <c r="DT10" s="770"/>
      <c r="DU10" s="771"/>
      <c r="DV10" s="772"/>
      <c r="DW10" s="773"/>
      <c r="DX10" s="773"/>
      <c r="DY10" s="773"/>
      <c r="DZ10" s="774"/>
      <c r="EA10" s="205"/>
    </row>
    <row r="11" spans="1:131" s="206" customFormat="1" ht="26.25" customHeight="1" x14ac:dyDescent="0.15">
      <c r="A11" s="212">
        <v>5</v>
      </c>
      <c r="B11" s="743" t="s">
        <v>366</v>
      </c>
      <c r="C11" s="744"/>
      <c r="D11" s="744"/>
      <c r="E11" s="744"/>
      <c r="F11" s="744"/>
      <c r="G11" s="744"/>
      <c r="H11" s="744"/>
      <c r="I11" s="744"/>
      <c r="J11" s="744"/>
      <c r="K11" s="744"/>
      <c r="L11" s="744"/>
      <c r="M11" s="744"/>
      <c r="N11" s="744"/>
      <c r="O11" s="744"/>
      <c r="P11" s="745"/>
      <c r="Q11" s="746">
        <v>1217</v>
      </c>
      <c r="R11" s="747"/>
      <c r="S11" s="747"/>
      <c r="T11" s="747"/>
      <c r="U11" s="747"/>
      <c r="V11" s="747">
        <v>1114</v>
      </c>
      <c r="W11" s="747"/>
      <c r="X11" s="747"/>
      <c r="Y11" s="747"/>
      <c r="Z11" s="747"/>
      <c r="AA11" s="747">
        <v>103</v>
      </c>
      <c r="AB11" s="747"/>
      <c r="AC11" s="747"/>
      <c r="AD11" s="747"/>
      <c r="AE11" s="748"/>
      <c r="AF11" s="749" t="s">
        <v>109</v>
      </c>
      <c r="AG11" s="750"/>
      <c r="AH11" s="750"/>
      <c r="AI11" s="750"/>
      <c r="AJ11" s="751"/>
      <c r="AK11" s="752" t="s">
        <v>484</v>
      </c>
      <c r="AL11" s="753"/>
      <c r="AM11" s="753"/>
      <c r="AN11" s="753"/>
      <c r="AO11" s="753"/>
      <c r="AP11" s="753" t="s">
        <v>484</v>
      </c>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t="s">
        <v>562</v>
      </c>
      <c r="BS11" s="756" t="s">
        <v>567</v>
      </c>
      <c r="BT11" s="757"/>
      <c r="BU11" s="757"/>
      <c r="BV11" s="757"/>
      <c r="BW11" s="757"/>
      <c r="BX11" s="757"/>
      <c r="BY11" s="757"/>
      <c r="BZ11" s="757"/>
      <c r="CA11" s="757"/>
      <c r="CB11" s="757"/>
      <c r="CC11" s="757"/>
      <c r="CD11" s="757"/>
      <c r="CE11" s="757"/>
      <c r="CF11" s="757"/>
      <c r="CG11" s="758"/>
      <c r="CH11" s="769">
        <v>-1</v>
      </c>
      <c r="CI11" s="770"/>
      <c r="CJ11" s="770"/>
      <c r="CK11" s="770"/>
      <c r="CL11" s="771"/>
      <c r="CM11" s="769">
        <v>268</v>
      </c>
      <c r="CN11" s="770"/>
      <c r="CO11" s="770"/>
      <c r="CP11" s="770"/>
      <c r="CQ11" s="771"/>
      <c r="CR11" s="769">
        <v>230</v>
      </c>
      <c r="CS11" s="770"/>
      <c r="CT11" s="770"/>
      <c r="CU11" s="770"/>
      <c r="CV11" s="771"/>
      <c r="CW11" s="769">
        <v>0</v>
      </c>
      <c r="CX11" s="770"/>
      <c r="CY11" s="770"/>
      <c r="CZ11" s="770"/>
      <c r="DA11" s="771"/>
      <c r="DB11" s="769" t="s">
        <v>484</v>
      </c>
      <c r="DC11" s="770"/>
      <c r="DD11" s="770"/>
      <c r="DE11" s="770"/>
      <c r="DF11" s="771"/>
      <c r="DG11" s="769" t="s">
        <v>484</v>
      </c>
      <c r="DH11" s="770"/>
      <c r="DI11" s="770"/>
      <c r="DJ11" s="770"/>
      <c r="DK11" s="771"/>
      <c r="DL11" s="769" t="s">
        <v>484</v>
      </c>
      <c r="DM11" s="770"/>
      <c r="DN11" s="770"/>
      <c r="DO11" s="770"/>
      <c r="DP11" s="771"/>
      <c r="DQ11" s="769" t="s">
        <v>484</v>
      </c>
      <c r="DR11" s="770"/>
      <c r="DS11" s="770"/>
      <c r="DT11" s="770"/>
      <c r="DU11" s="771"/>
      <c r="DV11" s="772"/>
      <c r="DW11" s="773"/>
      <c r="DX11" s="773"/>
      <c r="DY11" s="773"/>
      <c r="DZ11" s="774"/>
      <c r="EA11" s="205"/>
    </row>
    <row r="12" spans="1:131" s="206" customFormat="1" ht="26.25" customHeight="1" x14ac:dyDescent="0.15">
      <c r="A12" s="212">
        <v>6</v>
      </c>
      <c r="B12" s="743" t="s">
        <v>367</v>
      </c>
      <c r="C12" s="744"/>
      <c r="D12" s="744"/>
      <c r="E12" s="744"/>
      <c r="F12" s="744"/>
      <c r="G12" s="744"/>
      <c r="H12" s="744"/>
      <c r="I12" s="744"/>
      <c r="J12" s="744"/>
      <c r="K12" s="744"/>
      <c r="L12" s="744"/>
      <c r="M12" s="744"/>
      <c r="N12" s="744"/>
      <c r="O12" s="744"/>
      <c r="P12" s="745"/>
      <c r="Q12" s="746">
        <v>13</v>
      </c>
      <c r="R12" s="747"/>
      <c r="S12" s="747"/>
      <c r="T12" s="747"/>
      <c r="U12" s="747"/>
      <c r="V12" s="747">
        <v>12</v>
      </c>
      <c r="W12" s="747"/>
      <c r="X12" s="747"/>
      <c r="Y12" s="747"/>
      <c r="Z12" s="747"/>
      <c r="AA12" s="747">
        <v>2</v>
      </c>
      <c r="AB12" s="747"/>
      <c r="AC12" s="747"/>
      <c r="AD12" s="747"/>
      <c r="AE12" s="748"/>
      <c r="AF12" s="749" t="s">
        <v>109</v>
      </c>
      <c r="AG12" s="750"/>
      <c r="AH12" s="750"/>
      <c r="AI12" s="750"/>
      <c r="AJ12" s="751"/>
      <c r="AK12" s="752" t="s">
        <v>484</v>
      </c>
      <c r="AL12" s="753"/>
      <c r="AM12" s="753"/>
      <c r="AN12" s="753"/>
      <c r="AO12" s="753"/>
      <c r="AP12" s="753" t="s">
        <v>484</v>
      </c>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t="s">
        <v>562</v>
      </c>
      <c r="BS12" s="756" t="s">
        <v>568</v>
      </c>
      <c r="BT12" s="757"/>
      <c r="BU12" s="757"/>
      <c r="BV12" s="757"/>
      <c r="BW12" s="757"/>
      <c r="BX12" s="757"/>
      <c r="BY12" s="757"/>
      <c r="BZ12" s="757"/>
      <c r="CA12" s="757"/>
      <c r="CB12" s="757"/>
      <c r="CC12" s="757"/>
      <c r="CD12" s="757"/>
      <c r="CE12" s="757"/>
      <c r="CF12" s="757"/>
      <c r="CG12" s="758"/>
      <c r="CH12" s="769">
        <v>-5</v>
      </c>
      <c r="CI12" s="770"/>
      <c r="CJ12" s="770"/>
      <c r="CK12" s="770"/>
      <c r="CL12" s="771"/>
      <c r="CM12" s="769">
        <v>526</v>
      </c>
      <c r="CN12" s="770"/>
      <c r="CO12" s="770"/>
      <c r="CP12" s="770"/>
      <c r="CQ12" s="771"/>
      <c r="CR12" s="769">
        <v>419</v>
      </c>
      <c r="CS12" s="770"/>
      <c r="CT12" s="770"/>
      <c r="CU12" s="770"/>
      <c r="CV12" s="771"/>
      <c r="CW12" s="769">
        <v>2</v>
      </c>
      <c r="CX12" s="770"/>
      <c r="CY12" s="770"/>
      <c r="CZ12" s="770"/>
      <c r="DA12" s="771"/>
      <c r="DB12" s="769" t="s">
        <v>484</v>
      </c>
      <c r="DC12" s="770"/>
      <c r="DD12" s="770"/>
      <c r="DE12" s="770"/>
      <c r="DF12" s="771"/>
      <c r="DG12" s="769" t="s">
        <v>484</v>
      </c>
      <c r="DH12" s="770"/>
      <c r="DI12" s="770"/>
      <c r="DJ12" s="770"/>
      <c r="DK12" s="771"/>
      <c r="DL12" s="769" t="s">
        <v>484</v>
      </c>
      <c r="DM12" s="770"/>
      <c r="DN12" s="770"/>
      <c r="DO12" s="770"/>
      <c r="DP12" s="771"/>
      <c r="DQ12" s="769" t="s">
        <v>484</v>
      </c>
      <c r="DR12" s="770"/>
      <c r="DS12" s="770"/>
      <c r="DT12" s="770"/>
      <c r="DU12" s="771"/>
      <c r="DV12" s="772"/>
      <c r="DW12" s="773"/>
      <c r="DX12" s="773"/>
      <c r="DY12" s="773"/>
      <c r="DZ12" s="774"/>
      <c r="EA12" s="205"/>
    </row>
    <row r="13" spans="1:131" s="206" customFormat="1" ht="26.25" customHeight="1" x14ac:dyDescent="0.15">
      <c r="A13" s="212">
        <v>7</v>
      </c>
      <c r="B13" s="743" t="s">
        <v>368</v>
      </c>
      <c r="C13" s="744"/>
      <c r="D13" s="744"/>
      <c r="E13" s="744"/>
      <c r="F13" s="744"/>
      <c r="G13" s="744"/>
      <c r="H13" s="744"/>
      <c r="I13" s="744"/>
      <c r="J13" s="744"/>
      <c r="K13" s="744"/>
      <c r="L13" s="744"/>
      <c r="M13" s="744"/>
      <c r="N13" s="744"/>
      <c r="O13" s="744"/>
      <c r="P13" s="745"/>
      <c r="Q13" s="746">
        <v>249</v>
      </c>
      <c r="R13" s="747"/>
      <c r="S13" s="747"/>
      <c r="T13" s="747"/>
      <c r="U13" s="747"/>
      <c r="V13" s="747">
        <v>127</v>
      </c>
      <c r="W13" s="747"/>
      <c r="X13" s="747"/>
      <c r="Y13" s="747"/>
      <c r="Z13" s="747"/>
      <c r="AA13" s="747">
        <v>122</v>
      </c>
      <c r="AB13" s="747"/>
      <c r="AC13" s="747"/>
      <c r="AD13" s="747"/>
      <c r="AE13" s="748"/>
      <c r="AF13" s="749" t="s">
        <v>109</v>
      </c>
      <c r="AG13" s="750"/>
      <c r="AH13" s="750"/>
      <c r="AI13" s="750"/>
      <c r="AJ13" s="751"/>
      <c r="AK13" s="752">
        <v>6</v>
      </c>
      <c r="AL13" s="753"/>
      <c r="AM13" s="753"/>
      <c r="AN13" s="753"/>
      <c r="AO13" s="753"/>
      <c r="AP13" s="753">
        <v>848</v>
      </c>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t="s">
        <v>562</v>
      </c>
      <c r="BS13" s="756" t="s">
        <v>569</v>
      </c>
      <c r="BT13" s="757"/>
      <c r="BU13" s="757"/>
      <c r="BV13" s="757"/>
      <c r="BW13" s="757"/>
      <c r="BX13" s="757"/>
      <c r="BY13" s="757"/>
      <c r="BZ13" s="757"/>
      <c r="CA13" s="757"/>
      <c r="CB13" s="757"/>
      <c r="CC13" s="757"/>
      <c r="CD13" s="757"/>
      <c r="CE13" s="757"/>
      <c r="CF13" s="757"/>
      <c r="CG13" s="758"/>
      <c r="CH13" s="769">
        <v>61</v>
      </c>
      <c r="CI13" s="770"/>
      <c r="CJ13" s="770"/>
      <c r="CK13" s="770"/>
      <c r="CL13" s="771"/>
      <c r="CM13" s="769">
        <v>736</v>
      </c>
      <c r="CN13" s="770"/>
      <c r="CO13" s="770"/>
      <c r="CP13" s="770"/>
      <c r="CQ13" s="771"/>
      <c r="CR13" s="769">
        <v>100</v>
      </c>
      <c r="CS13" s="770"/>
      <c r="CT13" s="770"/>
      <c r="CU13" s="770"/>
      <c r="CV13" s="771"/>
      <c r="CW13" s="769">
        <v>74</v>
      </c>
      <c r="CX13" s="770"/>
      <c r="CY13" s="770"/>
      <c r="CZ13" s="770"/>
      <c r="DA13" s="771"/>
      <c r="DB13" s="769" t="s">
        <v>484</v>
      </c>
      <c r="DC13" s="770"/>
      <c r="DD13" s="770"/>
      <c r="DE13" s="770"/>
      <c r="DF13" s="771"/>
      <c r="DG13" s="769" t="s">
        <v>484</v>
      </c>
      <c r="DH13" s="770"/>
      <c r="DI13" s="770"/>
      <c r="DJ13" s="770"/>
      <c r="DK13" s="771"/>
      <c r="DL13" s="769" t="s">
        <v>484</v>
      </c>
      <c r="DM13" s="770"/>
      <c r="DN13" s="770"/>
      <c r="DO13" s="770"/>
      <c r="DP13" s="771"/>
      <c r="DQ13" s="769" t="s">
        <v>484</v>
      </c>
      <c r="DR13" s="770"/>
      <c r="DS13" s="770"/>
      <c r="DT13" s="770"/>
      <c r="DU13" s="771"/>
      <c r="DV13" s="772"/>
      <c r="DW13" s="773"/>
      <c r="DX13" s="773"/>
      <c r="DY13" s="773"/>
      <c r="DZ13" s="774"/>
      <c r="EA13" s="205"/>
    </row>
    <row r="14" spans="1:131" s="206" customFormat="1" ht="26.25" customHeight="1" x14ac:dyDescent="0.15">
      <c r="A14" s="212">
        <v>8</v>
      </c>
      <c r="B14" s="743" t="s">
        <v>369</v>
      </c>
      <c r="C14" s="744"/>
      <c r="D14" s="744"/>
      <c r="E14" s="744"/>
      <c r="F14" s="744"/>
      <c r="G14" s="744"/>
      <c r="H14" s="744"/>
      <c r="I14" s="744"/>
      <c r="J14" s="744"/>
      <c r="K14" s="744"/>
      <c r="L14" s="744"/>
      <c r="M14" s="744"/>
      <c r="N14" s="744"/>
      <c r="O14" s="744"/>
      <c r="P14" s="745"/>
      <c r="Q14" s="746">
        <v>33304</v>
      </c>
      <c r="R14" s="747"/>
      <c r="S14" s="747"/>
      <c r="T14" s="747"/>
      <c r="U14" s="747"/>
      <c r="V14" s="747">
        <v>33304</v>
      </c>
      <c r="W14" s="747"/>
      <c r="X14" s="747"/>
      <c r="Y14" s="747"/>
      <c r="Z14" s="747"/>
      <c r="AA14" s="747">
        <v>0</v>
      </c>
      <c r="AB14" s="747"/>
      <c r="AC14" s="747"/>
      <c r="AD14" s="747"/>
      <c r="AE14" s="748"/>
      <c r="AF14" s="749" t="s">
        <v>109</v>
      </c>
      <c r="AG14" s="750"/>
      <c r="AH14" s="750"/>
      <c r="AI14" s="750"/>
      <c r="AJ14" s="751"/>
      <c r="AK14" s="752">
        <v>33298</v>
      </c>
      <c r="AL14" s="753"/>
      <c r="AM14" s="753"/>
      <c r="AN14" s="753"/>
      <c r="AO14" s="753"/>
      <c r="AP14" s="753" t="s">
        <v>484</v>
      </c>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t="s">
        <v>562</v>
      </c>
      <c r="BS14" s="756" t="s">
        <v>570</v>
      </c>
      <c r="BT14" s="757"/>
      <c r="BU14" s="757"/>
      <c r="BV14" s="757"/>
      <c r="BW14" s="757"/>
      <c r="BX14" s="757"/>
      <c r="BY14" s="757"/>
      <c r="BZ14" s="757"/>
      <c r="CA14" s="757"/>
      <c r="CB14" s="757"/>
      <c r="CC14" s="757"/>
      <c r="CD14" s="757"/>
      <c r="CE14" s="757"/>
      <c r="CF14" s="757"/>
      <c r="CG14" s="758"/>
      <c r="CH14" s="769">
        <v>93</v>
      </c>
      <c r="CI14" s="770"/>
      <c r="CJ14" s="770"/>
      <c r="CK14" s="770"/>
      <c r="CL14" s="771"/>
      <c r="CM14" s="769">
        <v>969</v>
      </c>
      <c r="CN14" s="770"/>
      <c r="CO14" s="770"/>
      <c r="CP14" s="770"/>
      <c r="CQ14" s="771"/>
      <c r="CR14" s="769">
        <v>50</v>
      </c>
      <c r="CS14" s="770"/>
      <c r="CT14" s="770"/>
      <c r="CU14" s="770"/>
      <c r="CV14" s="771"/>
      <c r="CW14" s="769">
        <v>0</v>
      </c>
      <c r="CX14" s="770"/>
      <c r="CY14" s="770"/>
      <c r="CZ14" s="770"/>
      <c r="DA14" s="771"/>
      <c r="DB14" s="769" t="s">
        <v>484</v>
      </c>
      <c r="DC14" s="770"/>
      <c r="DD14" s="770"/>
      <c r="DE14" s="770"/>
      <c r="DF14" s="771"/>
      <c r="DG14" s="769" t="s">
        <v>484</v>
      </c>
      <c r="DH14" s="770"/>
      <c r="DI14" s="770"/>
      <c r="DJ14" s="770"/>
      <c r="DK14" s="771"/>
      <c r="DL14" s="769" t="s">
        <v>484</v>
      </c>
      <c r="DM14" s="770"/>
      <c r="DN14" s="770"/>
      <c r="DO14" s="770"/>
      <c r="DP14" s="771"/>
      <c r="DQ14" s="769" t="s">
        <v>484</v>
      </c>
      <c r="DR14" s="770"/>
      <c r="DS14" s="770"/>
      <c r="DT14" s="770"/>
      <c r="DU14" s="771"/>
      <c r="DV14" s="772"/>
      <c r="DW14" s="773"/>
      <c r="DX14" s="773"/>
      <c r="DY14" s="773"/>
      <c r="DZ14" s="774"/>
      <c r="EA14" s="205"/>
    </row>
    <row r="15" spans="1:131" s="206" customFormat="1" ht="26.25" customHeight="1" x14ac:dyDescent="0.15">
      <c r="A15" s="212">
        <v>9</v>
      </c>
      <c r="B15" s="743" t="s">
        <v>370</v>
      </c>
      <c r="C15" s="744"/>
      <c r="D15" s="744"/>
      <c r="E15" s="744"/>
      <c r="F15" s="744"/>
      <c r="G15" s="744"/>
      <c r="H15" s="744"/>
      <c r="I15" s="744"/>
      <c r="J15" s="744"/>
      <c r="K15" s="744"/>
      <c r="L15" s="744"/>
      <c r="M15" s="744"/>
      <c r="N15" s="744"/>
      <c r="O15" s="744"/>
      <c r="P15" s="745"/>
      <c r="Q15" s="746">
        <v>1656</v>
      </c>
      <c r="R15" s="747"/>
      <c r="S15" s="747"/>
      <c r="T15" s="747"/>
      <c r="U15" s="747"/>
      <c r="V15" s="747">
        <v>1656</v>
      </c>
      <c r="W15" s="747"/>
      <c r="X15" s="747"/>
      <c r="Y15" s="747"/>
      <c r="Z15" s="747"/>
      <c r="AA15" s="747">
        <v>0</v>
      </c>
      <c r="AB15" s="747"/>
      <c r="AC15" s="747"/>
      <c r="AD15" s="747"/>
      <c r="AE15" s="748"/>
      <c r="AF15" s="749" t="s">
        <v>109</v>
      </c>
      <c r="AG15" s="750"/>
      <c r="AH15" s="750"/>
      <c r="AI15" s="750"/>
      <c r="AJ15" s="751"/>
      <c r="AK15" s="752">
        <v>0</v>
      </c>
      <c r="AL15" s="753"/>
      <c r="AM15" s="753"/>
      <c r="AN15" s="753"/>
      <c r="AO15" s="753"/>
      <c r="AP15" s="753">
        <v>16490</v>
      </c>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t="s">
        <v>562</v>
      </c>
      <c r="BS15" s="756" t="s">
        <v>571</v>
      </c>
      <c r="BT15" s="757"/>
      <c r="BU15" s="757"/>
      <c r="BV15" s="757"/>
      <c r="BW15" s="757"/>
      <c r="BX15" s="757"/>
      <c r="BY15" s="757"/>
      <c r="BZ15" s="757"/>
      <c r="CA15" s="757"/>
      <c r="CB15" s="757"/>
      <c r="CC15" s="757"/>
      <c r="CD15" s="757"/>
      <c r="CE15" s="757"/>
      <c r="CF15" s="757"/>
      <c r="CG15" s="758"/>
      <c r="CH15" s="769">
        <v>6</v>
      </c>
      <c r="CI15" s="770"/>
      <c r="CJ15" s="770"/>
      <c r="CK15" s="770"/>
      <c r="CL15" s="771"/>
      <c r="CM15" s="769">
        <v>36</v>
      </c>
      <c r="CN15" s="770"/>
      <c r="CO15" s="770"/>
      <c r="CP15" s="770"/>
      <c r="CQ15" s="771"/>
      <c r="CR15" s="769">
        <v>0</v>
      </c>
      <c r="CS15" s="770"/>
      <c r="CT15" s="770"/>
      <c r="CU15" s="770"/>
      <c r="CV15" s="771"/>
      <c r="CW15" s="769">
        <v>0</v>
      </c>
      <c r="CX15" s="770"/>
      <c r="CY15" s="770"/>
      <c r="CZ15" s="770"/>
      <c r="DA15" s="771"/>
      <c r="DB15" s="769" t="s">
        <v>484</v>
      </c>
      <c r="DC15" s="770"/>
      <c r="DD15" s="770"/>
      <c r="DE15" s="770"/>
      <c r="DF15" s="771"/>
      <c r="DG15" s="769" t="s">
        <v>484</v>
      </c>
      <c r="DH15" s="770"/>
      <c r="DI15" s="770"/>
      <c r="DJ15" s="770"/>
      <c r="DK15" s="771"/>
      <c r="DL15" s="769" t="s">
        <v>484</v>
      </c>
      <c r="DM15" s="770"/>
      <c r="DN15" s="770"/>
      <c r="DO15" s="770"/>
      <c r="DP15" s="771"/>
      <c r="DQ15" s="769" t="s">
        <v>484</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t="s">
        <v>562</v>
      </c>
      <c r="BS16" s="756" t="s">
        <v>572</v>
      </c>
      <c r="BT16" s="757"/>
      <c r="BU16" s="757"/>
      <c r="BV16" s="757"/>
      <c r="BW16" s="757"/>
      <c r="BX16" s="757"/>
      <c r="BY16" s="757"/>
      <c r="BZ16" s="757"/>
      <c r="CA16" s="757"/>
      <c r="CB16" s="757"/>
      <c r="CC16" s="757"/>
      <c r="CD16" s="757"/>
      <c r="CE16" s="757"/>
      <c r="CF16" s="757"/>
      <c r="CG16" s="758"/>
      <c r="CH16" s="769">
        <v>6</v>
      </c>
      <c r="CI16" s="770"/>
      <c r="CJ16" s="770"/>
      <c r="CK16" s="770"/>
      <c r="CL16" s="771"/>
      <c r="CM16" s="769">
        <v>100</v>
      </c>
      <c r="CN16" s="770"/>
      <c r="CO16" s="770"/>
      <c r="CP16" s="770"/>
      <c r="CQ16" s="771"/>
      <c r="CR16" s="769">
        <v>6</v>
      </c>
      <c r="CS16" s="770"/>
      <c r="CT16" s="770"/>
      <c r="CU16" s="770"/>
      <c r="CV16" s="771"/>
      <c r="CW16" s="769">
        <v>0</v>
      </c>
      <c r="CX16" s="770"/>
      <c r="CY16" s="770"/>
      <c r="CZ16" s="770"/>
      <c r="DA16" s="771"/>
      <c r="DB16" s="769" t="s">
        <v>484</v>
      </c>
      <c r="DC16" s="770"/>
      <c r="DD16" s="770"/>
      <c r="DE16" s="770"/>
      <c r="DF16" s="771"/>
      <c r="DG16" s="769" t="s">
        <v>484</v>
      </c>
      <c r="DH16" s="770"/>
      <c r="DI16" s="770"/>
      <c r="DJ16" s="770"/>
      <c r="DK16" s="771"/>
      <c r="DL16" s="769" t="s">
        <v>484</v>
      </c>
      <c r="DM16" s="770"/>
      <c r="DN16" s="770"/>
      <c r="DO16" s="770"/>
      <c r="DP16" s="771"/>
      <c r="DQ16" s="769" t="s">
        <v>484</v>
      </c>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t="s">
        <v>562</v>
      </c>
      <c r="BS17" s="756" t="s">
        <v>573</v>
      </c>
      <c r="BT17" s="757"/>
      <c r="BU17" s="757"/>
      <c r="BV17" s="757"/>
      <c r="BW17" s="757"/>
      <c r="BX17" s="757"/>
      <c r="BY17" s="757"/>
      <c r="BZ17" s="757"/>
      <c r="CA17" s="757"/>
      <c r="CB17" s="757"/>
      <c r="CC17" s="757"/>
      <c r="CD17" s="757"/>
      <c r="CE17" s="757"/>
      <c r="CF17" s="757"/>
      <c r="CG17" s="758"/>
      <c r="CH17" s="769">
        <v>21</v>
      </c>
      <c r="CI17" s="770"/>
      <c r="CJ17" s="770"/>
      <c r="CK17" s="770"/>
      <c r="CL17" s="771"/>
      <c r="CM17" s="769">
        <v>147</v>
      </c>
      <c r="CN17" s="770"/>
      <c r="CO17" s="770"/>
      <c r="CP17" s="770"/>
      <c r="CQ17" s="771"/>
      <c r="CR17" s="769">
        <v>7</v>
      </c>
      <c r="CS17" s="770"/>
      <c r="CT17" s="770"/>
      <c r="CU17" s="770"/>
      <c r="CV17" s="771"/>
      <c r="CW17" s="769">
        <v>0</v>
      </c>
      <c r="CX17" s="770"/>
      <c r="CY17" s="770"/>
      <c r="CZ17" s="770"/>
      <c r="DA17" s="771"/>
      <c r="DB17" s="769" t="s">
        <v>484</v>
      </c>
      <c r="DC17" s="770"/>
      <c r="DD17" s="770"/>
      <c r="DE17" s="770"/>
      <c r="DF17" s="771"/>
      <c r="DG17" s="769" t="s">
        <v>484</v>
      </c>
      <c r="DH17" s="770"/>
      <c r="DI17" s="770"/>
      <c r="DJ17" s="770"/>
      <c r="DK17" s="771"/>
      <c r="DL17" s="769" t="s">
        <v>484</v>
      </c>
      <c r="DM17" s="770"/>
      <c r="DN17" s="770"/>
      <c r="DO17" s="770"/>
      <c r="DP17" s="771"/>
      <c r="DQ17" s="769" t="s">
        <v>484</v>
      </c>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t="s">
        <v>562</v>
      </c>
      <c r="BS18" s="756" t="s">
        <v>574</v>
      </c>
      <c r="BT18" s="757"/>
      <c r="BU18" s="757"/>
      <c r="BV18" s="757"/>
      <c r="BW18" s="757"/>
      <c r="BX18" s="757"/>
      <c r="BY18" s="757"/>
      <c r="BZ18" s="757"/>
      <c r="CA18" s="757"/>
      <c r="CB18" s="757"/>
      <c r="CC18" s="757"/>
      <c r="CD18" s="757"/>
      <c r="CE18" s="757"/>
      <c r="CF18" s="757"/>
      <c r="CG18" s="758"/>
      <c r="CH18" s="769">
        <v>53</v>
      </c>
      <c r="CI18" s="770"/>
      <c r="CJ18" s="770"/>
      <c r="CK18" s="770"/>
      <c r="CL18" s="771"/>
      <c r="CM18" s="769">
        <v>917</v>
      </c>
      <c r="CN18" s="770"/>
      <c r="CO18" s="770"/>
      <c r="CP18" s="770"/>
      <c r="CQ18" s="771"/>
      <c r="CR18" s="769">
        <v>20</v>
      </c>
      <c r="CS18" s="770"/>
      <c r="CT18" s="770"/>
      <c r="CU18" s="770"/>
      <c r="CV18" s="771"/>
      <c r="CW18" s="769">
        <v>0</v>
      </c>
      <c r="CX18" s="770"/>
      <c r="CY18" s="770"/>
      <c r="CZ18" s="770"/>
      <c r="DA18" s="771"/>
      <c r="DB18" s="769" t="s">
        <v>484</v>
      </c>
      <c r="DC18" s="770"/>
      <c r="DD18" s="770"/>
      <c r="DE18" s="770"/>
      <c r="DF18" s="771"/>
      <c r="DG18" s="769">
        <v>10518</v>
      </c>
      <c r="DH18" s="770"/>
      <c r="DI18" s="770"/>
      <c r="DJ18" s="770"/>
      <c r="DK18" s="771"/>
      <c r="DL18" s="769" t="s">
        <v>484</v>
      </c>
      <c r="DM18" s="770"/>
      <c r="DN18" s="770"/>
      <c r="DO18" s="770"/>
      <c r="DP18" s="771"/>
      <c r="DQ18" s="769" t="s">
        <v>484</v>
      </c>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t="s">
        <v>562</v>
      </c>
      <c r="BS19" s="756" t="s">
        <v>575</v>
      </c>
      <c r="BT19" s="757"/>
      <c r="BU19" s="757"/>
      <c r="BV19" s="757"/>
      <c r="BW19" s="757"/>
      <c r="BX19" s="757"/>
      <c r="BY19" s="757"/>
      <c r="BZ19" s="757"/>
      <c r="CA19" s="757"/>
      <c r="CB19" s="757"/>
      <c r="CC19" s="757"/>
      <c r="CD19" s="757"/>
      <c r="CE19" s="757"/>
      <c r="CF19" s="757"/>
      <c r="CG19" s="758"/>
      <c r="CH19" s="769">
        <v>46</v>
      </c>
      <c r="CI19" s="770"/>
      <c r="CJ19" s="770"/>
      <c r="CK19" s="770"/>
      <c r="CL19" s="771"/>
      <c r="CM19" s="769">
        <v>3065</v>
      </c>
      <c r="CN19" s="770"/>
      <c r="CO19" s="770"/>
      <c r="CP19" s="770"/>
      <c r="CQ19" s="771"/>
      <c r="CR19" s="769">
        <v>1540</v>
      </c>
      <c r="CS19" s="770"/>
      <c r="CT19" s="770"/>
      <c r="CU19" s="770"/>
      <c r="CV19" s="771"/>
      <c r="CW19" s="769">
        <v>0</v>
      </c>
      <c r="CX19" s="770"/>
      <c r="CY19" s="770"/>
      <c r="CZ19" s="770"/>
      <c r="DA19" s="771"/>
      <c r="DB19" s="769" t="s">
        <v>484</v>
      </c>
      <c r="DC19" s="770"/>
      <c r="DD19" s="770"/>
      <c r="DE19" s="770"/>
      <c r="DF19" s="771"/>
      <c r="DG19" s="769" t="s">
        <v>484</v>
      </c>
      <c r="DH19" s="770"/>
      <c r="DI19" s="770"/>
      <c r="DJ19" s="770"/>
      <c r="DK19" s="771"/>
      <c r="DL19" s="769" t="s">
        <v>484</v>
      </c>
      <c r="DM19" s="770"/>
      <c r="DN19" s="770"/>
      <c r="DO19" s="770"/>
      <c r="DP19" s="771"/>
      <c r="DQ19" s="769" t="s">
        <v>484</v>
      </c>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t="s">
        <v>562</v>
      </c>
      <c r="BS20" s="756" t="s">
        <v>576</v>
      </c>
      <c r="BT20" s="757"/>
      <c r="BU20" s="757"/>
      <c r="BV20" s="757"/>
      <c r="BW20" s="757"/>
      <c r="BX20" s="757"/>
      <c r="BY20" s="757"/>
      <c r="BZ20" s="757"/>
      <c r="CA20" s="757"/>
      <c r="CB20" s="757"/>
      <c r="CC20" s="757"/>
      <c r="CD20" s="757"/>
      <c r="CE20" s="757"/>
      <c r="CF20" s="757"/>
      <c r="CG20" s="758"/>
      <c r="CH20" s="769">
        <v>4</v>
      </c>
      <c r="CI20" s="770"/>
      <c r="CJ20" s="770"/>
      <c r="CK20" s="770"/>
      <c r="CL20" s="771"/>
      <c r="CM20" s="769">
        <v>67</v>
      </c>
      <c r="CN20" s="770"/>
      <c r="CO20" s="770"/>
      <c r="CP20" s="770"/>
      <c r="CQ20" s="771"/>
      <c r="CR20" s="769">
        <v>57</v>
      </c>
      <c r="CS20" s="770"/>
      <c r="CT20" s="770"/>
      <c r="CU20" s="770"/>
      <c r="CV20" s="771"/>
      <c r="CW20" s="769">
        <v>0</v>
      </c>
      <c r="CX20" s="770"/>
      <c r="CY20" s="770"/>
      <c r="CZ20" s="770"/>
      <c r="DA20" s="771"/>
      <c r="DB20" s="769" t="s">
        <v>484</v>
      </c>
      <c r="DC20" s="770"/>
      <c r="DD20" s="770"/>
      <c r="DE20" s="770"/>
      <c r="DF20" s="771"/>
      <c r="DG20" s="769" t="s">
        <v>484</v>
      </c>
      <c r="DH20" s="770"/>
      <c r="DI20" s="770"/>
      <c r="DJ20" s="770"/>
      <c r="DK20" s="771"/>
      <c r="DL20" s="769" t="s">
        <v>484</v>
      </c>
      <c r="DM20" s="770"/>
      <c r="DN20" s="770"/>
      <c r="DO20" s="770"/>
      <c r="DP20" s="771"/>
      <c r="DQ20" s="769" t="s">
        <v>484</v>
      </c>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t="s">
        <v>562</v>
      </c>
      <c r="BS21" s="756" t="s">
        <v>577</v>
      </c>
      <c r="BT21" s="757"/>
      <c r="BU21" s="757"/>
      <c r="BV21" s="757"/>
      <c r="BW21" s="757"/>
      <c r="BX21" s="757"/>
      <c r="BY21" s="757"/>
      <c r="BZ21" s="757"/>
      <c r="CA21" s="757"/>
      <c r="CB21" s="757"/>
      <c r="CC21" s="757"/>
      <c r="CD21" s="757"/>
      <c r="CE21" s="757"/>
      <c r="CF21" s="757"/>
      <c r="CG21" s="758"/>
      <c r="CH21" s="769">
        <v>-678</v>
      </c>
      <c r="CI21" s="770"/>
      <c r="CJ21" s="770"/>
      <c r="CK21" s="770"/>
      <c r="CL21" s="771"/>
      <c r="CM21" s="769">
        <v>1632</v>
      </c>
      <c r="CN21" s="770"/>
      <c r="CO21" s="770"/>
      <c r="CP21" s="770"/>
      <c r="CQ21" s="771"/>
      <c r="CR21" s="769">
        <v>2322</v>
      </c>
      <c r="CS21" s="770"/>
      <c r="CT21" s="770"/>
      <c r="CU21" s="770"/>
      <c r="CV21" s="771"/>
      <c r="CW21" s="769">
        <v>0</v>
      </c>
      <c r="CX21" s="770"/>
      <c r="CY21" s="770"/>
      <c r="CZ21" s="770"/>
      <c r="DA21" s="771"/>
      <c r="DB21" s="769">
        <v>16490</v>
      </c>
      <c r="DC21" s="770"/>
      <c r="DD21" s="770"/>
      <c r="DE21" s="770"/>
      <c r="DF21" s="771"/>
      <c r="DG21" s="769" t="s">
        <v>484</v>
      </c>
      <c r="DH21" s="770"/>
      <c r="DI21" s="770"/>
      <c r="DJ21" s="770"/>
      <c r="DK21" s="771"/>
      <c r="DL21" s="769" t="s">
        <v>484</v>
      </c>
      <c r="DM21" s="770"/>
      <c r="DN21" s="770"/>
      <c r="DO21" s="770"/>
      <c r="DP21" s="771"/>
      <c r="DQ21" s="769" t="s">
        <v>484</v>
      </c>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371</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372</v>
      </c>
      <c r="B23" s="778" t="s">
        <v>373</v>
      </c>
      <c r="C23" s="779"/>
      <c r="D23" s="779"/>
      <c r="E23" s="779"/>
      <c r="F23" s="779"/>
      <c r="G23" s="779"/>
      <c r="H23" s="779"/>
      <c r="I23" s="779"/>
      <c r="J23" s="779"/>
      <c r="K23" s="779"/>
      <c r="L23" s="779"/>
      <c r="M23" s="779"/>
      <c r="N23" s="779"/>
      <c r="O23" s="779"/>
      <c r="P23" s="780"/>
      <c r="Q23" s="781">
        <v>288202</v>
      </c>
      <c r="R23" s="782"/>
      <c r="S23" s="782"/>
      <c r="T23" s="782"/>
      <c r="U23" s="782"/>
      <c r="V23" s="782">
        <v>277861</v>
      </c>
      <c r="W23" s="782"/>
      <c r="X23" s="782"/>
      <c r="Y23" s="782"/>
      <c r="Z23" s="782"/>
      <c r="AA23" s="782">
        <v>10341</v>
      </c>
      <c r="AB23" s="782"/>
      <c r="AC23" s="782"/>
      <c r="AD23" s="782"/>
      <c r="AE23" s="783"/>
      <c r="AF23" s="784">
        <v>7827</v>
      </c>
      <c r="AG23" s="782"/>
      <c r="AH23" s="782"/>
      <c r="AI23" s="782"/>
      <c r="AJ23" s="785"/>
      <c r="AK23" s="786"/>
      <c r="AL23" s="787"/>
      <c r="AM23" s="787"/>
      <c r="AN23" s="787"/>
      <c r="AO23" s="787"/>
      <c r="AP23" s="782">
        <v>319473</v>
      </c>
      <c r="AQ23" s="782"/>
      <c r="AR23" s="782"/>
      <c r="AS23" s="782"/>
      <c r="AT23" s="782"/>
      <c r="AU23" s="788"/>
      <c r="AV23" s="788"/>
      <c r="AW23" s="788"/>
      <c r="AX23" s="788"/>
      <c r="AY23" s="789"/>
      <c r="AZ23" s="797" t="s">
        <v>109</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374</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375</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345</v>
      </c>
      <c r="B26" s="729"/>
      <c r="C26" s="729"/>
      <c r="D26" s="729"/>
      <c r="E26" s="729"/>
      <c r="F26" s="729"/>
      <c r="G26" s="729"/>
      <c r="H26" s="729"/>
      <c r="I26" s="729"/>
      <c r="J26" s="729"/>
      <c r="K26" s="729"/>
      <c r="L26" s="729"/>
      <c r="M26" s="729"/>
      <c r="N26" s="729"/>
      <c r="O26" s="729"/>
      <c r="P26" s="730"/>
      <c r="Q26" s="705" t="s">
        <v>376</v>
      </c>
      <c r="R26" s="706"/>
      <c r="S26" s="706"/>
      <c r="T26" s="706"/>
      <c r="U26" s="707"/>
      <c r="V26" s="705" t="s">
        <v>377</v>
      </c>
      <c r="W26" s="706"/>
      <c r="X26" s="706"/>
      <c r="Y26" s="706"/>
      <c r="Z26" s="707"/>
      <c r="AA26" s="705" t="s">
        <v>378</v>
      </c>
      <c r="AB26" s="706"/>
      <c r="AC26" s="706"/>
      <c r="AD26" s="706"/>
      <c r="AE26" s="706"/>
      <c r="AF26" s="800" t="s">
        <v>379</v>
      </c>
      <c r="AG26" s="801"/>
      <c r="AH26" s="801"/>
      <c r="AI26" s="801"/>
      <c r="AJ26" s="802"/>
      <c r="AK26" s="706" t="s">
        <v>380</v>
      </c>
      <c r="AL26" s="706"/>
      <c r="AM26" s="706"/>
      <c r="AN26" s="706"/>
      <c r="AO26" s="707"/>
      <c r="AP26" s="705" t="s">
        <v>381</v>
      </c>
      <c r="AQ26" s="706"/>
      <c r="AR26" s="706"/>
      <c r="AS26" s="706"/>
      <c r="AT26" s="707"/>
      <c r="AU26" s="705" t="s">
        <v>382</v>
      </c>
      <c r="AV26" s="706"/>
      <c r="AW26" s="706"/>
      <c r="AX26" s="706"/>
      <c r="AY26" s="707"/>
      <c r="AZ26" s="705" t="s">
        <v>383</v>
      </c>
      <c r="BA26" s="706"/>
      <c r="BB26" s="706"/>
      <c r="BC26" s="706"/>
      <c r="BD26" s="707"/>
      <c r="BE26" s="705" t="s">
        <v>352</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384</v>
      </c>
      <c r="C28" s="720"/>
      <c r="D28" s="720"/>
      <c r="E28" s="720"/>
      <c r="F28" s="720"/>
      <c r="G28" s="720"/>
      <c r="H28" s="720"/>
      <c r="I28" s="720"/>
      <c r="J28" s="720"/>
      <c r="K28" s="720"/>
      <c r="L28" s="720"/>
      <c r="M28" s="720"/>
      <c r="N28" s="720"/>
      <c r="O28" s="720"/>
      <c r="P28" s="721"/>
      <c r="Q28" s="810">
        <v>86596</v>
      </c>
      <c r="R28" s="811"/>
      <c r="S28" s="811"/>
      <c r="T28" s="811"/>
      <c r="U28" s="811"/>
      <c r="V28" s="811">
        <v>85616</v>
      </c>
      <c r="W28" s="811"/>
      <c r="X28" s="811"/>
      <c r="Y28" s="811"/>
      <c r="Z28" s="811"/>
      <c r="AA28" s="811">
        <v>980</v>
      </c>
      <c r="AB28" s="811"/>
      <c r="AC28" s="811"/>
      <c r="AD28" s="811"/>
      <c r="AE28" s="812"/>
      <c r="AF28" s="813">
        <v>980</v>
      </c>
      <c r="AG28" s="811"/>
      <c r="AH28" s="811"/>
      <c r="AI28" s="811"/>
      <c r="AJ28" s="814"/>
      <c r="AK28" s="815">
        <v>8790</v>
      </c>
      <c r="AL28" s="806"/>
      <c r="AM28" s="806"/>
      <c r="AN28" s="806"/>
      <c r="AO28" s="806"/>
      <c r="AP28" s="806" t="s">
        <v>484</v>
      </c>
      <c r="AQ28" s="806"/>
      <c r="AR28" s="806"/>
      <c r="AS28" s="806"/>
      <c r="AT28" s="806"/>
      <c r="AU28" s="806" t="s">
        <v>484</v>
      </c>
      <c r="AV28" s="806"/>
      <c r="AW28" s="806"/>
      <c r="AX28" s="806"/>
      <c r="AY28" s="806"/>
      <c r="AZ28" s="807" t="s">
        <v>484</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385</v>
      </c>
      <c r="C29" s="744"/>
      <c r="D29" s="744"/>
      <c r="E29" s="744"/>
      <c r="F29" s="744"/>
      <c r="G29" s="744"/>
      <c r="H29" s="744"/>
      <c r="I29" s="744"/>
      <c r="J29" s="744"/>
      <c r="K29" s="744"/>
      <c r="L29" s="744"/>
      <c r="M29" s="744"/>
      <c r="N29" s="744"/>
      <c r="O29" s="744"/>
      <c r="P29" s="745"/>
      <c r="Q29" s="746">
        <v>56773</v>
      </c>
      <c r="R29" s="747"/>
      <c r="S29" s="747"/>
      <c r="T29" s="747"/>
      <c r="U29" s="747"/>
      <c r="V29" s="747">
        <v>56221</v>
      </c>
      <c r="W29" s="747"/>
      <c r="X29" s="747"/>
      <c r="Y29" s="747"/>
      <c r="Z29" s="747"/>
      <c r="AA29" s="747">
        <v>552</v>
      </c>
      <c r="AB29" s="747"/>
      <c r="AC29" s="747"/>
      <c r="AD29" s="747"/>
      <c r="AE29" s="748"/>
      <c r="AF29" s="749">
        <v>552</v>
      </c>
      <c r="AG29" s="750"/>
      <c r="AH29" s="750"/>
      <c r="AI29" s="750"/>
      <c r="AJ29" s="751"/>
      <c r="AK29" s="818">
        <v>8005</v>
      </c>
      <c r="AL29" s="819"/>
      <c r="AM29" s="819"/>
      <c r="AN29" s="819"/>
      <c r="AO29" s="819"/>
      <c r="AP29" s="819" t="s">
        <v>484</v>
      </c>
      <c r="AQ29" s="819"/>
      <c r="AR29" s="819"/>
      <c r="AS29" s="819"/>
      <c r="AT29" s="819"/>
      <c r="AU29" s="819" t="s">
        <v>484</v>
      </c>
      <c r="AV29" s="819"/>
      <c r="AW29" s="819"/>
      <c r="AX29" s="819"/>
      <c r="AY29" s="819"/>
      <c r="AZ29" s="820" t="s">
        <v>484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386</v>
      </c>
      <c r="C30" s="744"/>
      <c r="D30" s="744"/>
      <c r="E30" s="744"/>
      <c r="F30" s="744"/>
      <c r="G30" s="744"/>
      <c r="H30" s="744"/>
      <c r="I30" s="744"/>
      <c r="J30" s="744"/>
      <c r="K30" s="744"/>
      <c r="L30" s="744"/>
      <c r="M30" s="744"/>
      <c r="N30" s="744"/>
      <c r="O30" s="744"/>
      <c r="P30" s="745"/>
      <c r="Q30" s="746">
        <v>7294</v>
      </c>
      <c r="R30" s="747"/>
      <c r="S30" s="747"/>
      <c r="T30" s="747"/>
      <c r="U30" s="747"/>
      <c r="V30" s="747">
        <v>7285</v>
      </c>
      <c r="W30" s="747"/>
      <c r="X30" s="747"/>
      <c r="Y30" s="747"/>
      <c r="Z30" s="747"/>
      <c r="AA30" s="747">
        <v>9</v>
      </c>
      <c r="AB30" s="747"/>
      <c r="AC30" s="747"/>
      <c r="AD30" s="747"/>
      <c r="AE30" s="748"/>
      <c r="AF30" s="749">
        <v>10</v>
      </c>
      <c r="AG30" s="750"/>
      <c r="AH30" s="750"/>
      <c r="AI30" s="750"/>
      <c r="AJ30" s="751"/>
      <c r="AK30" s="818">
        <v>1495</v>
      </c>
      <c r="AL30" s="819"/>
      <c r="AM30" s="819"/>
      <c r="AN30" s="819"/>
      <c r="AO30" s="819"/>
      <c r="AP30" s="819" t="s">
        <v>484</v>
      </c>
      <c r="AQ30" s="819"/>
      <c r="AR30" s="819"/>
      <c r="AS30" s="819"/>
      <c r="AT30" s="819"/>
      <c r="AU30" s="819" t="s">
        <v>484</v>
      </c>
      <c r="AV30" s="819"/>
      <c r="AW30" s="819"/>
      <c r="AX30" s="819"/>
      <c r="AY30" s="819"/>
      <c r="AZ30" s="820" t="s">
        <v>484</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387</v>
      </c>
      <c r="C31" s="744"/>
      <c r="D31" s="744"/>
      <c r="E31" s="744"/>
      <c r="F31" s="744"/>
      <c r="G31" s="744"/>
      <c r="H31" s="744"/>
      <c r="I31" s="744"/>
      <c r="J31" s="744"/>
      <c r="K31" s="744"/>
      <c r="L31" s="744"/>
      <c r="M31" s="744"/>
      <c r="N31" s="744"/>
      <c r="O31" s="744"/>
      <c r="P31" s="745"/>
      <c r="Q31" s="746">
        <v>15323</v>
      </c>
      <c r="R31" s="747"/>
      <c r="S31" s="747"/>
      <c r="T31" s="747"/>
      <c r="U31" s="747"/>
      <c r="V31" s="747">
        <v>13299</v>
      </c>
      <c r="W31" s="747"/>
      <c r="X31" s="747"/>
      <c r="Y31" s="747"/>
      <c r="Z31" s="747"/>
      <c r="AA31" s="747">
        <v>2025</v>
      </c>
      <c r="AB31" s="747"/>
      <c r="AC31" s="747"/>
      <c r="AD31" s="747"/>
      <c r="AE31" s="748"/>
      <c r="AF31" s="749">
        <v>12235</v>
      </c>
      <c r="AG31" s="750"/>
      <c r="AH31" s="750"/>
      <c r="AI31" s="750"/>
      <c r="AJ31" s="751"/>
      <c r="AK31" s="818">
        <v>140</v>
      </c>
      <c r="AL31" s="819"/>
      <c r="AM31" s="819"/>
      <c r="AN31" s="819"/>
      <c r="AO31" s="819"/>
      <c r="AP31" s="819">
        <v>25295</v>
      </c>
      <c r="AQ31" s="819"/>
      <c r="AR31" s="819"/>
      <c r="AS31" s="819"/>
      <c r="AT31" s="819"/>
      <c r="AU31" s="819">
        <v>228</v>
      </c>
      <c r="AV31" s="819"/>
      <c r="AW31" s="819"/>
      <c r="AX31" s="819"/>
      <c r="AY31" s="819"/>
      <c r="AZ31" s="820" t="s">
        <v>484</v>
      </c>
      <c r="BA31" s="820"/>
      <c r="BB31" s="820"/>
      <c r="BC31" s="820"/>
      <c r="BD31" s="820"/>
      <c r="BE31" s="816" t="s">
        <v>388</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389</v>
      </c>
      <c r="C32" s="744"/>
      <c r="D32" s="744"/>
      <c r="E32" s="744"/>
      <c r="F32" s="744"/>
      <c r="G32" s="744"/>
      <c r="H32" s="744"/>
      <c r="I32" s="744"/>
      <c r="J32" s="744"/>
      <c r="K32" s="744"/>
      <c r="L32" s="744"/>
      <c r="M32" s="744"/>
      <c r="N32" s="744"/>
      <c r="O32" s="744"/>
      <c r="P32" s="745"/>
      <c r="Q32" s="746">
        <v>249</v>
      </c>
      <c r="R32" s="747"/>
      <c r="S32" s="747"/>
      <c r="T32" s="747"/>
      <c r="U32" s="747"/>
      <c r="V32" s="747">
        <v>207</v>
      </c>
      <c r="W32" s="747"/>
      <c r="X32" s="747"/>
      <c r="Y32" s="747"/>
      <c r="Z32" s="747"/>
      <c r="AA32" s="747">
        <v>42</v>
      </c>
      <c r="AB32" s="747"/>
      <c r="AC32" s="747"/>
      <c r="AD32" s="747"/>
      <c r="AE32" s="748"/>
      <c r="AF32" s="749">
        <v>887</v>
      </c>
      <c r="AG32" s="750"/>
      <c r="AH32" s="750"/>
      <c r="AI32" s="750"/>
      <c r="AJ32" s="751"/>
      <c r="AK32" s="818">
        <v>10</v>
      </c>
      <c r="AL32" s="819"/>
      <c r="AM32" s="819"/>
      <c r="AN32" s="819"/>
      <c r="AO32" s="819"/>
      <c r="AP32" s="819">
        <v>36</v>
      </c>
      <c r="AQ32" s="819"/>
      <c r="AR32" s="819"/>
      <c r="AS32" s="819"/>
      <c r="AT32" s="819"/>
      <c r="AU32" s="819">
        <v>8</v>
      </c>
      <c r="AV32" s="819"/>
      <c r="AW32" s="819"/>
      <c r="AX32" s="819"/>
      <c r="AY32" s="819"/>
      <c r="AZ32" s="820" t="s">
        <v>484</v>
      </c>
      <c r="BA32" s="820"/>
      <c r="BB32" s="820"/>
      <c r="BC32" s="820"/>
      <c r="BD32" s="820"/>
      <c r="BE32" s="816" t="s">
        <v>388</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390</v>
      </c>
      <c r="C33" s="744"/>
      <c r="D33" s="744"/>
      <c r="E33" s="744"/>
      <c r="F33" s="744"/>
      <c r="G33" s="744"/>
      <c r="H33" s="744"/>
      <c r="I33" s="744"/>
      <c r="J33" s="744"/>
      <c r="K33" s="744"/>
      <c r="L33" s="744"/>
      <c r="M33" s="744"/>
      <c r="N33" s="744"/>
      <c r="O33" s="744"/>
      <c r="P33" s="745"/>
      <c r="Q33" s="746">
        <v>12</v>
      </c>
      <c r="R33" s="747"/>
      <c r="S33" s="747"/>
      <c r="T33" s="747"/>
      <c r="U33" s="747"/>
      <c r="V33" s="747">
        <v>50</v>
      </c>
      <c r="W33" s="747"/>
      <c r="X33" s="747"/>
      <c r="Y33" s="747"/>
      <c r="Z33" s="747"/>
      <c r="AA33" s="747">
        <v>-38</v>
      </c>
      <c r="AB33" s="747"/>
      <c r="AC33" s="747"/>
      <c r="AD33" s="747"/>
      <c r="AE33" s="748"/>
      <c r="AF33" s="749" t="s">
        <v>109</v>
      </c>
      <c r="AG33" s="750"/>
      <c r="AH33" s="750"/>
      <c r="AI33" s="750"/>
      <c r="AJ33" s="751"/>
      <c r="AK33" s="818">
        <v>12</v>
      </c>
      <c r="AL33" s="819"/>
      <c r="AM33" s="819"/>
      <c r="AN33" s="819"/>
      <c r="AO33" s="819"/>
      <c r="AP33" s="819">
        <v>633</v>
      </c>
      <c r="AQ33" s="819"/>
      <c r="AR33" s="819"/>
      <c r="AS33" s="819"/>
      <c r="AT33" s="819"/>
      <c r="AU33" s="819">
        <v>503</v>
      </c>
      <c r="AV33" s="819"/>
      <c r="AW33" s="819"/>
      <c r="AX33" s="819"/>
      <c r="AY33" s="819"/>
      <c r="AZ33" s="820" t="s">
        <v>484</v>
      </c>
      <c r="BA33" s="820"/>
      <c r="BB33" s="820"/>
      <c r="BC33" s="820"/>
      <c r="BD33" s="820"/>
      <c r="BE33" s="816" t="s">
        <v>388</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391</v>
      </c>
      <c r="C34" s="744"/>
      <c r="D34" s="744"/>
      <c r="E34" s="744"/>
      <c r="F34" s="744"/>
      <c r="G34" s="744"/>
      <c r="H34" s="744"/>
      <c r="I34" s="744"/>
      <c r="J34" s="744"/>
      <c r="K34" s="744"/>
      <c r="L34" s="744"/>
      <c r="M34" s="744"/>
      <c r="N34" s="744"/>
      <c r="O34" s="744"/>
      <c r="P34" s="745"/>
      <c r="Q34" s="746">
        <v>830</v>
      </c>
      <c r="R34" s="747"/>
      <c r="S34" s="747"/>
      <c r="T34" s="747"/>
      <c r="U34" s="747"/>
      <c r="V34" s="747">
        <v>709</v>
      </c>
      <c r="W34" s="747"/>
      <c r="X34" s="747"/>
      <c r="Y34" s="747"/>
      <c r="Z34" s="747"/>
      <c r="AA34" s="747">
        <v>121</v>
      </c>
      <c r="AB34" s="747"/>
      <c r="AC34" s="747"/>
      <c r="AD34" s="747"/>
      <c r="AE34" s="748"/>
      <c r="AF34" s="749">
        <v>2527</v>
      </c>
      <c r="AG34" s="750"/>
      <c r="AH34" s="750"/>
      <c r="AI34" s="750"/>
      <c r="AJ34" s="751"/>
      <c r="AK34" s="818">
        <v>133</v>
      </c>
      <c r="AL34" s="819"/>
      <c r="AM34" s="819"/>
      <c r="AN34" s="819"/>
      <c r="AO34" s="819"/>
      <c r="AP34" s="819">
        <v>878</v>
      </c>
      <c r="AQ34" s="819"/>
      <c r="AR34" s="819"/>
      <c r="AS34" s="819"/>
      <c r="AT34" s="819"/>
      <c r="AU34" s="819">
        <v>477</v>
      </c>
      <c r="AV34" s="819"/>
      <c r="AW34" s="819"/>
      <c r="AX34" s="819"/>
      <c r="AY34" s="819"/>
      <c r="AZ34" s="820" t="s">
        <v>484</v>
      </c>
      <c r="BA34" s="820"/>
      <c r="BB34" s="820"/>
      <c r="BC34" s="820"/>
      <c r="BD34" s="820"/>
      <c r="BE34" s="816" t="s">
        <v>388</v>
      </c>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392</v>
      </c>
      <c r="C35" s="744"/>
      <c r="D35" s="744"/>
      <c r="E35" s="744"/>
      <c r="F35" s="744"/>
      <c r="G35" s="744"/>
      <c r="H35" s="744"/>
      <c r="I35" s="744"/>
      <c r="J35" s="744"/>
      <c r="K35" s="744"/>
      <c r="L35" s="744"/>
      <c r="M35" s="744"/>
      <c r="N35" s="744"/>
      <c r="O35" s="744"/>
      <c r="P35" s="745"/>
      <c r="Q35" s="746">
        <v>20257</v>
      </c>
      <c r="R35" s="747"/>
      <c r="S35" s="747"/>
      <c r="T35" s="747"/>
      <c r="U35" s="747"/>
      <c r="V35" s="747">
        <v>20257</v>
      </c>
      <c r="W35" s="747"/>
      <c r="X35" s="747"/>
      <c r="Y35" s="747"/>
      <c r="Z35" s="747"/>
      <c r="AA35" s="747" t="s">
        <v>484</v>
      </c>
      <c r="AB35" s="747"/>
      <c r="AC35" s="747"/>
      <c r="AD35" s="747"/>
      <c r="AE35" s="748"/>
      <c r="AF35" s="749">
        <v>380</v>
      </c>
      <c r="AG35" s="750"/>
      <c r="AH35" s="750"/>
      <c r="AI35" s="750"/>
      <c r="AJ35" s="751"/>
      <c r="AK35" s="818">
        <v>9450</v>
      </c>
      <c r="AL35" s="819"/>
      <c r="AM35" s="819"/>
      <c r="AN35" s="819"/>
      <c r="AO35" s="819"/>
      <c r="AP35" s="819">
        <v>228592</v>
      </c>
      <c r="AQ35" s="819"/>
      <c r="AR35" s="819"/>
      <c r="AS35" s="819"/>
      <c r="AT35" s="819"/>
      <c r="AU35" s="819">
        <v>115988</v>
      </c>
      <c r="AV35" s="819"/>
      <c r="AW35" s="819"/>
      <c r="AX35" s="819"/>
      <c r="AY35" s="819"/>
      <c r="AZ35" s="820" t="s">
        <v>484</v>
      </c>
      <c r="BA35" s="820"/>
      <c r="BB35" s="820"/>
      <c r="BC35" s="820"/>
      <c r="BD35" s="820"/>
      <c r="BE35" s="816" t="s">
        <v>388</v>
      </c>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393</v>
      </c>
      <c r="C36" s="744"/>
      <c r="D36" s="744"/>
      <c r="E36" s="744"/>
      <c r="F36" s="744"/>
      <c r="G36" s="744"/>
      <c r="H36" s="744"/>
      <c r="I36" s="744"/>
      <c r="J36" s="744"/>
      <c r="K36" s="744"/>
      <c r="L36" s="744"/>
      <c r="M36" s="744"/>
      <c r="N36" s="744"/>
      <c r="O36" s="744"/>
      <c r="P36" s="745"/>
      <c r="Q36" s="746">
        <v>697</v>
      </c>
      <c r="R36" s="747"/>
      <c r="S36" s="747"/>
      <c r="T36" s="747"/>
      <c r="U36" s="747"/>
      <c r="V36" s="747">
        <v>416</v>
      </c>
      <c r="W36" s="747"/>
      <c r="X36" s="747"/>
      <c r="Y36" s="747"/>
      <c r="Z36" s="747"/>
      <c r="AA36" s="747">
        <v>280</v>
      </c>
      <c r="AB36" s="747"/>
      <c r="AC36" s="747"/>
      <c r="AD36" s="747"/>
      <c r="AE36" s="748"/>
      <c r="AF36" s="749">
        <v>280</v>
      </c>
      <c r="AG36" s="750"/>
      <c r="AH36" s="750"/>
      <c r="AI36" s="750"/>
      <c r="AJ36" s="751"/>
      <c r="AK36" s="818">
        <v>221</v>
      </c>
      <c r="AL36" s="819"/>
      <c r="AM36" s="819"/>
      <c r="AN36" s="819"/>
      <c r="AO36" s="819"/>
      <c r="AP36" s="819">
        <v>2296</v>
      </c>
      <c r="AQ36" s="819"/>
      <c r="AR36" s="819"/>
      <c r="AS36" s="819"/>
      <c r="AT36" s="819"/>
      <c r="AU36" s="819">
        <v>1228</v>
      </c>
      <c r="AV36" s="819"/>
      <c r="AW36" s="819"/>
      <c r="AX36" s="819"/>
      <c r="AY36" s="819"/>
      <c r="AZ36" s="820" t="s">
        <v>484</v>
      </c>
      <c r="BA36" s="820"/>
      <c r="BB36" s="820"/>
      <c r="BC36" s="820"/>
      <c r="BD36" s="820"/>
      <c r="BE36" s="816" t="s">
        <v>394</v>
      </c>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395</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372</v>
      </c>
      <c r="B63" s="778" t="s">
        <v>396</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17851</v>
      </c>
      <c r="AG63" s="830"/>
      <c r="AH63" s="830"/>
      <c r="AI63" s="830"/>
      <c r="AJ63" s="831"/>
      <c r="AK63" s="832"/>
      <c r="AL63" s="827"/>
      <c r="AM63" s="827"/>
      <c r="AN63" s="827"/>
      <c r="AO63" s="827"/>
      <c r="AP63" s="830">
        <v>257730</v>
      </c>
      <c r="AQ63" s="830"/>
      <c r="AR63" s="830"/>
      <c r="AS63" s="830"/>
      <c r="AT63" s="830"/>
      <c r="AU63" s="830">
        <v>118432</v>
      </c>
      <c r="AV63" s="830"/>
      <c r="AW63" s="830"/>
      <c r="AX63" s="830"/>
      <c r="AY63" s="830"/>
      <c r="AZ63" s="834"/>
      <c r="BA63" s="834"/>
      <c r="BB63" s="834"/>
      <c r="BC63" s="834"/>
      <c r="BD63" s="834"/>
      <c r="BE63" s="835"/>
      <c r="BF63" s="835"/>
      <c r="BG63" s="835"/>
      <c r="BH63" s="835"/>
      <c r="BI63" s="836"/>
      <c r="BJ63" s="837" t="s">
        <v>109</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398</v>
      </c>
      <c r="B66" s="729"/>
      <c r="C66" s="729"/>
      <c r="D66" s="729"/>
      <c r="E66" s="729"/>
      <c r="F66" s="729"/>
      <c r="G66" s="729"/>
      <c r="H66" s="729"/>
      <c r="I66" s="729"/>
      <c r="J66" s="729"/>
      <c r="K66" s="729"/>
      <c r="L66" s="729"/>
      <c r="M66" s="729"/>
      <c r="N66" s="729"/>
      <c r="O66" s="729"/>
      <c r="P66" s="730"/>
      <c r="Q66" s="705" t="s">
        <v>376</v>
      </c>
      <c r="R66" s="706"/>
      <c r="S66" s="706"/>
      <c r="T66" s="706"/>
      <c r="U66" s="707"/>
      <c r="V66" s="705" t="s">
        <v>377</v>
      </c>
      <c r="W66" s="706"/>
      <c r="X66" s="706"/>
      <c r="Y66" s="706"/>
      <c r="Z66" s="707"/>
      <c r="AA66" s="705" t="s">
        <v>378</v>
      </c>
      <c r="AB66" s="706"/>
      <c r="AC66" s="706"/>
      <c r="AD66" s="706"/>
      <c r="AE66" s="707"/>
      <c r="AF66" s="840" t="s">
        <v>379</v>
      </c>
      <c r="AG66" s="801"/>
      <c r="AH66" s="801"/>
      <c r="AI66" s="801"/>
      <c r="AJ66" s="841"/>
      <c r="AK66" s="705" t="s">
        <v>380</v>
      </c>
      <c r="AL66" s="729"/>
      <c r="AM66" s="729"/>
      <c r="AN66" s="729"/>
      <c r="AO66" s="730"/>
      <c r="AP66" s="705" t="s">
        <v>381</v>
      </c>
      <c r="AQ66" s="706"/>
      <c r="AR66" s="706"/>
      <c r="AS66" s="706"/>
      <c r="AT66" s="707"/>
      <c r="AU66" s="705" t="s">
        <v>399</v>
      </c>
      <c r="AV66" s="706"/>
      <c r="AW66" s="706"/>
      <c r="AX66" s="706"/>
      <c r="AY66" s="707"/>
      <c r="AZ66" s="705" t="s">
        <v>352</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545</v>
      </c>
      <c r="C68" s="858"/>
      <c r="D68" s="858"/>
      <c r="E68" s="858"/>
      <c r="F68" s="858"/>
      <c r="G68" s="858"/>
      <c r="H68" s="858"/>
      <c r="I68" s="858"/>
      <c r="J68" s="858"/>
      <c r="K68" s="858"/>
      <c r="L68" s="858"/>
      <c r="M68" s="858"/>
      <c r="N68" s="858"/>
      <c r="O68" s="858"/>
      <c r="P68" s="859"/>
      <c r="Q68" s="860">
        <v>267</v>
      </c>
      <c r="R68" s="854"/>
      <c r="S68" s="854"/>
      <c r="T68" s="854"/>
      <c r="U68" s="854"/>
      <c r="V68" s="854">
        <v>254</v>
      </c>
      <c r="W68" s="854"/>
      <c r="X68" s="854"/>
      <c r="Y68" s="854"/>
      <c r="Z68" s="854"/>
      <c r="AA68" s="854">
        <v>13</v>
      </c>
      <c r="AB68" s="854"/>
      <c r="AC68" s="854"/>
      <c r="AD68" s="854"/>
      <c r="AE68" s="854"/>
      <c r="AF68" s="854">
        <v>13</v>
      </c>
      <c r="AG68" s="854"/>
      <c r="AH68" s="854"/>
      <c r="AI68" s="854"/>
      <c r="AJ68" s="854"/>
      <c r="AK68" s="854">
        <v>216</v>
      </c>
      <c r="AL68" s="854"/>
      <c r="AM68" s="854"/>
      <c r="AN68" s="854"/>
      <c r="AO68" s="854"/>
      <c r="AP68" s="854" t="s">
        <v>484</v>
      </c>
      <c r="AQ68" s="854"/>
      <c r="AR68" s="854"/>
      <c r="AS68" s="854"/>
      <c r="AT68" s="854"/>
      <c r="AU68" s="854" t="s">
        <v>484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546</v>
      </c>
      <c r="C69" s="862"/>
      <c r="D69" s="862"/>
      <c r="E69" s="862"/>
      <c r="F69" s="862"/>
      <c r="G69" s="862"/>
      <c r="H69" s="862"/>
      <c r="I69" s="862"/>
      <c r="J69" s="862"/>
      <c r="K69" s="862"/>
      <c r="L69" s="862"/>
      <c r="M69" s="862"/>
      <c r="N69" s="862"/>
      <c r="O69" s="862"/>
      <c r="P69" s="863"/>
      <c r="Q69" s="864">
        <v>213</v>
      </c>
      <c r="R69" s="819"/>
      <c r="S69" s="819"/>
      <c r="T69" s="819"/>
      <c r="U69" s="819"/>
      <c r="V69" s="819">
        <v>197</v>
      </c>
      <c r="W69" s="819"/>
      <c r="X69" s="819"/>
      <c r="Y69" s="819"/>
      <c r="Z69" s="819"/>
      <c r="AA69" s="819">
        <v>16</v>
      </c>
      <c r="AB69" s="819"/>
      <c r="AC69" s="819"/>
      <c r="AD69" s="819"/>
      <c r="AE69" s="819"/>
      <c r="AF69" s="819">
        <v>16</v>
      </c>
      <c r="AG69" s="819"/>
      <c r="AH69" s="819"/>
      <c r="AI69" s="819"/>
      <c r="AJ69" s="819"/>
      <c r="AK69" s="819">
        <v>203</v>
      </c>
      <c r="AL69" s="819"/>
      <c r="AM69" s="819"/>
      <c r="AN69" s="819"/>
      <c r="AO69" s="819"/>
      <c r="AP69" s="819" t="s">
        <v>484</v>
      </c>
      <c r="AQ69" s="819"/>
      <c r="AR69" s="819"/>
      <c r="AS69" s="819"/>
      <c r="AT69" s="819"/>
      <c r="AU69" s="819" t="s">
        <v>484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547</v>
      </c>
      <c r="C70" s="862"/>
      <c r="D70" s="862"/>
      <c r="E70" s="862"/>
      <c r="F70" s="862"/>
      <c r="G70" s="862"/>
      <c r="H70" s="862"/>
      <c r="I70" s="862"/>
      <c r="J70" s="862"/>
      <c r="K70" s="862"/>
      <c r="L70" s="862"/>
      <c r="M70" s="862"/>
      <c r="N70" s="862"/>
      <c r="O70" s="862"/>
      <c r="P70" s="863"/>
      <c r="Q70" s="864">
        <v>115</v>
      </c>
      <c r="R70" s="819"/>
      <c r="S70" s="819"/>
      <c r="T70" s="819"/>
      <c r="U70" s="819"/>
      <c r="V70" s="819">
        <v>108</v>
      </c>
      <c r="W70" s="819"/>
      <c r="X70" s="819"/>
      <c r="Y70" s="819"/>
      <c r="Z70" s="819"/>
      <c r="AA70" s="819">
        <v>7</v>
      </c>
      <c r="AB70" s="819"/>
      <c r="AC70" s="819"/>
      <c r="AD70" s="819"/>
      <c r="AE70" s="819"/>
      <c r="AF70" s="819">
        <v>7</v>
      </c>
      <c r="AG70" s="819"/>
      <c r="AH70" s="819"/>
      <c r="AI70" s="819"/>
      <c r="AJ70" s="819"/>
      <c r="AK70" s="819">
        <v>66</v>
      </c>
      <c r="AL70" s="819"/>
      <c r="AM70" s="819"/>
      <c r="AN70" s="819"/>
      <c r="AO70" s="819"/>
      <c r="AP70" s="819">
        <v>54</v>
      </c>
      <c r="AQ70" s="819"/>
      <c r="AR70" s="819"/>
      <c r="AS70" s="819"/>
      <c r="AT70" s="819"/>
      <c r="AU70" s="819">
        <v>43</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548</v>
      </c>
      <c r="C71" s="862"/>
      <c r="D71" s="862"/>
      <c r="E71" s="862"/>
      <c r="F71" s="862"/>
      <c r="G71" s="862"/>
      <c r="H71" s="862"/>
      <c r="I71" s="862"/>
      <c r="J71" s="862"/>
      <c r="K71" s="862"/>
      <c r="L71" s="862"/>
      <c r="M71" s="862"/>
      <c r="N71" s="862"/>
      <c r="O71" s="862"/>
      <c r="P71" s="863"/>
      <c r="Q71" s="864">
        <v>160</v>
      </c>
      <c r="R71" s="819"/>
      <c r="S71" s="819"/>
      <c r="T71" s="819"/>
      <c r="U71" s="819"/>
      <c r="V71" s="819">
        <v>149</v>
      </c>
      <c r="W71" s="819"/>
      <c r="X71" s="819"/>
      <c r="Y71" s="819"/>
      <c r="Z71" s="819"/>
      <c r="AA71" s="819">
        <v>11</v>
      </c>
      <c r="AB71" s="819"/>
      <c r="AC71" s="819"/>
      <c r="AD71" s="819"/>
      <c r="AE71" s="819"/>
      <c r="AF71" s="819">
        <v>11</v>
      </c>
      <c r="AG71" s="819"/>
      <c r="AH71" s="819"/>
      <c r="AI71" s="819"/>
      <c r="AJ71" s="819"/>
      <c r="AK71" s="819">
        <v>123</v>
      </c>
      <c r="AL71" s="819"/>
      <c r="AM71" s="819"/>
      <c r="AN71" s="819"/>
      <c r="AO71" s="819"/>
      <c r="AP71" s="819" t="s">
        <v>484</v>
      </c>
      <c r="AQ71" s="819"/>
      <c r="AR71" s="819"/>
      <c r="AS71" s="819"/>
      <c r="AT71" s="819"/>
      <c r="AU71" s="819" t="s">
        <v>484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549</v>
      </c>
      <c r="C72" s="862"/>
      <c r="D72" s="862"/>
      <c r="E72" s="862"/>
      <c r="F72" s="862"/>
      <c r="G72" s="862"/>
      <c r="H72" s="862"/>
      <c r="I72" s="862"/>
      <c r="J72" s="862"/>
      <c r="K72" s="862"/>
      <c r="L72" s="862"/>
      <c r="M72" s="862"/>
      <c r="N72" s="862"/>
      <c r="O72" s="862"/>
      <c r="P72" s="863"/>
      <c r="Q72" s="864">
        <v>1107</v>
      </c>
      <c r="R72" s="819"/>
      <c r="S72" s="819"/>
      <c r="T72" s="819"/>
      <c r="U72" s="819"/>
      <c r="V72" s="819">
        <v>1086</v>
      </c>
      <c r="W72" s="819"/>
      <c r="X72" s="819"/>
      <c r="Y72" s="819"/>
      <c r="Z72" s="819"/>
      <c r="AA72" s="819">
        <v>20</v>
      </c>
      <c r="AB72" s="819"/>
      <c r="AC72" s="819"/>
      <c r="AD72" s="819"/>
      <c r="AE72" s="819"/>
      <c r="AF72" s="819">
        <v>968</v>
      </c>
      <c r="AG72" s="819"/>
      <c r="AH72" s="819"/>
      <c r="AI72" s="819"/>
      <c r="AJ72" s="819"/>
      <c r="AK72" s="819">
        <v>193</v>
      </c>
      <c r="AL72" s="819"/>
      <c r="AM72" s="819"/>
      <c r="AN72" s="819"/>
      <c r="AO72" s="819"/>
      <c r="AP72" s="819">
        <v>392</v>
      </c>
      <c r="AQ72" s="819"/>
      <c r="AR72" s="819"/>
      <c r="AS72" s="819"/>
      <c r="AT72" s="819"/>
      <c r="AU72" s="819">
        <v>267</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550</v>
      </c>
      <c r="C73" s="862"/>
      <c r="D73" s="862"/>
      <c r="E73" s="862"/>
      <c r="F73" s="862"/>
      <c r="G73" s="862"/>
      <c r="H73" s="862"/>
      <c r="I73" s="862"/>
      <c r="J73" s="862"/>
      <c r="K73" s="862"/>
      <c r="L73" s="862"/>
      <c r="M73" s="862"/>
      <c r="N73" s="862"/>
      <c r="O73" s="862"/>
      <c r="P73" s="863"/>
      <c r="Q73" s="864">
        <v>6632</v>
      </c>
      <c r="R73" s="819"/>
      <c r="S73" s="819"/>
      <c r="T73" s="819"/>
      <c r="U73" s="819"/>
      <c r="V73" s="819">
        <v>7332</v>
      </c>
      <c r="W73" s="819"/>
      <c r="X73" s="819"/>
      <c r="Y73" s="819"/>
      <c r="Z73" s="819"/>
      <c r="AA73" s="819">
        <v>-700</v>
      </c>
      <c r="AB73" s="819"/>
      <c r="AC73" s="819"/>
      <c r="AD73" s="819"/>
      <c r="AE73" s="819"/>
      <c r="AF73" s="819">
        <v>3250</v>
      </c>
      <c r="AG73" s="819"/>
      <c r="AH73" s="819"/>
      <c r="AI73" s="819"/>
      <c r="AJ73" s="819"/>
      <c r="AK73" s="819" t="s">
        <v>484</v>
      </c>
      <c r="AL73" s="819"/>
      <c r="AM73" s="819"/>
      <c r="AN73" s="819"/>
      <c r="AO73" s="819"/>
      <c r="AP73" s="819">
        <v>32783</v>
      </c>
      <c r="AQ73" s="819"/>
      <c r="AR73" s="819"/>
      <c r="AS73" s="819"/>
      <c r="AT73" s="819"/>
      <c r="AU73" s="819">
        <v>261</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551</v>
      </c>
      <c r="C74" s="862"/>
      <c r="D74" s="862"/>
      <c r="E74" s="862"/>
      <c r="F74" s="862"/>
      <c r="G74" s="862"/>
      <c r="H74" s="862"/>
      <c r="I74" s="862"/>
      <c r="J74" s="862"/>
      <c r="K74" s="862"/>
      <c r="L74" s="862"/>
      <c r="M74" s="862"/>
      <c r="N74" s="862"/>
      <c r="O74" s="862"/>
      <c r="P74" s="863"/>
      <c r="Q74" s="864">
        <v>1566</v>
      </c>
      <c r="R74" s="819"/>
      <c r="S74" s="819"/>
      <c r="T74" s="819"/>
      <c r="U74" s="819"/>
      <c r="V74" s="819">
        <v>1325</v>
      </c>
      <c r="W74" s="819"/>
      <c r="X74" s="819"/>
      <c r="Y74" s="819"/>
      <c r="Z74" s="819"/>
      <c r="AA74" s="819">
        <v>241</v>
      </c>
      <c r="AB74" s="819"/>
      <c r="AC74" s="819"/>
      <c r="AD74" s="819"/>
      <c r="AE74" s="819"/>
      <c r="AF74" s="819">
        <v>4707</v>
      </c>
      <c r="AG74" s="819"/>
      <c r="AH74" s="819"/>
      <c r="AI74" s="819"/>
      <c r="AJ74" s="819"/>
      <c r="AK74" s="819">
        <v>4</v>
      </c>
      <c r="AL74" s="819"/>
      <c r="AM74" s="819"/>
      <c r="AN74" s="819"/>
      <c r="AO74" s="819"/>
      <c r="AP74" s="819">
        <v>3800</v>
      </c>
      <c r="AQ74" s="819"/>
      <c r="AR74" s="819"/>
      <c r="AS74" s="819"/>
      <c r="AT74" s="819"/>
      <c r="AU74" s="819" t="s">
        <v>484</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552</v>
      </c>
      <c r="C75" s="862"/>
      <c r="D75" s="862"/>
      <c r="E75" s="862"/>
      <c r="F75" s="862"/>
      <c r="G75" s="862"/>
      <c r="H75" s="862"/>
      <c r="I75" s="862"/>
      <c r="J75" s="862"/>
      <c r="K75" s="862"/>
      <c r="L75" s="862"/>
      <c r="M75" s="862"/>
      <c r="N75" s="862"/>
      <c r="O75" s="862"/>
      <c r="P75" s="863"/>
      <c r="Q75" s="867">
        <v>20</v>
      </c>
      <c r="R75" s="868"/>
      <c r="S75" s="868"/>
      <c r="T75" s="868"/>
      <c r="U75" s="818"/>
      <c r="V75" s="869">
        <v>12</v>
      </c>
      <c r="W75" s="868"/>
      <c r="X75" s="868"/>
      <c r="Y75" s="868"/>
      <c r="Z75" s="818"/>
      <c r="AA75" s="869">
        <v>8</v>
      </c>
      <c r="AB75" s="868"/>
      <c r="AC75" s="868"/>
      <c r="AD75" s="868"/>
      <c r="AE75" s="818"/>
      <c r="AF75" s="869">
        <v>8</v>
      </c>
      <c r="AG75" s="868"/>
      <c r="AH75" s="868"/>
      <c r="AI75" s="868"/>
      <c r="AJ75" s="818"/>
      <c r="AK75" s="869">
        <v>15</v>
      </c>
      <c r="AL75" s="868"/>
      <c r="AM75" s="868"/>
      <c r="AN75" s="868"/>
      <c r="AO75" s="818"/>
      <c r="AP75" s="869" t="s">
        <v>484</v>
      </c>
      <c r="AQ75" s="868"/>
      <c r="AR75" s="868"/>
      <c r="AS75" s="868"/>
      <c r="AT75" s="818"/>
      <c r="AU75" s="869" t="s">
        <v>484</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t="s">
        <v>553</v>
      </c>
      <c r="C76" s="862"/>
      <c r="D76" s="862"/>
      <c r="E76" s="862"/>
      <c r="F76" s="862"/>
      <c r="G76" s="862"/>
      <c r="H76" s="862"/>
      <c r="I76" s="862"/>
      <c r="J76" s="862"/>
      <c r="K76" s="862"/>
      <c r="L76" s="862"/>
      <c r="M76" s="862"/>
      <c r="N76" s="862"/>
      <c r="O76" s="862"/>
      <c r="P76" s="863"/>
      <c r="Q76" s="867">
        <v>6</v>
      </c>
      <c r="R76" s="868"/>
      <c r="S76" s="868"/>
      <c r="T76" s="868"/>
      <c r="U76" s="818"/>
      <c r="V76" s="869">
        <v>4</v>
      </c>
      <c r="W76" s="868"/>
      <c r="X76" s="868"/>
      <c r="Y76" s="868"/>
      <c r="Z76" s="818"/>
      <c r="AA76" s="869">
        <v>3</v>
      </c>
      <c r="AB76" s="868"/>
      <c r="AC76" s="868"/>
      <c r="AD76" s="868"/>
      <c r="AE76" s="818"/>
      <c r="AF76" s="869">
        <v>3</v>
      </c>
      <c r="AG76" s="868"/>
      <c r="AH76" s="868"/>
      <c r="AI76" s="868"/>
      <c r="AJ76" s="818"/>
      <c r="AK76" s="869">
        <v>4</v>
      </c>
      <c r="AL76" s="868"/>
      <c r="AM76" s="868"/>
      <c r="AN76" s="868"/>
      <c r="AO76" s="818"/>
      <c r="AP76" s="869" t="s">
        <v>484</v>
      </c>
      <c r="AQ76" s="868"/>
      <c r="AR76" s="868"/>
      <c r="AS76" s="868"/>
      <c r="AT76" s="818"/>
      <c r="AU76" s="869" t="s">
        <v>484</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t="s">
        <v>554</v>
      </c>
      <c r="C77" s="862"/>
      <c r="D77" s="862"/>
      <c r="E77" s="862"/>
      <c r="F77" s="862"/>
      <c r="G77" s="862"/>
      <c r="H77" s="862"/>
      <c r="I77" s="862"/>
      <c r="J77" s="862"/>
      <c r="K77" s="862"/>
      <c r="L77" s="862"/>
      <c r="M77" s="862"/>
      <c r="N77" s="862"/>
      <c r="O77" s="862"/>
      <c r="P77" s="863"/>
      <c r="Q77" s="867">
        <v>15</v>
      </c>
      <c r="R77" s="868"/>
      <c r="S77" s="868"/>
      <c r="T77" s="868"/>
      <c r="U77" s="818"/>
      <c r="V77" s="869">
        <v>11</v>
      </c>
      <c r="W77" s="868"/>
      <c r="X77" s="868"/>
      <c r="Y77" s="868"/>
      <c r="Z77" s="818"/>
      <c r="AA77" s="869">
        <v>4</v>
      </c>
      <c r="AB77" s="868"/>
      <c r="AC77" s="868"/>
      <c r="AD77" s="868"/>
      <c r="AE77" s="818"/>
      <c r="AF77" s="869">
        <v>4</v>
      </c>
      <c r="AG77" s="868"/>
      <c r="AH77" s="868"/>
      <c r="AI77" s="868"/>
      <c r="AJ77" s="818"/>
      <c r="AK77" s="869">
        <v>12</v>
      </c>
      <c r="AL77" s="868"/>
      <c r="AM77" s="868"/>
      <c r="AN77" s="868"/>
      <c r="AO77" s="818"/>
      <c r="AP77" s="869" t="s">
        <v>484</v>
      </c>
      <c r="AQ77" s="868"/>
      <c r="AR77" s="868"/>
      <c r="AS77" s="868"/>
      <c r="AT77" s="818"/>
      <c r="AU77" s="869" t="s">
        <v>484</v>
      </c>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t="s">
        <v>555</v>
      </c>
      <c r="C78" s="862"/>
      <c r="D78" s="862"/>
      <c r="E78" s="862"/>
      <c r="F78" s="862"/>
      <c r="G78" s="862"/>
      <c r="H78" s="862"/>
      <c r="I78" s="862"/>
      <c r="J78" s="862"/>
      <c r="K78" s="862"/>
      <c r="L78" s="862"/>
      <c r="M78" s="862"/>
      <c r="N78" s="862"/>
      <c r="O78" s="862"/>
      <c r="P78" s="863"/>
      <c r="Q78" s="864">
        <v>1490</v>
      </c>
      <c r="R78" s="819"/>
      <c r="S78" s="819"/>
      <c r="T78" s="819"/>
      <c r="U78" s="819"/>
      <c r="V78" s="819">
        <v>1489</v>
      </c>
      <c r="W78" s="819"/>
      <c r="X78" s="819"/>
      <c r="Y78" s="819"/>
      <c r="Z78" s="819"/>
      <c r="AA78" s="819">
        <v>1</v>
      </c>
      <c r="AB78" s="819"/>
      <c r="AC78" s="819"/>
      <c r="AD78" s="819"/>
      <c r="AE78" s="819"/>
      <c r="AF78" s="819">
        <v>1</v>
      </c>
      <c r="AG78" s="819"/>
      <c r="AH78" s="819"/>
      <c r="AI78" s="819"/>
      <c r="AJ78" s="819"/>
      <c r="AK78" s="819" t="s">
        <v>484</v>
      </c>
      <c r="AL78" s="819"/>
      <c r="AM78" s="819"/>
      <c r="AN78" s="819"/>
      <c r="AO78" s="819"/>
      <c r="AP78" s="819" t="s">
        <v>484</v>
      </c>
      <c r="AQ78" s="819"/>
      <c r="AR78" s="819"/>
      <c r="AS78" s="819"/>
      <c r="AT78" s="819"/>
      <c r="AU78" s="819" t="s">
        <v>484</v>
      </c>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t="s">
        <v>556</v>
      </c>
      <c r="C79" s="862"/>
      <c r="D79" s="862"/>
      <c r="E79" s="862"/>
      <c r="F79" s="862"/>
      <c r="G79" s="862"/>
      <c r="H79" s="862"/>
      <c r="I79" s="862"/>
      <c r="J79" s="862"/>
      <c r="K79" s="862"/>
      <c r="L79" s="862"/>
      <c r="M79" s="862"/>
      <c r="N79" s="862"/>
      <c r="O79" s="862"/>
      <c r="P79" s="863"/>
      <c r="Q79" s="864">
        <v>8908</v>
      </c>
      <c r="R79" s="819"/>
      <c r="S79" s="819"/>
      <c r="T79" s="819"/>
      <c r="U79" s="819"/>
      <c r="V79" s="819">
        <v>7896</v>
      </c>
      <c r="W79" s="819"/>
      <c r="X79" s="819"/>
      <c r="Y79" s="819"/>
      <c r="Z79" s="819"/>
      <c r="AA79" s="819">
        <v>1012</v>
      </c>
      <c r="AB79" s="819"/>
      <c r="AC79" s="819"/>
      <c r="AD79" s="819"/>
      <c r="AE79" s="819"/>
      <c r="AF79" s="819">
        <v>1310</v>
      </c>
      <c r="AG79" s="819"/>
      <c r="AH79" s="819"/>
      <c r="AI79" s="819"/>
      <c r="AJ79" s="819"/>
      <c r="AK79" s="819">
        <v>6774</v>
      </c>
      <c r="AL79" s="819"/>
      <c r="AM79" s="819"/>
      <c r="AN79" s="819"/>
      <c r="AO79" s="819"/>
      <c r="AP79" s="819" t="s">
        <v>484</v>
      </c>
      <c r="AQ79" s="819"/>
      <c r="AR79" s="819"/>
      <c r="AS79" s="819"/>
      <c r="AT79" s="819"/>
      <c r="AU79" s="819" t="s">
        <v>484</v>
      </c>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t="s">
        <v>557</v>
      </c>
      <c r="C80" s="862"/>
      <c r="D80" s="862"/>
      <c r="E80" s="862"/>
      <c r="F80" s="862"/>
      <c r="G80" s="862"/>
      <c r="H80" s="862"/>
      <c r="I80" s="862"/>
      <c r="J80" s="862"/>
      <c r="K80" s="862"/>
      <c r="L80" s="862"/>
      <c r="M80" s="862"/>
      <c r="N80" s="862"/>
      <c r="O80" s="862"/>
      <c r="P80" s="863"/>
      <c r="Q80" s="864">
        <v>3</v>
      </c>
      <c r="R80" s="819"/>
      <c r="S80" s="819"/>
      <c r="T80" s="819"/>
      <c r="U80" s="819"/>
      <c r="V80" s="819">
        <v>2</v>
      </c>
      <c r="W80" s="819"/>
      <c r="X80" s="819"/>
      <c r="Y80" s="819"/>
      <c r="Z80" s="819"/>
      <c r="AA80" s="819">
        <v>1</v>
      </c>
      <c r="AB80" s="819"/>
      <c r="AC80" s="819"/>
      <c r="AD80" s="819"/>
      <c r="AE80" s="819"/>
      <c r="AF80" s="819">
        <v>1</v>
      </c>
      <c r="AG80" s="819"/>
      <c r="AH80" s="819"/>
      <c r="AI80" s="819"/>
      <c r="AJ80" s="819"/>
      <c r="AK80" s="819">
        <v>1</v>
      </c>
      <c r="AL80" s="819"/>
      <c r="AM80" s="819"/>
      <c r="AN80" s="819"/>
      <c r="AO80" s="819"/>
      <c r="AP80" s="819" t="s">
        <v>484</v>
      </c>
      <c r="AQ80" s="819"/>
      <c r="AR80" s="819"/>
      <c r="AS80" s="819"/>
      <c r="AT80" s="819"/>
      <c r="AU80" s="819" t="s">
        <v>484</v>
      </c>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t="s">
        <v>558</v>
      </c>
      <c r="C81" s="862"/>
      <c r="D81" s="862"/>
      <c r="E81" s="862"/>
      <c r="F81" s="862"/>
      <c r="G81" s="862"/>
      <c r="H81" s="862"/>
      <c r="I81" s="862"/>
      <c r="J81" s="862"/>
      <c r="K81" s="862"/>
      <c r="L81" s="862"/>
      <c r="M81" s="862"/>
      <c r="N81" s="862"/>
      <c r="O81" s="862"/>
      <c r="P81" s="863"/>
      <c r="Q81" s="864">
        <v>1</v>
      </c>
      <c r="R81" s="819"/>
      <c r="S81" s="819"/>
      <c r="T81" s="819"/>
      <c r="U81" s="819"/>
      <c r="V81" s="819">
        <v>1</v>
      </c>
      <c r="W81" s="819"/>
      <c r="X81" s="819"/>
      <c r="Y81" s="819"/>
      <c r="Z81" s="819"/>
      <c r="AA81" s="819">
        <v>1</v>
      </c>
      <c r="AB81" s="819"/>
      <c r="AC81" s="819"/>
      <c r="AD81" s="819"/>
      <c r="AE81" s="819"/>
      <c r="AF81" s="819">
        <v>1</v>
      </c>
      <c r="AG81" s="819"/>
      <c r="AH81" s="819"/>
      <c r="AI81" s="819"/>
      <c r="AJ81" s="819"/>
      <c r="AK81" s="819">
        <v>0</v>
      </c>
      <c r="AL81" s="819"/>
      <c r="AM81" s="819"/>
      <c r="AN81" s="819"/>
      <c r="AO81" s="819"/>
      <c r="AP81" s="819" t="s">
        <v>484</v>
      </c>
      <c r="AQ81" s="819"/>
      <c r="AR81" s="819"/>
      <c r="AS81" s="819"/>
      <c r="AT81" s="819"/>
      <c r="AU81" s="819" t="s">
        <v>484</v>
      </c>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t="s">
        <v>559</v>
      </c>
      <c r="C82" s="862"/>
      <c r="D82" s="862"/>
      <c r="E82" s="862"/>
      <c r="F82" s="862"/>
      <c r="G82" s="862"/>
      <c r="H82" s="862"/>
      <c r="I82" s="862"/>
      <c r="J82" s="862"/>
      <c r="K82" s="862"/>
      <c r="L82" s="862"/>
      <c r="M82" s="862"/>
      <c r="N82" s="862"/>
      <c r="O82" s="862"/>
      <c r="P82" s="863"/>
      <c r="Q82" s="864">
        <v>6</v>
      </c>
      <c r="R82" s="819"/>
      <c r="S82" s="819"/>
      <c r="T82" s="819"/>
      <c r="U82" s="819"/>
      <c r="V82" s="819">
        <v>4</v>
      </c>
      <c r="W82" s="819"/>
      <c r="X82" s="819"/>
      <c r="Y82" s="819"/>
      <c r="Z82" s="819"/>
      <c r="AA82" s="819">
        <v>2</v>
      </c>
      <c r="AB82" s="819"/>
      <c r="AC82" s="819"/>
      <c r="AD82" s="819"/>
      <c r="AE82" s="819"/>
      <c r="AF82" s="819">
        <v>2</v>
      </c>
      <c r="AG82" s="819"/>
      <c r="AH82" s="819"/>
      <c r="AI82" s="819"/>
      <c r="AJ82" s="819"/>
      <c r="AK82" s="819">
        <v>5</v>
      </c>
      <c r="AL82" s="819"/>
      <c r="AM82" s="819"/>
      <c r="AN82" s="819"/>
      <c r="AO82" s="819"/>
      <c r="AP82" s="819" t="s">
        <v>484</v>
      </c>
      <c r="AQ82" s="819"/>
      <c r="AR82" s="819"/>
      <c r="AS82" s="819"/>
      <c r="AT82" s="819"/>
      <c r="AU82" s="819" t="s">
        <v>484</v>
      </c>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t="s">
        <v>560</v>
      </c>
      <c r="C83" s="862"/>
      <c r="D83" s="862"/>
      <c r="E83" s="862"/>
      <c r="F83" s="862"/>
      <c r="G83" s="862"/>
      <c r="H83" s="862"/>
      <c r="I83" s="862"/>
      <c r="J83" s="862"/>
      <c r="K83" s="862"/>
      <c r="L83" s="862"/>
      <c r="M83" s="862"/>
      <c r="N83" s="862"/>
      <c r="O83" s="862"/>
      <c r="P83" s="863"/>
      <c r="Q83" s="864">
        <v>3</v>
      </c>
      <c r="R83" s="819"/>
      <c r="S83" s="819"/>
      <c r="T83" s="819"/>
      <c r="U83" s="819"/>
      <c r="V83" s="819">
        <v>1</v>
      </c>
      <c r="W83" s="819"/>
      <c r="X83" s="819"/>
      <c r="Y83" s="819"/>
      <c r="Z83" s="819"/>
      <c r="AA83" s="819">
        <v>2</v>
      </c>
      <c r="AB83" s="819"/>
      <c r="AC83" s="819"/>
      <c r="AD83" s="819"/>
      <c r="AE83" s="819"/>
      <c r="AF83" s="819">
        <v>2</v>
      </c>
      <c r="AG83" s="819"/>
      <c r="AH83" s="819"/>
      <c r="AI83" s="819"/>
      <c r="AJ83" s="819"/>
      <c r="AK83" s="819">
        <v>1</v>
      </c>
      <c r="AL83" s="819"/>
      <c r="AM83" s="819"/>
      <c r="AN83" s="819"/>
      <c r="AO83" s="819"/>
      <c r="AP83" s="819" t="s">
        <v>484</v>
      </c>
      <c r="AQ83" s="819"/>
      <c r="AR83" s="819"/>
      <c r="AS83" s="819"/>
      <c r="AT83" s="819"/>
      <c r="AU83" s="819" t="s">
        <v>484</v>
      </c>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t="s">
        <v>561</v>
      </c>
      <c r="C84" s="862"/>
      <c r="D84" s="862"/>
      <c r="E84" s="862"/>
      <c r="F84" s="862"/>
      <c r="G84" s="862"/>
      <c r="H84" s="862"/>
      <c r="I84" s="862"/>
      <c r="J84" s="862"/>
      <c r="K84" s="862"/>
      <c r="L84" s="862"/>
      <c r="M84" s="862"/>
      <c r="N84" s="862"/>
      <c r="O84" s="862"/>
      <c r="P84" s="863"/>
      <c r="Q84" s="864">
        <v>45</v>
      </c>
      <c r="R84" s="819"/>
      <c r="S84" s="819"/>
      <c r="T84" s="819"/>
      <c r="U84" s="819"/>
      <c r="V84" s="819">
        <v>40</v>
      </c>
      <c r="W84" s="819"/>
      <c r="X84" s="819"/>
      <c r="Y84" s="819"/>
      <c r="Z84" s="819"/>
      <c r="AA84" s="819">
        <v>5</v>
      </c>
      <c r="AB84" s="819"/>
      <c r="AC84" s="819"/>
      <c r="AD84" s="819"/>
      <c r="AE84" s="819"/>
      <c r="AF84" s="819">
        <v>5</v>
      </c>
      <c r="AG84" s="819"/>
      <c r="AH84" s="819"/>
      <c r="AI84" s="819"/>
      <c r="AJ84" s="819"/>
      <c r="AK84" s="819">
        <v>36</v>
      </c>
      <c r="AL84" s="819"/>
      <c r="AM84" s="819"/>
      <c r="AN84" s="819"/>
      <c r="AO84" s="819"/>
      <c r="AP84" s="819" t="s">
        <v>484</v>
      </c>
      <c r="AQ84" s="819"/>
      <c r="AR84" s="819"/>
      <c r="AS84" s="819"/>
      <c r="AT84" s="819"/>
      <c r="AU84" s="819" t="s">
        <v>484</v>
      </c>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372</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10309</v>
      </c>
      <c r="AG88" s="830"/>
      <c r="AH88" s="830"/>
      <c r="AI88" s="830"/>
      <c r="AJ88" s="830"/>
      <c r="AK88" s="827"/>
      <c r="AL88" s="827"/>
      <c r="AM88" s="827"/>
      <c r="AN88" s="827"/>
      <c r="AO88" s="827"/>
      <c r="AP88" s="830">
        <v>37029</v>
      </c>
      <c r="AQ88" s="830"/>
      <c r="AR88" s="830"/>
      <c r="AS88" s="830"/>
      <c r="AT88" s="830"/>
      <c r="AU88" s="830">
        <v>571</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778" t="s">
        <v>401</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v>5125</v>
      </c>
      <c r="CS102" s="838"/>
      <c r="CT102" s="838"/>
      <c r="CU102" s="838"/>
      <c r="CV102" s="881"/>
      <c r="CW102" s="880">
        <v>115</v>
      </c>
      <c r="CX102" s="838"/>
      <c r="CY102" s="838"/>
      <c r="CZ102" s="838"/>
      <c r="DA102" s="881"/>
      <c r="DB102" s="880">
        <v>16490</v>
      </c>
      <c r="DC102" s="838"/>
      <c r="DD102" s="838"/>
      <c r="DE102" s="838"/>
      <c r="DF102" s="881"/>
      <c r="DG102" s="880">
        <v>10518</v>
      </c>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402</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403</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1" t="s">
        <v>406</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407</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x14ac:dyDescent="0.15">
      <c r="A109" s="904" t="s">
        <v>408</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409</v>
      </c>
      <c r="AB109" s="883"/>
      <c r="AC109" s="883"/>
      <c r="AD109" s="883"/>
      <c r="AE109" s="884"/>
      <c r="AF109" s="882" t="s">
        <v>285</v>
      </c>
      <c r="AG109" s="883"/>
      <c r="AH109" s="883"/>
      <c r="AI109" s="883"/>
      <c r="AJ109" s="884"/>
      <c r="AK109" s="882" t="s">
        <v>284</v>
      </c>
      <c r="AL109" s="883"/>
      <c r="AM109" s="883"/>
      <c r="AN109" s="883"/>
      <c r="AO109" s="884"/>
      <c r="AP109" s="882" t="s">
        <v>410</v>
      </c>
      <c r="AQ109" s="883"/>
      <c r="AR109" s="883"/>
      <c r="AS109" s="883"/>
      <c r="AT109" s="885"/>
      <c r="AU109" s="904" t="s">
        <v>408</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409</v>
      </c>
      <c r="BR109" s="883"/>
      <c r="BS109" s="883"/>
      <c r="BT109" s="883"/>
      <c r="BU109" s="884"/>
      <c r="BV109" s="882" t="s">
        <v>285</v>
      </c>
      <c r="BW109" s="883"/>
      <c r="BX109" s="883"/>
      <c r="BY109" s="883"/>
      <c r="BZ109" s="884"/>
      <c r="CA109" s="882" t="s">
        <v>284</v>
      </c>
      <c r="CB109" s="883"/>
      <c r="CC109" s="883"/>
      <c r="CD109" s="883"/>
      <c r="CE109" s="884"/>
      <c r="CF109" s="905" t="s">
        <v>410</v>
      </c>
      <c r="CG109" s="905"/>
      <c r="CH109" s="905"/>
      <c r="CI109" s="905"/>
      <c r="CJ109" s="905"/>
      <c r="CK109" s="882" t="s">
        <v>411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409</v>
      </c>
      <c r="DH109" s="883"/>
      <c r="DI109" s="883"/>
      <c r="DJ109" s="883"/>
      <c r="DK109" s="884"/>
      <c r="DL109" s="882" t="s">
        <v>285</v>
      </c>
      <c r="DM109" s="883"/>
      <c r="DN109" s="883"/>
      <c r="DO109" s="883"/>
      <c r="DP109" s="884"/>
      <c r="DQ109" s="882" t="s">
        <v>284</v>
      </c>
      <c r="DR109" s="883"/>
      <c r="DS109" s="883"/>
      <c r="DT109" s="883"/>
      <c r="DU109" s="884"/>
      <c r="DV109" s="882" t="s">
        <v>410</v>
      </c>
      <c r="DW109" s="883"/>
      <c r="DX109" s="883"/>
      <c r="DY109" s="883"/>
      <c r="DZ109" s="885"/>
    </row>
    <row r="110" spans="1:131" s="197" customFormat="1" ht="26.25" customHeight="1" x14ac:dyDescent="0.15">
      <c r="A110" s="886" t="s">
        <v>412</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34559891</v>
      </c>
      <c r="AB110" s="890"/>
      <c r="AC110" s="890"/>
      <c r="AD110" s="890"/>
      <c r="AE110" s="891"/>
      <c r="AF110" s="892">
        <v>32359755</v>
      </c>
      <c r="AG110" s="890"/>
      <c r="AH110" s="890"/>
      <c r="AI110" s="890"/>
      <c r="AJ110" s="891"/>
      <c r="AK110" s="892">
        <v>30355803</v>
      </c>
      <c r="AL110" s="890"/>
      <c r="AM110" s="890"/>
      <c r="AN110" s="890"/>
      <c r="AO110" s="891"/>
      <c r="AP110" s="893">
        <v>21.6</v>
      </c>
      <c r="AQ110" s="894"/>
      <c r="AR110" s="894"/>
      <c r="AS110" s="894"/>
      <c r="AT110" s="895"/>
      <c r="AU110" s="896" t="s">
        <v>61</v>
      </c>
      <c r="AV110" s="897"/>
      <c r="AW110" s="897"/>
      <c r="AX110" s="897"/>
      <c r="AY110" s="898"/>
      <c r="AZ110" s="940" t="s">
        <v>413</v>
      </c>
      <c r="BA110" s="887"/>
      <c r="BB110" s="887"/>
      <c r="BC110" s="887"/>
      <c r="BD110" s="887"/>
      <c r="BE110" s="887"/>
      <c r="BF110" s="887"/>
      <c r="BG110" s="887"/>
      <c r="BH110" s="887"/>
      <c r="BI110" s="887"/>
      <c r="BJ110" s="887"/>
      <c r="BK110" s="887"/>
      <c r="BL110" s="887"/>
      <c r="BM110" s="887"/>
      <c r="BN110" s="887"/>
      <c r="BO110" s="887"/>
      <c r="BP110" s="888"/>
      <c r="BQ110" s="926">
        <v>285102704</v>
      </c>
      <c r="BR110" s="927"/>
      <c r="BS110" s="927"/>
      <c r="BT110" s="927"/>
      <c r="BU110" s="927"/>
      <c r="BV110" s="927">
        <v>310912320</v>
      </c>
      <c r="BW110" s="927"/>
      <c r="BX110" s="927"/>
      <c r="BY110" s="927"/>
      <c r="BZ110" s="927"/>
      <c r="CA110" s="927">
        <v>319474009</v>
      </c>
      <c r="CB110" s="927"/>
      <c r="CC110" s="927"/>
      <c r="CD110" s="927"/>
      <c r="CE110" s="927"/>
      <c r="CF110" s="941">
        <v>226.8</v>
      </c>
      <c r="CG110" s="942"/>
      <c r="CH110" s="942"/>
      <c r="CI110" s="942"/>
      <c r="CJ110" s="942"/>
      <c r="CK110" s="943" t="s">
        <v>414</v>
      </c>
      <c r="CL110" s="944"/>
      <c r="CM110" s="923" t="s">
        <v>415</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646748</v>
      </c>
      <c r="DH110" s="927"/>
      <c r="DI110" s="927"/>
      <c r="DJ110" s="927"/>
      <c r="DK110" s="927"/>
      <c r="DL110" s="927">
        <v>525314</v>
      </c>
      <c r="DM110" s="927"/>
      <c r="DN110" s="927"/>
      <c r="DO110" s="927"/>
      <c r="DP110" s="927"/>
      <c r="DQ110" s="927">
        <v>403880</v>
      </c>
      <c r="DR110" s="927"/>
      <c r="DS110" s="927"/>
      <c r="DT110" s="927"/>
      <c r="DU110" s="927"/>
      <c r="DV110" s="928">
        <v>0.3</v>
      </c>
      <c r="DW110" s="928"/>
      <c r="DX110" s="928"/>
      <c r="DY110" s="928"/>
      <c r="DZ110" s="929"/>
    </row>
    <row r="111" spans="1:131" s="197" customFormat="1" ht="26.25" customHeight="1" x14ac:dyDescent="0.15">
      <c r="A111" s="930" t="s">
        <v>416</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109</v>
      </c>
      <c r="AB111" s="934"/>
      <c r="AC111" s="934"/>
      <c r="AD111" s="934"/>
      <c r="AE111" s="935"/>
      <c r="AF111" s="936" t="s">
        <v>109</v>
      </c>
      <c r="AG111" s="934"/>
      <c r="AH111" s="934"/>
      <c r="AI111" s="934"/>
      <c r="AJ111" s="935"/>
      <c r="AK111" s="936" t="s">
        <v>109</v>
      </c>
      <c r="AL111" s="934"/>
      <c r="AM111" s="934"/>
      <c r="AN111" s="934"/>
      <c r="AO111" s="935"/>
      <c r="AP111" s="937" t="s">
        <v>109</v>
      </c>
      <c r="AQ111" s="938"/>
      <c r="AR111" s="938"/>
      <c r="AS111" s="938"/>
      <c r="AT111" s="939"/>
      <c r="AU111" s="899"/>
      <c r="AV111" s="900"/>
      <c r="AW111" s="900"/>
      <c r="AX111" s="900"/>
      <c r="AY111" s="901"/>
      <c r="AZ111" s="949" t="s">
        <v>417</v>
      </c>
      <c r="BA111" s="950"/>
      <c r="BB111" s="950"/>
      <c r="BC111" s="950"/>
      <c r="BD111" s="950"/>
      <c r="BE111" s="950"/>
      <c r="BF111" s="950"/>
      <c r="BG111" s="950"/>
      <c r="BH111" s="950"/>
      <c r="BI111" s="950"/>
      <c r="BJ111" s="950"/>
      <c r="BK111" s="950"/>
      <c r="BL111" s="950"/>
      <c r="BM111" s="950"/>
      <c r="BN111" s="950"/>
      <c r="BO111" s="950"/>
      <c r="BP111" s="951"/>
      <c r="BQ111" s="919">
        <v>42203459</v>
      </c>
      <c r="BR111" s="920"/>
      <c r="BS111" s="920"/>
      <c r="BT111" s="920"/>
      <c r="BU111" s="920"/>
      <c r="BV111" s="920">
        <v>38347137</v>
      </c>
      <c r="BW111" s="920"/>
      <c r="BX111" s="920"/>
      <c r="BY111" s="920"/>
      <c r="BZ111" s="920"/>
      <c r="CA111" s="920">
        <v>28764641</v>
      </c>
      <c r="CB111" s="920"/>
      <c r="CC111" s="920"/>
      <c r="CD111" s="920"/>
      <c r="CE111" s="920"/>
      <c r="CF111" s="914">
        <v>20.399999999999999</v>
      </c>
      <c r="CG111" s="915"/>
      <c r="CH111" s="915"/>
      <c r="CI111" s="915"/>
      <c r="CJ111" s="915"/>
      <c r="CK111" s="945"/>
      <c r="CL111" s="946"/>
      <c r="CM111" s="916" t="s">
        <v>418</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109</v>
      </c>
      <c r="DH111" s="920"/>
      <c r="DI111" s="920"/>
      <c r="DJ111" s="920"/>
      <c r="DK111" s="920"/>
      <c r="DL111" s="920" t="s">
        <v>109</v>
      </c>
      <c r="DM111" s="920"/>
      <c r="DN111" s="920"/>
      <c r="DO111" s="920"/>
      <c r="DP111" s="920"/>
      <c r="DQ111" s="920" t="s">
        <v>109</v>
      </c>
      <c r="DR111" s="920"/>
      <c r="DS111" s="920"/>
      <c r="DT111" s="920"/>
      <c r="DU111" s="920"/>
      <c r="DV111" s="921" t="s">
        <v>109</v>
      </c>
      <c r="DW111" s="921"/>
      <c r="DX111" s="921"/>
      <c r="DY111" s="921"/>
      <c r="DZ111" s="922"/>
    </row>
    <row r="112" spans="1:131" s="197" customFormat="1" ht="26.25" customHeight="1" x14ac:dyDescent="0.15">
      <c r="A112" s="952" t="s">
        <v>419</v>
      </c>
      <c r="B112" s="953"/>
      <c r="C112" s="950" t="s">
        <v>420</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v>1063367</v>
      </c>
      <c r="AB112" s="959"/>
      <c r="AC112" s="959"/>
      <c r="AD112" s="959"/>
      <c r="AE112" s="960"/>
      <c r="AF112" s="961">
        <v>1363367</v>
      </c>
      <c r="AG112" s="959"/>
      <c r="AH112" s="959"/>
      <c r="AI112" s="959"/>
      <c r="AJ112" s="960"/>
      <c r="AK112" s="961">
        <v>1696700</v>
      </c>
      <c r="AL112" s="959"/>
      <c r="AM112" s="959"/>
      <c r="AN112" s="959"/>
      <c r="AO112" s="960"/>
      <c r="AP112" s="962">
        <v>1.2</v>
      </c>
      <c r="AQ112" s="963"/>
      <c r="AR112" s="963"/>
      <c r="AS112" s="963"/>
      <c r="AT112" s="964"/>
      <c r="AU112" s="899"/>
      <c r="AV112" s="900"/>
      <c r="AW112" s="900"/>
      <c r="AX112" s="900"/>
      <c r="AY112" s="901"/>
      <c r="AZ112" s="949" t="s">
        <v>421</v>
      </c>
      <c r="BA112" s="950"/>
      <c r="BB112" s="950"/>
      <c r="BC112" s="950"/>
      <c r="BD112" s="950"/>
      <c r="BE112" s="950"/>
      <c r="BF112" s="950"/>
      <c r="BG112" s="950"/>
      <c r="BH112" s="950"/>
      <c r="BI112" s="950"/>
      <c r="BJ112" s="950"/>
      <c r="BK112" s="950"/>
      <c r="BL112" s="950"/>
      <c r="BM112" s="950"/>
      <c r="BN112" s="950"/>
      <c r="BO112" s="950"/>
      <c r="BP112" s="951"/>
      <c r="BQ112" s="919">
        <v>135191948</v>
      </c>
      <c r="BR112" s="920"/>
      <c r="BS112" s="920"/>
      <c r="BT112" s="920"/>
      <c r="BU112" s="920"/>
      <c r="BV112" s="920">
        <v>125586424</v>
      </c>
      <c r="BW112" s="920"/>
      <c r="BX112" s="920"/>
      <c r="BY112" s="920"/>
      <c r="BZ112" s="920"/>
      <c r="CA112" s="920">
        <v>118431931</v>
      </c>
      <c r="CB112" s="920"/>
      <c r="CC112" s="920"/>
      <c r="CD112" s="920"/>
      <c r="CE112" s="920"/>
      <c r="CF112" s="914">
        <v>84.1</v>
      </c>
      <c r="CG112" s="915"/>
      <c r="CH112" s="915"/>
      <c r="CI112" s="915"/>
      <c r="CJ112" s="915"/>
      <c r="CK112" s="945"/>
      <c r="CL112" s="946"/>
      <c r="CM112" s="916" t="s">
        <v>422</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109</v>
      </c>
      <c r="DH112" s="920"/>
      <c r="DI112" s="920"/>
      <c r="DJ112" s="920"/>
      <c r="DK112" s="920"/>
      <c r="DL112" s="920" t="s">
        <v>109</v>
      </c>
      <c r="DM112" s="920"/>
      <c r="DN112" s="920"/>
      <c r="DO112" s="920"/>
      <c r="DP112" s="920"/>
      <c r="DQ112" s="920" t="s">
        <v>109</v>
      </c>
      <c r="DR112" s="920"/>
      <c r="DS112" s="920"/>
      <c r="DT112" s="920"/>
      <c r="DU112" s="920"/>
      <c r="DV112" s="921" t="s">
        <v>109</v>
      </c>
      <c r="DW112" s="921"/>
      <c r="DX112" s="921"/>
      <c r="DY112" s="921"/>
      <c r="DZ112" s="922"/>
    </row>
    <row r="113" spans="1:130" s="197" customFormat="1" ht="26.25" customHeight="1" x14ac:dyDescent="0.15">
      <c r="A113" s="954"/>
      <c r="B113" s="955"/>
      <c r="C113" s="950" t="s">
        <v>423</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8637325</v>
      </c>
      <c r="AB113" s="934"/>
      <c r="AC113" s="934"/>
      <c r="AD113" s="934"/>
      <c r="AE113" s="935"/>
      <c r="AF113" s="936">
        <v>7316904</v>
      </c>
      <c r="AG113" s="934"/>
      <c r="AH113" s="934"/>
      <c r="AI113" s="934"/>
      <c r="AJ113" s="935"/>
      <c r="AK113" s="936">
        <v>7191558</v>
      </c>
      <c r="AL113" s="934"/>
      <c r="AM113" s="934"/>
      <c r="AN113" s="934"/>
      <c r="AO113" s="935"/>
      <c r="AP113" s="937">
        <v>5.0999999999999996</v>
      </c>
      <c r="AQ113" s="938"/>
      <c r="AR113" s="938"/>
      <c r="AS113" s="938"/>
      <c r="AT113" s="939"/>
      <c r="AU113" s="899"/>
      <c r="AV113" s="900"/>
      <c r="AW113" s="900"/>
      <c r="AX113" s="900"/>
      <c r="AY113" s="901"/>
      <c r="AZ113" s="949" t="s">
        <v>424</v>
      </c>
      <c r="BA113" s="950"/>
      <c r="BB113" s="950"/>
      <c r="BC113" s="950"/>
      <c r="BD113" s="950"/>
      <c r="BE113" s="950"/>
      <c r="BF113" s="950"/>
      <c r="BG113" s="950"/>
      <c r="BH113" s="950"/>
      <c r="BI113" s="950"/>
      <c r="BJ113" s="950"/>
      <c r="BK113" s="950"/>
      <c r="BL113" s="950"/>
      <c r="BM113" s="950"/>
      <c r="BN113" s="950"/>
      <c r="BO113" s="950"/>
      <c r="BP113" s="951"/>
      <c r="BQ113" s="919">
        <v>784027</v>
      </c>
      <c r="BR113" s="920"/>
      <c r="BS113" s="920"/>
      <c r="BT113" s="920"/>
      <c r="BU113" s="920"/>
      <c r="BV113" s="920">
        <v>677384</v>
      </c>
      <c r="BW113" s="920"/>
      <c r="BX113" s="920"/>
      <c r="BY113" s="920"/>
      <c r="BZ113" s="920"/>
      <c r="CA113" s="920">
        <v>570844</v>
      </c>
      <c r="CB113" s="920"/>
      <c r="CC113" s="920"/>
      <c r="CD113" s="920"/>
      <c r="CE113" s="920"/>
      <c r="CF113" s="914">
        <v>0.4</v>
      </c>
      <c r="CG113" s="915"/>
      <c r="CH113" s="915"/>
      <c r="CI113" s="915"/>
      <c r="CJ113" s="915"/>
      <c r="CK113" s="945"/>
      <c r="CL113" s="946"/>
      <c r="CM113" s="916" t="s">
        <v>425</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109</v>
      </c>
      <c r="DH113" s="959"/>
      <c r="DI113" s="959"/>
      <c r="DJ113" s="959"/>
      <c r="DK113" s="960"/>
      <c r="DL113" s="961" t="s">
        <v>109</v>
      </c>
      <c r="DM113" s="959"/>
      <c r="DN113" s="959"/>
      <c r="DO113" s="959"/>
      <c r="DP113" s="960"/>
      <c r="DQ113" s="961" t="s">
        <v>109</v>
      </c>
      <c r="DR113" s="959"/>
      <c r="DS113" s="959"/>
      <c r="DT113" s="959"/>
      <c r="DU113" s="960"/>
      <c r="DV113" s="962" t="s">
        <v>109</v>
      </c>
      <c r="DW113" s="963"/>
      <c r="DX113" s="963"/>
      <c r="DY113" s="963"/>
      <c r="DZ113" s="964"/>
    </row>
    <row r="114" spans="1:130" s="197" customFormat="1" ht="26.25" customHeight="1" x14ac:dyDescent="0.15">
      <c r="A114" s="954"/>
      <c r="B114" s="955"/>
      <c r="C114" s="950" t="s">
        <v>426</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153078</v>
      </c>
      <c r="AB114" s="959"/>
      <c r="AC114" s="959"/>
      <c r="AD114" s="959"/>
      <c r="AE114" s="960"/>
      <c r="AF114" s="961">
        <v>126480</v>
      </c>
      <c r="AG114" s="959"/>
      <c r="AH114" s="959"/>
      <c r="AI114" s="959"/>
      <c r="AJ114" s="960"/>
      <c r="AK114" s="961">
        <v>152045</v>
      </c>
      <c r="AL114" s="959"/>
      <c r="AM114" s="959"/>
      <c r="AN114" s="959"/>
      <c r="AO114" s="960"/>
      <c r="AP114" s="962">
        <v>0.1</v>
      </c>
      <c r="AQ114" s="963"/>
      <c r="AR114" s="963"/>
      <c r="AS114" s="963"/>
      <c r="AT114" s="964"/>
      <c r="AU114" s="899"/>
      <c r="AV114" s="900"/>
      <c r="AW114" s="900"/>
      <c r="AX114" s="900"/>
      <c r="AY114" s="901"/>
      <c r="AZ114" s="949" t="s">
        <v>427</v>
      </c>
      <c r="BA114" s="950"/>
      <c r="BB114" s="950"/>
      <c r="BC114" s="950"/>
      <c r="BD114" s="950"/>
      <c r="BE114" s="950"/>
      <c r="BF114" s="950"/>
      <c r="BG114" s="950"/>
      <c r="BH114" s="950"/>
      <c r="BI114" s="950"/>
      <c r="BJ114" s="950"/>
      <c r="BK114" s="950"/>
      <c r="BL114" s="950"/>
      <c r="BM114" s="950"/>
      <c r="BN114" s="950"/>
      <c r="BO114" s="950"/>
      <c r="BP114" s="951"/>
      <c r="BQ114" s="919">
        <v>41389569</v>
      </c>
      <c r="BR114" s="920"/>
      <c r="BS114" s="920"/>
      <c r="BT114" s="920"/>
      <c r="BU114" s="920"/>
      <c r="BV114" s="920">
        <v>39241520</v>
      </c>
      <c r="BW114" s="920"/>
      <c r="BX114" s="920"/>
      <c r="BY114" s="920"/>
      <c r="BZ114" s="920"/>
      <c r="CA114" s="920">
        <v>37759232</v>
      </c>
      <c r="CB114" s="920"/>
      <c r="CC114" s="920"/>
      <c r="CD114" s="920"/>
      <c r="CE114" s="920"/>
      <c r="CF114" s="914">
        <v>26.8</v>
      </c>
      <c r="CG114" s="915"/>
      <c r="CH114" s="915"/>
      <c r="CI114" s="915"/>
      <c r="CJ114" s="915"/>
      <c r="CK114" s="945"/>
      <c r="CL114" s="946"/>
      <c r="CM114" s="916" t="s">
        <v>428</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109</v>
      </c>
      <c r="DH114" s="959"/>
      <c r="DI114" s="959"/>
      <c r="DJ114" s="959"/>
      <c r="DK114" s="960"/>
      <c r="DL114" s="961" t="s">
        <v>109</v>
      </c>
      <c r="DM114" s="959"/>
      <c r="DN114" s="959"/>
      <c r="DO114" s="959"/>
      <c r="DP114" s="960"/>
      <c r="DQ114" s="961" t="s">
        <v>109</v>
      </c>
      <c r="DR114" s="959"/>
      <c r="DS114" s="959"/>
      <c r="DT114" s="959"/>
      <c r="DU114" s="960"/>
      <c r="DV114" s="962" t="s">
        <v>109</v>
      </c>
      <c r="DW114" s="963"/>
      <c r="DX114" s="963"/>
      <c r="DY114" s="963"/>
      <c r="DZ114" s="964"/>
    </row>
    <row r="115" spans="1:130" s="197" customFormat="1" ht="26.25" customHeight="1" x14ac:dyDescent="0.15">
      <c r="A115" s="954"/>
      <c r="B115" s="955"/>
      <c r="C115" s="950" t="s">
        <v>429</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4049128</v>
      </c>
      <c r="AB115" s="934"/>
      <c r="AC115" s="934"/>
      <c r="AD115" s="934"/>
      <c r="AE115" s="935"/>
      <c r="AF115" s="936">
        <v>3696110</v>
      </c>
      <c r="AG115" s="934"/>
      <c r="AH115" s="934"/>
      <c r="AI115" s="934"/>
      <c r="AJ115" s="935"/>
      <c r="AK115" s="936">
        <v>3671131</v>
      </c>
      <c r="AL115" s="934"/>
      <c r="AM115" s="934"/>
      <c r="AN115" s="934"/>
      <c r="AO115" s="935"/>
      <c r="AP115" s="937">
        <v>2.6</v>
      </c>
      <c r="AQ115" s="938"/>
      <c r="AR115" s="938"/>
      <c r="AS115" s="938"/>
      <c r="AT115" s="939"/>
      <c r="AU115" s="899"/>
      <c r="AV115" s="900"/>
      <c r="AW115" s="900"/>
      <c r="AX115" s="900"/>
      <c r="AY115" s="901"/>
      <c r="AZ115" s="949" t="s">
        <v>430</v>
      </c>
      <c r="BA115" s="950"/>
      <c r="BB115" s="950"/>
      <c r="BC115" s="950"/>
      <c r="BD115" s="950"/>
      <c r="BE115" s="950"/>
      <c r="BF115" s="950"/>
      <c r="BG115" s="950"/>
      <c r="BH115" s="950"/>
      <c r="BI115" s="950"/>
      <c r="BJ115" s="950"/>
      <c r="BK115" s="950"/>
      <c r="BL115" s="950"/>
      <c r="BM115" s="950"/>
      <c r="BN115" s="950"/>
      <c r="BO115" s="950"/>
      <c r="BP115" s="951"/>
      <c r="BQ115" s="919">
        <v>138885</v>
      </c>
      <c r="BR115" s="920"/>
      <c r="BS115" s="920"/>
      <c r="BT115" s="920"/>
      <c r="BU115" s="920"/>
      <c r="BV115" s="920">
        <v>91309</v>
      </c>
      <c r="BW115" s="920"/>
      <c r="BX115" s="920"/>
      <c r="BY115" s="920"/>
      <c r="BZ115" s="920"/>
      <c r="CA115" s="920">
        <v>764219</v>
      </c>
      <c r="CB115" s="920"/>
      <c r="CC115" s="920"/>
      <c r="CD115" s="920"/>
      <c r="CE115" s="920"/>
      <c r="CF115" s="914">
        <v>0.5</v>
      </c>
      <c r="CG115" s="915"/>
      <c r="CH115" s="915"/>
      <c r="CI115" s="915"/>
      <c r="CJ115" s="915"/>
      <c r="CK115" s="945"/>
      <c r="CL115" s="946"/>
      <c r="CM115" s="949" t="s">
        <v>431</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v>19502404</v>
      </c>
      <c r="DH115" s="959"/>
      <c r="DI115" s="959"/>
      <c r="DJ115" s="959"/>
      <c r="DK115" s="960"/>
      <c r="DL115" s="961">
        <v>18258134</v>
      </c>
      <c r="DM115" s="959"/>
      <c r="DN115" s="959"/>
      <c r="DO115" s="959"/>
      <c r="DP115" s="960"/>
      <c r="DQ115" s="961">
        <v>11149534</v>
      </c>
      <c r="DR115" s="959"/>
      <c r="DS115" s="959"/>
      <c r="DT115" s="959"/>
      <c r="DU115" s="960"/>
      <c r="DV115" s="962">
        <v>7.9</v>
      </c>
      <c r="DW115" s="963"/>
      <c r="DX115" s="963"/>
      <c r="DY115" s="963"/>
      <c r="DZ115" s="964"/>
    </row>
    <row r="116" spans="1:130" s="197" customFormat="1" ht="26.25" customHeight="1" x14ac:dyDescent="0.15">
      <c r="A116" s="956"/>
      <c r="B116" s="957"/>
      <c r="C116" s="971" t="s">
        <v>432</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v>92</v>
      </c>
      <c r="AB116" s="959"/>
      <c r="AC116" s="959"/>
      <c r="AD116" s="959"/>
      <c r="AE116" s="960"/>
      <c r="AF116" s="961">
        <v>46</v>
      </c>
      <c r="AG116" s="959"/>
      <c r="AH116" s="959"/>
      <c r="AI116" s="959"/>
      <c r="AJ116" s="960"/>
      <c r="AK116" s="961">
        <v>16</v>
      </c>
      <c r="AL116" s="959"/>
      <c r="AM116" s="959"/>
      <c r="AN116" s="959"/>
      <c r="AO116" s="960"/>
      <c r="AP116" s="962">
        <v>0</v>
      </c>
      <c r="AQ116" s="963"/>
      <c r="AR116" s="963"/>
      <c r="AS116" s="963"/>
      <c r="AT116" s="964"/>
      <c r="AU116" s="899"/>
      <c r="AV116" s="900"/>
      <c r="AW116" s="900"/>
      <c r="AX116" s="900"/>
      <c r="AY116" s="901"/>
      <c r="AZ116" s="949" t="s">
        <v>433</v>
      </c>
      <c r="BA116" s="950"/>
      <c r="BB116" s="950"/>
      <c r="BC116" s="950"/>
      <c r="BD116" s="950"/>
      <c r="BE116" s="950"/>
      <c r="BF116" s="950"/>
      <c r="BG116" s="950"/>
      <c r="BH116" s="950"/>
      <c r="BI116" s="950"/>
      <c r="BJ116" s="950"/>
      <c r="BK116" s="950"/>
      <c r="BL116" s="950"/>
      <c r="BM116" s="950"/>
      <c r="BN116" s="950"/>
      <c r="BO116" s="950"/>
      <c r="BP116" s="951"/>
      <c r="BQ116" s="919" t="s">
        <v>109</v>
      </c>
      <c r="BR116" s="920"/>
      <c r="BS116" s="920"/>
      <c r="BT116" s="920"/>
      <c r="BU116" s="920"/>
      <c r="BV116" s="920" t="s">
        <v>109</v>
      </c>
      <c r="BW116" s="920"/>
      <c r="BX116" s="920"/>
      <c r="BY116" s="920"/>
      <c r="BZ116" s="920"/>
      <c r="CA116" s="920" t="s">
        <v>109</v>
      </c>
      <c r="CB116" s="920"/>
      <c r="CC116" s="920"/>
      <c r="CD116" s="920"/>
      <c r="CE116" s="920"/>
      <c r="CF116" s="914" t="s">
        <v>109</v>
      </c>
      <c r="CG116" s="915"/>
      <c r="CH116" s="915"/>
      <c r="CI116" s="915"/>
      <c r="CJ116" s="915"/>
      <c r="CK116" s="945"/>
      <c r="CL116" s="946"/>
      <c r="CM116" s="916" t="s">
        <v>434</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109</v>
      </c>
      <c r="DH116" s="959"/>
      <c r="DI116" s="959"/>
      <c r="DJ116" s="959"/>
      <c r="DK116" s="960"/>
      <c r="DL116" s="961" t="s">
        <v>109</v>
      </c>
      <c r="DM116" s="959"/>
      <c r="DN116" s="959"/>
      <c r="DO116" s="959"/>
      <c r="DP116" s="960"/>
      <c r="DQ116" s="961" t="s">
        <v>109</v>
      </c>
      <c r="DR116" s="959"/>
      <c r="DS116" s="959"/>
      <c r="DT116" s="959"/>
      <c r="DU116" s="960"/>
      <c r="DV116" s="962" t="s">
        <v>109</v>
      </c>
      <c r="DW116" s="963"/>
      <c r="DX116" s="963"/>
      <c r="DY116" s="963"/>
      <c r="DZ116" s="964"/>
    </row>
    <row r="117" spans="1:130" s="197" customFormat="1" ht="26.25" customHeight="1" x14ac:dyDescent="0.15">
      <c r="A117" s="904" t="s">
        <v>168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435</v>
      </c>
      <c r="Z117" s="884"/>
      <c r="AA117" s="996">
        <v>48462881</v>
      </c>
      <c r="AB117" s="966"/>
      <c r="AC117" s="966"/>
      <c r="AD117" s="966"/>
      <c r="AE117" s="967"/>
      <c r="AF117" s="965">
        <v>44862662</v>
      </c>
      <c r="AG117" s="966"/>
      <c r="AH117" s="966"/>
      <c r="AI117" s="966"/>
      <c r="AJ117" s="967"/>
      <c r="AK117" s="965">
        <v>43067253</v>
      </c>
      <c r="AL117" s="966"/>
      <c r="AM117" s="966"/>
      <c r="AN117" s="966"/>
      <c r="AO117" s="967"/>
      <c r="AP117" s="968"/>
      <c r="AQ117" s="969"/>
      <c r="AR117" s="969"/>
      <c r="AS117" s="969"/>
      <c r="AT117" s="970"/>
      <c r="AU117" s="899"/>
      <c r="AV117" s="900"/>
      <c r="AW117" s="900"/>
      <c r="AX117" s="900"/>
      <c r="AY117" s="901"/>
      <c r="AZ117" s="995" t="s">
        <v>436</v>
      </c>
      <c r="BA117" s="971"/>
      <c r="BB117" s="971"/>
      <c r="BC117" s="971"/>
      <c r="BD117" s="971"/>
      <c r="BE117" s="971"/>
      <c r="BF117" s="971"/>
      <c r="BG117" s="971"/>
      <c r="BH117" s="971"/>
      <c r="BI117" s="971"/>
      <c r="BJ117" s="971"/>
      <c r="BK117" s="971"/>
      <c r="BL117" s="971"/>
      <c r="BM117" s="971"/>
      <c r="BN117" s="971"/>
      <c r="BO117" s="971"/>
      <c r="BP117" s="972"/>
      <c r="BQ117" s="985" t="s">
        <v>109</v>
      </c>
      <c r="BR117" s="986"/>
      <c r="BS117" s="986"/>
      <c r="BT117" s="986"/>
      <c r="BU117" s="986"/>
      <c r="BV117" s="986" t="s">
        <v>109</v>
      </c>
      <c r="BW117" s="986"/>
      <c r="BX117" s="986"/>
      <c r="BY117" s="986"/>
      <c r="BZ117" s="986"/>
      <c r="CA117" s="986" t="s">
        <v>109</v>
      </c>
      <c r="CB117" s="986"/>
      <c r="CC117" s="986"/>
      <c r="CD117" s="986"/>
      <c r="CE117" s="986"/>
      <c r="CF117" s="914" t="s">
        <v>109</v>
      </c>
      <c r="CG117" s="915"/>
      <c r="CH117" s="915"/>
      <c r="CI117" s="915"/>
      <c r="CJ117" s="915"/>
      <c r="CK117" s="945"/>
      <c r="CL117" s="946"/>
      <c r="CM117" s="916" t="s">
        <v>437</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109</v>
      </c>
      <c r="DH117" s="959"/>
      <c r="DI117" s="959"/>
      <c r="DJ117" s="959"/>
      <c r="DK117" s="960"/>
      <c r="DL117" s="961" t="s">
        <v>109</v>
      </c>
      <c r="DM117" s="959"/>
      <c r="DN117" s="959"/>
      <c r="DO117" s="959"/>
      <c r="DP117" s="960"/>
      <c r="DQ117" s="961" t="s">
        <v>109</v>
      </c>
      <c r="DR117" s="959"/>
      <c r="DS117" s="959"/>
      <c r="DT117" s="959"/>
      <c r="DU117" s="960"/>
      <c r="DV117" s="962" t="s">
        <v>109</v>
      </c>
      <c r="DW117" s="963"/>
      <c r="DX117" s="963"/>
      <c r="DY117" s="963"/>
      <c r="DZ117" s="964"/>
    </row>
    <row r="118" spans="1:130" s="197" customFormat="1" ht="26.25" customHeight="1" x14ac:dyDescent="0.15">
      <c r="A118" s="904" t="s">
        <v>411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409</v>
      </c>
      <c r="AB118" s="883"/>
      <c r="AC118" s="883"/>
      <c r="AD118" s="883"/>
      <c r="AE118" s="884"/>
      <c r="AF118" s="882" t="s">
        <v>285</v>
      </c>
      <c r="AG118" s="883"/>
      <c r="AH118" s="883"/>
      <c r="AI118" s="883"/>
      <c r="AJ118" s="884"/>
      <c r="AK118" s="882" t="s">
        <v>284</v>
      </c>
      <c r="AL118" s="883"/>
      <c r="AM118" s="883"/>
      <c r="AN118" s="883"/>
      <c r="AO118" s="884"/>
      <c r="AP118" s="990" t="s">
        <v>410</v>
      </c>
      <c r="AQ118" s="991"/>
      <c r="AR118" s="991"/>
      <c r="AS118" s="991"/>
      <c r="AT118" s="992"/>
      <c r="AU118" s="902"/>
      <c r="AV118" s="903"/>
      <c r="AW118" s="903"/>
      <c r="AX118" s="903"/>
      <c r="AY118" s="903"/>
      <c r="AZ118" s="228" t="s">
        <v>168</v>
      </c>
      <c r="BA118" s="228"/>
      <c r="BB118" s="228"/>
      <c r="BC118" s="228"/>
      <c r="BD118" s="228"/>
      <c r="BE118" s="228"/>
      <c r="BF118" s="228"/>
      <c r="BG118" s="228"/>
      <c r="BH118" s="228"/>
      <c r="BI118" s="228"/>
      <c r="BJ118" s="228"/>
      <c r="BK118" s="228"/>
      <c r="BL118" s="228"/>
      <c r="BM118" s="228"/>
      <c r="BN118" s="228"/>
      <c r="BO118" s="993" t="s">
        <v>438</v>
      </c>
      <c r="BP118" s="994"/>
      <c r="BQ118" s="985">
        <v>504810592</v>
      </c>
      <c r="BR118" s="986"/>
      <c r="BS118" s="986"/>
      <c r="BT118" s="986"/>
      <c r="BU118" s="986"/>
      <c r="BV118" s="986">
        <v>514856094</v>
      </c>
      <c r="BW118" s="986"/>
      <c r="BX118" s="986"/>
      <c r="BY118" s="986"/>
      <c r="BZ118" s="986"/>
      <c r="CA118" s="986">
        <v>505764876</v>
      </c>
      <c r="CB118" s="986"/>
      <c r="CC118" s="986"/>
      <c r="CD118" s="986"/>
      <c r="CE118" s="986"/>
      <c r="CF118" s="987"/>
      <c r="CG118" s="988"/>
      <c r="CH118" s="988"/>
      <c r="CI118" s="988"/>
      <c r="CJ118" s="989"/>
      <c r="CK118" s="945"/>
      <c r="CL118" s="946"/>
      <c r="CM118" s="916" t="s">
        <v>439</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109</v>
      </c>
      <c r="DH118" s="959"/>
      <c r="DI118" s="959"/>
      <c r="DJ118" s="959"/>
      <c r="DK118" s="960"/>
      <c r="DL118" s="961" t="s">
        <v>109</v>
      </c>
      <c r="DM118" s="959"/>
      <c r="DN118" s="959"/>
      <c r="DO118" s="959"/>
      <c r="DP118" s="960"/>
      <c r="DQ118" s="961" t="s">
        <v>109</v>
      </c>
      <c r="DR118" s="959"/>
      <c r="DS118" s="959"/>
      <c r="DT118" s="959"/>
      <c r="DU118" s="960"/>
      <c r="DV118" s="962" t="s">
        <v>109</v>
      </c>
      <c r="DW118" s="963"/>
      <c r="DX118" s="963"/>
      <c r="DY118" s="963"/>
      <c r="DZ118" s="964"/>
    </row>
    <row r="119" spans="1:130" s="197" customFormat="1" ht="26.25" customHeight="1" x14ac:dyDescent="0.15">
      <c r="A119" s="974" t="s">
        <v>414</v>
      </c>
      <c r="B119" s="944"/>
      <c r="C119" s="923" t="s">
        <v>415</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121434</v>
      </c>
      <c r="AB119" s="890"/>
      <c r="AC119" s="890"/>
      <c r="AD119" s="890"/>
      <c r="AE119" s="891"/>
      <c r="AF119" s="892">
        <v>121434</v>
      </c>
      <c r="AG119" s="890"/>
      <c r="AH119" s="890"/>
      <c r="AI119" s="890"/>
      <c r="AJ119" s="891"/>
      <c r="AK119" s="892">
        <v>121434</v>
      </c>
      <c r="AL119" s="890"/>
      <c r="AM119" s="890"/>
      <c r="AN119" s="890"/>
      <c r="AO119" s="891"/>
      <c r="AP119" s="893">
        <v>0.1</v>
      </c>
      <c r="AQ119" s="894"/>
      <c r="AR119" s="894"/>
      <c r="AS119" s="894"/>
      <c r="AT119" s="895"/>
      <c r="AU119" s="977" t="s">
        <v>440</v>
      </c>
      <c r="AV119" s="978"/>
      <c r="AW119" s="978"/>
      <c r="AX119" s="978"/>
      <c r="AY119" s="979"/>
      <c r="AZ119" s="940" t="s">
        <v>441</v>
      </c>
      <c r="BA119" s="887"/>
      <c r="BB119" s="887"/>
      <c r="BC119" s="887"/>
      <c r="BD119" s="887"/>
      <c r="BE119" s="887"/>
      <c r="BF119" s="887"/>
      <c r="BG119" s="887"/>
      <c r="BH119" s="887"/>
      <c r="BI119" s="887"/>
      <c r="BJ119" s="887"/>
      <c r="BK119" s="887"/>
      <c r="BL119" s="887"/>
      <c r="BM119" s="887"/>
      <c r="BN119" s="887"/>
      <c r="BO119" s="887"/>
      <c r="BP119" s="888"/>
      <c r="BQ119" s="926">
        <v>43220242</v>
      </c>
      <c r="BR119" s="927"/>
      <c r="BS119" s="927"/>
      <c r="BT119" s="927"/>
      <c r="BU119" s="927"/>
      <c r="BV119" s="927">
        <v>47110819</v>
      </c>
      <c r="BW119" s="927"/>
      <c r="BX119" s="927"/>
      <c r="BY119" s="927"/>
      <c r="BZ119" s="927"/>
      <c r="CA119" s="927">
        <v>52495975</v>
      </c>
      <c r="CB119" s="927"/>
      <c r="CC119" s="927"/>
      <c r="CD119" s="927"/>
      <c r="CE119" s="927"/>
      <c r="CF119" s="941">
        <v>37.299999999999997</v>
      </c>
      <c r="CG119" s="942"/>
      <c r="CH119" s="942"/>
      <c r="CI119" s="942"/>
      <c r="CJ119" s="942"/>
      <c r="CK119" s="947"/>
      <c r="CL119" s="948"/>
      <c r="CM119" s="1004" t="s">
        <v>442</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22054307</v>
      </c>
      <c r="DH119" s="998"/>
      <c r="DI119" s="998"/>
      <c r="DJ119" s="998"/>
      <c r="DK119" s="999"/>
      <c r="DL119" s="1000">
        <v>19563689</v>
      </c>
      <c r="DM119" s="998"/>
      <c r="DN119" s="998"/>
      <c r="DO119" s="998"/>
      <c r="DP119" s="999"/>
      <c r="DQ119" s="1000">
        <v>17211227</v>
      </c>
      <c r="DR119" s="998"/>
      <c r="DS119" s="998"/>
      <c r="DT119" s="998"/>
      <c r="DU119" s="999"/>
      <c r="DV119" s="1001">
        <v>12.2</v>
      </c>
      <c r="DW119" s="1002"/>
      <c r="DX119" s="1002"/>
      <c r="DY119" s="1002"/>
      <c r="DZ119" s="1003"/>
    </row>
    <row r="120" spans="1:130" s="197" customFormat="1" ht="26.25" customHeight="1" x14ac:dyDescent="0.15">
      <c r="A120" s="975"/>
      <c r="B120" s="946"/>
      <c r="C120" s="916" t="s">
        <v>418</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109</v>
      </c>
      <c r="AB120" s="959"/>
      <c r="AC120" s="959"/>
      <c r="AD120" s="959"/>
      <c r="AE120" s="960"/>
      <c r="AF120" s="961" t="s">
        <v>109</v>
      </c>
      <c r="AG120" s="959"/>
      <c r="AH120" s="959"/>
      <c r="AI120" s="959"/>
      <c r="AJ120" s="960"/>
      <c r="AK120" s="961" t="s">
        <v>109</v>
      </c>
      <c r="AL120" s="959"/>
      <c r="AM120" s="959"/>
      <c r="AN120" s="959"/>
      <c r="AO120" s="960"/>
      <c r="AP120" s="962" t="s">
        <v>109</v>
      </c>
      <c r="AQ120" s="963"/>
      <c r="AR120" s="963"/>
      <c r="AS120" s="963"/>
      <c r="AT120" s="964"/>
      <c r="AU120" s="980"/>
      <c r="AV120" s="981"/>
      <c r="AW120" s="981"/>
      <c r="AX120" s="981"/>
      <c r="AY120" s="982"/>
      <c r="AZ120" s="949" t="s">
        <v>443</v>
      </c>
      <c r="BA120" s="950"/>
      <c r="BB120" s="950"/>
      <c r="BC120" s="950"/>
      <c r="BD120" s="950"/>
      <c r="BE120" s="950"/>
      <c r="BF120" s="950"/>
      <c r="BG120" s="950"/>
      <c r="BH120" s="950"/>
      <c r="BI120" s="950"/>
      <c r="BJ120" s="950"/>
      <c r="BK120" s="950"/>
      <c r="BL120" s="950"/>
      <c r="BM120" s="950"/>
      <c r="BN120" s="950"/>
      <c r="BO120" s="950"/>
      <c r="BP120" s="951"/>
      <c r="BQ120" s="919">
        <v>64012743</v>
      </c>
      <c r="BR120" s="920"/>
      <c r="BS120" s="920"/>
      <c r="BT120" s="920"/>
      <c r="BU120" s="920"/>
      <c r="BV120" s="920">
        <v>72392250</v>
      </c>
      <c r="BW120" s="920"/>
      <c r="BX120" s="920"/>
      <c r="BY120" s="920"/>
      <c r="BZ120" s="920"/>
      <c r="CA120" s="920">
        <v>71341295</v>
      </c>
      <c r="CB120" s="920"/>
      <c r="CC120" s="920"/>
      <c r="CD120" s="920"/>
      <c r="CE120" s="920"/>
      <c r="CF120" s="914">
        <v>50.6</v>
      </c>
      <c r="CG120" s="915"/>
      <c r="CH120" s="915"/>
      <c r="CI120" s="915"/>
      <c r="CJ120" s="915"/>
      <c r="CK120" s="1013" t="s">
        <v>444</v>
      </c>
      <c r="CL120" s="1014"/>
      <c r="CM120" s="1014"/>
      <c r="CN120" s="1014"/>
      <c r="CO120" s="1015"/>
      <c r="CP120" s="1021" t="s">
        <v>392</v>
      </c>
      <c r="CQ120" s="1022"/>
      <c r="CR120" s="1022"/>
      <c r="CS120" s="1022"/>
      <c r="CT120" s="1022"/>
      <c r="CU120" s="1022"/>
      <c r="CV120" s="1022"/>
      <c r="CW120" s="1022"/>
      <c r="CX120" s="1022"/>
      <c r="CY120" s="1022"/>
      <c r="CZ120" s="1022"/>
      <c r="DA120" s="1022"/>
      <c r="DB120" s="1022"/>
      <c r="DC120" s="1022"/>
      <c r="DD120" s="1022"/>
      <c r="DE120" s="1022"/>
      <c r="DF120" s="1023"/>
      <c r="DG120" s="926">
        <v>128824213</v>
      </c>
      <c r="DH120" s="927"/>
      <c r="DI120" s="927"/>
      <c r="DJ120" s="927"/>
      <c r="DK120" s="927"/>
      <c r="DL120" s="927">
        <v>122907100</v>
      </c>
      <c r="DM120" s="927"/>
      <c r="DN120" s="927"/>
      <c r="DO120" s="927"/>
      <c r="DP120" s="927"/>
      <c r="DQ120" s="927">
        <v>115988955</v>
      </c>
      <c r="DR120" s="927"/>
      <c r="DS120" s="927"/>
      <c r="DT120" s="927"/>
      <c r="DU120" s="927"/>
      <c r="DV120" s="928">
        <v>82.3</v>
      </c>
      <c r="DW120" s="928"/>
      <c r="DX120" s="928"/>
      <c r="DY120" s="928"/>
      <c r="DZ120" s="929"/>
    </row>
    <row r="121" spans="1:130" s="197" customFormat="1" ht="26.25" customHeight="1" x14ac:dyDescent="0.15">
      <c r="A121" s="975"/>
      <c r="B121" s="946"/>
      <c r="C121" s="1010" t="s">
        <v>445</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v>188527</v>
      </c>
      <c r="AB121" s="959"/>
      <c r="AC121" s="959"/>
      <c r="AD121" s="959"/>
      <c r="AE121" s="960"/>
      <c r="AF121" s="961" t="s">
        <v>109</v>
      </c>
      <c r="AG121" s="959"/>
      <c r="AH121" s="959"/>
      <c r="AI121" s="959"/>
      <c r="AJ121" s="960"/>
      <c r="AK121" s="961" t="s">
        <v>109</v>
      </c>
      <c r="AL121" s="959"/>
      <c r="AM121" s="959"/>
      <c r="AN121" s="959"/>
      <c r="AO121" s="960"/>
      <c r="AP121" s="962" t="s">
        <v>109</v>
      </c>
      <c r="AQ121" s="963"/>
      <c r="AR121" s="963"/>
      <c r="AS121" s="963"/>
      <c r="AT121" s="964"/>
      <c r="AU121" s="980"/>
      <c r="AV121" s="981"/>
      <c r="AW121" s="981"/>
      <c r="AX121" s="981"/>
      <c r="AY121" s="982"/>
      <c r="AZ121" s="995" t="s">
        <v>446</v>
      </c>
      <c r="BA121" s="971"/>
      <c r="BB121" s="971"/>
      <c r="BC121" s="971"/>
      <c r="BD121" s="971"/>
      <c r="BE121" s="971"/>
      <c r="BF121" s="971"/>
      <c r="BG121" s="971"/>
      <c r="BH121" s="971"/>
      <c r="BI121" s="971"/>
      <c r="BJ121" s="971"/>
      <c r="BK121" s="971"/>
      <c r="BL121" s="971"/>
      <c r="BM121" s="971"/>
      <c r="BN121" s="971"/>
      <c r="BO121" s="971"/>
      <c r="BP121" s="972"/>
      <c r="BQ121" s="985">
        <v>322270137</v>
      </c>
      <c r="BR121" s="986"/>
      <c r="BS121" s="986"/>
      <c r="BT121" s="986"/>
      <c r="BU121" s="986"/>
      <c r="BV121" s="986">
        <v>334661000</v>
      </c>
      <c r="BW121" s="986"/>
      <c r="BX121" s="986"/>
      <c r="BY121" s="986"/>
      <c r="BZ121" s="986"/>
      <c r="CA121" s="986">
        <v>342826380</v>
      </c>
      <c r="CB121" s="986"/>
      <c r="CC121" s="986"/>
      <c r="CD121" s="986"/>
      <c r="CE121" s="986"/>
      <c r="CF121" s="1024">
        <v>243.4</v>
      </c>
      <c r="CG121" s="1025"/>
      <c r="CH121" s="1025"/>
      <c r="CI121" s="1025"/>
      <c r="CJ121" s="1025"/>
      <c r="CK121" s="1016"/>
      <c r="CL121" s="1017"/>
      <c r="CM121" s="1017"/>
      <c r="CN121" s="1017"/>
      <c r="CO121" s="1018"/>
      <c r="CP121" s="1007" t="s">
        <v>393</v>
      </c>
      <c r="CQ121" s="1008"/>
      <c r="CR121" s="1008"/>
      <c r="CS121" s="1008"/>
      <c r="CT121" s="1008"/>
      <c r="CU121" s="1008"/>
      <c r="CV121" s="1008"/>
      <c r="CW121" s="1008"/>
      <c r="CX121" s="1008"/>
      <c r="CY121" s="1008"/>
      <c r="CZ121" s="1008"/>
      <c r="DA121" s="1008"/>
      <c r="DB121" s="1008"/>
      <c r="DC121" s="1008"/>
      <c r="DD121" s="1008"/>
      <c r="DE121" s="1008"/>
      <c r="DF121" s="1009"/>
      <c r="DG121" s="919">
        <v>1551326</v>
      </c>
      <c r="DH121" s="920"/>
      <c r="DI121" s="920"/>
      <c r="DJ121" s="920"/>
      <c r="DK121" s="920"/>
      <c r="DL121" s="920">
        <v>1398346</v>
      </c>
      <c r="DM121" s="920"/>
      <c r="DN121" s="920"/>
      <c r="DO121" s="920"/>
      <c r="DP121" s="920"/>
      <c r="DQ121" s="920">
        <v>1228057</v>
      </c>
      <c r="DR121" s="920"/>
      <c r="DS121" s="920"/>
      <c r="DT121" s="920"/>
      <c r="DU121" s="920"/>
      <c r="DV121" s="921">
        <v>0.9</v>
      </c>
      <c r="DW121" s="921"/>
      <c r="DX121" s="921"/>
      <c r="DY121" s="921"/>
      <c r="DZ121" s="922"/>
    </row>
    <row r="122" spans="1:130" s="197" customFormat="1" ht="26.25" customHeight="1" x14ac:dyDescent="0.15">
      <c r="A122" s="975"/>
      <c r="B122" s="946"/>
      <c r="C122" s="916" t="s">
        <v>428</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109</v>
      </c>
      <c r="AB122" s="959"/>
      <c r="AC122" s="959"/>
      <c r="AD122" s="959"/>
      <c r="AE122" s="960"/>
      <c r="AF122" s="961" t="s">
        <v>109</v>
      </c>
      <c r="AG122" s="959"/>
      <c r="AH122" s="959"/>
      <c r="AI122" s="959"/>
      <c r="AJ122" s="960"/>
      <c r="AK122" s="961" t="s">
        <v>109</v>
      </c>
      <c r="AL122" s="959"/>
      <c r="AM122" s="959"/>
      <c r="AN122" s="959"/>
      <c r="AO122" s="960"/>
      <c r="AP122" s="962" t="s">
        <v>109</v>
      </c>
      <c r="AQ122" s="963"/>
      <c r="AR122" s="963"/>
      <c r="AS122" s="963"/>
      <c r="AT122" s="964"/>
      <c r="AU122" s="983"/>
      <c r="AV122" s="984"/>
      <c r="AW122" s="984"/>
      <c r="AX122" s="984"/>
      <c r="AY122" s="984"/>
      <c r="AZ122" s="228" t="s">
        <v>168</v>
      </c>
      <c r="BA122" s="228"/>
      <c r="BB122" s="228"/>
      <c r="BC122" s="228"/>
      <c r="BD122" s="228"/>
      <c r="BE122" s="228"/>
      <c r="BF122" s="228"/>
      <c r="BG122" s="228"/>
      <c r="BH122" s="228"/>
      <c r="BI122" s="228"/>
      <c r="BJ122" s="228"/>
      <c r="BK122" s="228"/>
      <c r="BL122" s="228"/>
      <c r="BM122" s="228"/>
      <c r="BN122" s="228"/>
      <c r="BO122" s="993" t="s">
        <v>447</v>
      </c>
      <c r="BP122" s="994"/>
      <c r="BQ122" s="1034">
        <v>429503122</v>
      </c>
      <c r="BR122" s="1035"/>
      <c r="BS122" s="1035"/>
      <c r="BT122" s="1035"/>
      <c r="BU122" s="1035"/>
      <c r="BV122" s="1035">
        <v>454164069</v>
      </c>
      <c r="BW122" s="1035"/>
      <c r="BX122" s="1035"/>
      <c r="BY122" s="1035"/>
      <c r="BZ122" s="1035"/>
      <c r="CA122" s="1035">
        <v>466663650</v>
      </c>
      <c r="CB122" s="1035"/>
      <c r="CC122" s="1035"/>
      <c r="CD122" s="1035"/>
      <c r="CE122" s="1035"/>
      <c r="CF122" s="987"/>
      <c r="CG122" s="988"/>
      <c r="CH122" s="988"/>
      <c r="CI122" s="988"/>
      <c r="CJ122" s="989"/>
      <c r="CK122" s="1016"/>
      <c r="CL122" s="1017"/>
      <c r="CM122" s="1017"/>
      <c r="CN122" s="1017"/>
      <c r="CO122" s="1018"/>
      <c r="CP122" s="1007" t="s">
        <v>390</v>
      </c>
      <c r="CQ122" s="1008"/>
      <c r="CR122" s="1008"/>
      <c r="CS122" s="1008"/>
      <c r="CT122" s="1008"/>
      <c r="CU122" s="1008"/>
      <c r="CV122" s="1008"/>
      <c r="CW122" s="1008"/>
      <c r="CX122" s="1008"/>
      <c r="CY122" s="1008"/>
      <c r="CZ122" s="1008"/>
      <c r="DA122" s="1008"/>
      <c r="DB122" s="1008"/>
      <c r="DC122" s="1008"/>
      <c r="DD122" s="1008"/>
      <c r="DE122" s="1008"/>
      <c r="DF122" s="1009"/>
      <c r="DG122" s="919">
        <v>439941</v>
      </c>
      <c r="DH122" s="920"/>
      <c r="DI122" s="920"/>
      <c r="DJ122" s="920"/>
      <c r="DK122" s="920"/>
      <c r="DL122" s="920">
        <v>485261</v>
      </c>
      <c r="DM122" s="920"/>
      <c r="DN122" s="920"/>
      <c r="DO122" s="920"/>
      <c r="DP122" s="920"/>
      <c r="DQ122" s="920">
        <v>502527</v>
      </c>
      <c r="DR122" s="920"/>
      <c r="DS122" s="920"/>
      <c r="DT122" s="920"/>
      <c r="DU122" s="920"/>
      <c r="DV122" s="921">
        <v>0.4</v>
      </c>
      <c r="DW122" s="921"/>
      <c r="DX122" s="921"/>
      <c r="DY122" s="921"/>
      <c r="DZ122" s="922"/>
    </row>
    <row r="123" spans="1:130" s="197" customFormat="1" ht="26.25" customHeight="1" thickBot="1" x14ac:dyDescent="0.2">
      <c r="A123" s="975"/>
      <c r="B123" s="946"/>
      <c r="C123" s="916" t="s">
        <v>434</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109</v>
      </c>
      <c r="AB123" s="959"/>
      <c r="AC123" s="959"/>
      <c r="AD123" s="959"/>
      <c r="AE123" s="960"/>
      <c r="AF123" s="961" t="s">
        <v>109</v>
      </c>
      <c r="AG123" s="959"/>
      <c r="AH123" s="959"/>
      <c r="AI123" s="959"/>
      <c r="AJ123" s="960"/>
      <c r="AK123" s="961" t="s">
        <v>109</v>
      </c>
      <c r="AL123" s="959"/>
      <c r="AM123" s="959"/>
      <c r="AN123" s="959"/>
      <c r="AO123" s="960"/>
      <c r="AP123" s="962" t="s">
        <v>109</v>
      </c>
      <c r="AQ123" s="963"/>
      <c r="AR123" s="963"/>
      <c r="AS123" s="963"/>
      <c r="AT123" s="964"/>
      <c r="AU123" s="1031" t="s">
        <v>448</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v>54</v>
      </c>
      <c r="BR123" s="1027"/>
      <c r="BS123" s="1027"/>
      <c r="BT123" s="1027"/>
      <c r="BU123" s="1027"/>
      <c r="BV123" s="1027">
        <v>43.4</v>
      </c>
      <c r="BW123" s="1027"/>
      <c r="BX123" s="1027"/>
      <c r="BY123" s="1027"/>
      <c r="BZ123" s="1027"/>
      <c r="CA123" s="1027">
        <v>27.7</v>
      </c>
      <c r="CB123" s="1027"/>
      <c r="CC123" s="1027"/>
      <c r="CD123" s="1027"/>
      <c r="CE123" s="1027"/>
      <c r="CF123" s="1028"/>
      <c r="CG123" s="1029"/>
      <c r="CH123" s="1029"/>
      <c r="CI123" s="1029"/>
      <c r="CJ123" s="1030"/>
      <c r="CK123" s="1016"/>
      <c r="CL123" s="1017"/>
      <c r="CM123" s="1017"/>
      <c r="CN123" s="1017"/>
      <c r="CO123" s="1018"/>
      <c r="CP123" s="1007" t="s">
        <v>391</v>
      </c>
      <c r="CQ123" s="1008"/>
      <c r="CR123" s="1008"/>
      <c r="CS123" s="1008"/>
      <c r="CT123" s="1008"/>
      <c r="CU123" s="1008"/>
      <c r="CV123" s="1008"/>
      <c r="CW123" s="1008"/>
      <c r="CX123" s="1008"/>
      <c r="CY123" s="1008"/>
      <c r="CZ123" s="1008"/>
      <c r="DA123" s="1008"/>
      <c r="DB123" s="1008"/>
      <c r="DC123" s="1008"/>
      <c r="DD123" s="1008"/>
      <c r="DE123" s="1008"/>
      <c r="DF123" s="1009"/>
      <c r="DG123" s="958">
        <v>593116</v>
      </c>
      <c r="DH123" s="959"/>
      <c r="DI123" s="959"/>
      <c r="DJ123" s="959"/>
      <c r="DK123" s="960"/>
      <c r="DL123" s="961">
        <v>540552</v>
      </c>
      <c r="DM123" s="959"/>
      <c r="DN123" s="959"/>
      <c r="DO123" s="959"/>
      <c r="DP123" s="960"/>
      <c r="DQ123" s="961">
        <v>476730</v>
      </c>
      <c r="DR123" s="959"/>
      <c r="DS123" s="959"/>
      <c r="DT123" s="959"/>
      <c r="DU123" s="960"/>
      <c r="DV123" s="962">
        <v>0.3</v>
      </c>
      <c r="DW123" s="963"/>
      <c r="DX123" s="963"/>
      <c r="DY123" s="963"/>
      <c r="DZ123" s="964"/>
    </row>
    <row r="124" spans="1:130" s="197" customFormat="1" ht="26.25" customHeight="1" x14ac:dyDescent="0.15">
      <c r="A124" s="975"/>
      <c r="B124" s="946"/>
      <c r="C124" s="916" t="s">
        <v>437</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109</v>
      </c>
      <c r="AB124" s="959"/>
      <c r="AC124" s="959"/>
      <c r="AD124" s="959"/>
      <c r="AE124" s="960"/>
      <c r="AF124" s="961" t="s">
        <v>109</v>
      </c>
      <c r="AG124" s="959"/>
      <c r="AH124" s="959"/>
      <c r="AI124" s="959"/>
      <c r="AJ124" s="960"/>
      <c r="AK124" s="961" t="s">
        <v>109</v>
      </c>
      <c r="AL124" s="959"/>
      <c r="AM124" s="959"/>
      <c r="AN124" s="959"/>
      <c r="AO124" s="960"/>
      <c r="AP124" s="962" t="s">
        <v>109</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449</v>
      </c>
      <c r="CQ124" s="1008"/>
      <c r="CR124" s="1008"/>
      <c r="CS124" s="1008"/>
      <c r="CT124" s="1008"/>
      <c r="CU124" s="1008"/>
      <c r="CV124" s="1008"/>
      <c r="CW124" s="1008"/>
      <c r="CX124" s="1008"/>
      <c r="CY124" s="1008"/>
      <c r="CZ124" s="1008"/>
      <c r="DA124" s="1008"/>
      <c r="DB124" s="1008"/>
      <c r="DC124" s="1008"/>
      <c r="DD124" s="1008"/>
      <c r="DE124" s="1008"/>
      <c r="DF124" s="1009"/>
      <c r="DG124" s="997">
        <v>3783352</v>
      </c>
      <c r="DH124" s="998"/>
      <c r="DI124" s="998"/>
      <c r="DJ124" s="998"/>
      <c r="DK124" s="999"/>
      <c r="DL124" s="1000">
        <v>255165</v>
      </c>
      <c r="DM124" s="998"/>
      <c r="DN124" s="998"/>
      <c r="DO124" s="998"/>
      <c r="DP124" s="999"/>
      <c r="DQ124" s="1000">
        <v>235662</v>
      </c>
      <c r="DR124" s="998"/>
      <c r="DS124" s="998"/>
      <c r="DT124" s="998"/>
      <c r="DU124" s="999"/>
      <c r="DV124" s="1001">
        <v>0.2</v>
      </c>
      <c r="DW124" s="1002"/>
      <c r="DX124" s="1002"/>
      <c r="DY124" s="1002"/>
      <c r="DZ124" s="1003"/>
    </row>
    <row r="125" spans="1:130" s="197" customFormat="1" ht="26.25" customHeight="1" thickBot="1" x14ac:dyDescent="0.2">
      <c r="A125" s="975"/>
      <c r="B125" s="946"/>
      <c r="C125" s="916" t="s">
        <v>439</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109</v>
      </c>
      <c r="AB125" s="959"/>
      <c r="AC125" s="959"/>
      <c r="AD125" s="959"/>
      <c r="AE125" s="960"/>
      <c r="AF125" s="961" t="s">
        <v>109</v>
      </c>
      <c r="AG125" s="959"/>
      <c r="AH125" s="959"/>
      <c r="AI125" s="959"/>
      <c r="AJ125" s="960"/>
      <c r="AK125" s="961" t="s">
        <v>109</v>
      </c>
      <c r="AL125" s="959"/>
      <c r="AM125" s="959"/>
      <c r="AN125" s="959"/>
      <c r="AO125" s="960"/>
      <c r="AP125" s="962" t="s">
        <v>109</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450</v>
      </c>
      <c r="CL125" s="1014"/>
      <c r="CM125" s="1014"/>
      <c r="CN125" s="1014"/>
      <c r="CO125" s="1015"/>
      <c r="CP125" s="940" t="s">
        <v>451</v>
      </c>
      <c r="CQ125" s="887"/>
      <c r="CR125" s="887"/>
      <c r="CS125" s="887"/>
      <c r="CT125" s="887"/>
      <c r="CU125" s="887"/>
      <c r="CV125" s="887"/>
      <c r="CW125" s="887"/>
      <c r="CX125" s="887"/>
      <c r="CY125" s="887"/>
      <c r="CZ125" s="887"/>
      <c r="DA125" s="887"/>
      <c r="DB125" s="887"/>
      <c r="DC125" s="887"/>
      <c r="DD125" s="887"/>
      <c r="DE125" s="887"/>
      <c r="DF125" s="888"/>
      <c r="DG125" s="926" t="s">
        <v>109</v>
      </c>
      <c r="DH125" s="927"/>
      <c r="DI125" s="927"/>
      <c r="DJ125" s="927"/>
      <c r="DK125" s="927"/>
      <c r="DL125" s="927" t="s">
        <v>109</v>
      </c>
      <c r="DM125" s="927"/>
      <c r="DN125" s="927"/>
      <c r="DO125" s="927"/>
      <c r="DP125" s="927"/>
      <c r="DQ125" s="927" t="s">
        <v>109</v>
      </c>
      <c r="DR125" s="927"/>
      <c r="DS125" s="927"/>
      <c r="DT125" s="927"/>
      <c r="DU125" s="927"/>
      <c r="DV125" s="928" t="s">
        <v>109</v>
      </c>
      <c r="DW125" s="928"/>
      <c r="DX125" s="928"/>
      <c r="DY125" s="928"/>
      <c r="DZ125" s="929"/>
    </row>
    <row r="126" spans="1:130" s="197" customFormat="1" ht="26.25" customHeight="1" x14ac:dyDescent="0.15">
      <c r="A126" s="975"/>
      <c r="B126" s="946"/>
      <c r="C126" s="916" t="s">
        <v>442</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1771884</v>
      </c>
      <c r="AB126" s="959"/>
      <c r="AC126" s="959"/>
      <c r="AD126" s="959"/>
      <c r="AE126" s="960"/>
      <c r="AF126" s="961">
        <v>1746906</v>
      </c>
      <c r="AG126" s="959"/>
      <c r="AH126" s="959"/>
      <c r="AI126" s="959"/>
      <c r="AJ126" s="960"/>
      <c r="AK126" s="961">
        <v>1721927</v>
      </c>
      <c r="AL126" s="959"/>
      <c r="AM126" s="959"/>
      <c r="AN126" s="959"/>
      <c r="AO126" s="960"/>
      <c r="AP126" s="962">
        <v>1.2</v>
      </c>
      <c r="AQ126" s="963"/>
      <c r="AR126" s="963"/>
      <c r="AS126" s="963"/>
      <c r="AT126" s="964"/>
      <c r="AU126" s="233"/>
      <c r="AV126" s="233"/>
      <c r="AW126" s="233"/>
      <c r="AX126" s="1036" t="s">
        <v>452</v>
      </c>
      <c r="AY126" s="1037"/>
      <c r="AZ126" s="1037"/>
      <c r="BA126" s="1037"/>
      <c r="BB126" s="1037"/>
      <c r="BC126" s="1037"/>
      <c r="BD126" s="1037"/>
      <c r="BE126" s="1038"/>
      <c r="BF126" s="1052" t="s">
        <v>453</v>
      </c>
      <c r="BG126" s="1037"/>
      <c r="BH126" s="1037"/>
      <c r="BI126" s="1037"/>
      <c r="BJ126" s="1037"/>
      <c r="BK126" s="1037"/>
      <c r="BL126" s="1038"/>
      <c r="BM126" s="1052" t="s">
        <v>454</v>
      </c>
      <c r="BN126" s="1037"/>
      <c r="BO126" s="1037"/>
      <c r="BP126" s="1037"/>
      <c r="BQ126" s="1037"/>
      <c r="BR126" s="1037"/>
      <c r="BS126" s="1038"/>
      <c r="BT126" s="1052" t="s">
        <v>455</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456</v>
      </c>
      <c r="CQ126" s="950"/>
      <c r="CR126" s="950"/>
      <c r="CS126" s="950"/>
      <c r="CT126" s="950"/>
      <c r="CU126" s="950"/>
      <c r="CV126" s="950"/>
      <c r="CW126" s="950"/>
      <c r="CX126" s="950"/>
      <c r="CY126" s="950"/>
      <c r="CZ126" s="950"/>
      <c r="DA126" s="950"/>
      <c r="DB126" s="950"/>
      <c r="DC126" s="950"/>
      <c r="DD126" s="950"/>
      <c r="DE126" s="950"/>
      <c r="DF126" s="951"/>
      <c r="DG126" s="919" t="s">
        <v>109</v>
      </c>
      <c r="DH126" s="920"/>
      <c r="DI126" s="920"/>
      <c r="DJ126" s="920"/>
      <c r="DK126" s="920"/>
      <c r="DL126" s="920" t="s">
        <v>109</v>
      </c>
      <c r="DM126" s="920"/>
      <c r="DN126" s="920"/>
      <c r="DO126" s="920"/>
      <c r="DP126" s="920"/>
      <c r="DQ126" s="920" t="s">
        <v>109</v>
      </c>
      <c r="DR126" s="920"/>
      <c r="DS126" s="920"/>
      <c r="DT126" s="920"/>
      <c r="DU126" s="920"/>
      <c r="DV126" s="921" t="s">
        <v>109</v>
      </c>
      <c r="DW126" s="921"/>
      <c r="DX126" s="921"/>
      <c r="DY126" s="921"/>
      <c r="DZ126" s="922"/>
    </row>
    <row r="127" spans="1:130" s="197" customFormat="1" ht="26.25" customHeight="1" thickBot="1" x14ac:dyDescent="0.2">
      <c r="A127" s="976"/>
      <c r="B127" s="948"/>
      <c r="C127" s="1004" t="s">
        <v>457</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v>1967283</v>
      </c>
      <c r="AB127" s="959"/>
      <c r="AC127" s="959"/>
      <c r="AD127" s="959"/>
      <c r="AE127" s="960"/>
      <c r="AF127" s="961">
        <v>1827770</v>
      </c>
      <c r="AG127" s="959"/>
      <c r="AH127" s="959"/>
      <c r="AI127" s="959"/>
      <c r="AJ127" s="960"/>
      <c r="AK127" s="961">
        <v>1827770</v>
      </c>
      <c r="AL127" s="959"/>
      <c r="AM127" s="959"/>
      <c r="AN127" s="959"/>
      <c r="AO127" s="960"/>
      <c r="AP127" s="962">
        <v>1.3</v>
      </c>
      <c r="AQ127" s="963"/>
      <c r="AR127" s="963"/>
      <c r="AS127" s="963"/>
      <c r="AT127" s="964"/>
      <c r="AU127" s="233"/>
      <c r="AV127" s="233"/>
      <c r="AW127" s="233"/>
      <c r="AX127" s="886" t="s">
        <v>458</v>
      </c>
      <c r="AY127" s="887"/>
      <c r="AZ127" s="887"/>
      <c r="BA127" s="887"/>
      <c r="BB127" s="887"/>
      <c r="BC127" s="887"/>
      <c r="BD127" s="887"/>
      <c r="BE127" s="888"/>
      <c r="BF127" s="1041" t="s">
        <v>109</v>
      </c>
      <c r="BG127" s="1042"/>
      <c r="BH127" s="1042"/>
      <c r="BI127" s="1042"/>
      <c r="BJ127" s="1042"/>
      <c r="BK127" s="1042"/>
      <c r="BL127" s="1051"/>
      <c r="BM127" s="1041">
        <v>11.25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459</v>
      </c>
      <c r="CQ127" s="1045"/>
      <c r="CR127" s="1045"/>
      <c r="CS127" s="1045"/>
      <c r="CT127" s="1045"/>
      <c r="CU127" s="1045"/>
      <c r="CV127" s="1045"/>
      <c r="CW127" s="1045"/>
      <c r="CX127" s="1045"/>
      <c r="CY127" s="1045"/>
      <c r="CZ127" s="1045"/>
      <c r="DA127" s="1045"/>
      <c r="DB127" s="1045"/>
      <c r="DC127" s="1045"/>
      <c r="DD127" s="1045"/>
      <c r="DE127" s="1045"/>
      <c r="DF127" s="1046"/>
      <c r="DG127" s="1047">
        <v>138885</v>
      </c>
      <c r="DH127" s="1048"/>
      <c r="DI127" s="1048"/>
      <c r="DJ127" s="1048"/>
      <c r="DK127" s="1048"/>
      <c r="DL127" s="1048">
        <v>91309</v>
      </c>
      <c r="DM127" s="1048"/>
      <c r="DN127" s="1048"/>
      <c r="DO127" s="1048"/>
      <c r="DP127" s="1048"/>
      <c r="DQ127" s="1048">
        <v>74139</v>
      </c>
      <c r="DR127" s="1048"/>
      <c r="DS127" s="1048"/>
      <c r="DT127" s="1048"/>
      <c r="DU127" s="1048"/>
      <c r="DV127" s="1049">
        <v>0.1</v>
      </c>
      <c r="DW127" s="1049"/>
      <c r="DX127" s="1049"/>
      <c r="DY127" s="1049"/>
      <c r="DZ127" s="1050"/>
    </row>
    <row r="128" spans="1:130" s="197" customFormat="1" ht="26.25" customHeight="1" x14ac:dyDescent="0.15">
      <c r="A128" s="1071" t="s">
        <v>460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461</v>
      </c>
      <c r="X128" s="1073"/>
      <c r="Y128" s="1073"/>
      <c r="Z128" s="1074"/>
      <c r="AA128" s="1089">
        <v>6516451</v>
      </c>
      <c r="AB128" s="1090"/>
      <c r="AC128" s="1090"/>
      <c r="AD128" s="1090"/>
      <c r="AE128" s="1091"/>
      <c r="AF128" s="1092">
        <v>6279030</v>
      </c>
      <c r="AG128" s="1090"/>
      <c r="AH128" s="1090"/>
      <c r="AI128" s="1090"/>
      <c r="AJ128" s="1091"/>
      <c r="AK128" s="1092">
        <v>6519060</v>
      </c>
      <c r="AL128" s="1090"/>
      <c r="AM128" s="1090"/>
      <c r="AN128" s="1090"/>
      <c r="AO128" s="1091"/>
      <c r="AP128" s="1093"/>
      <c r="AQ128" s="1094"/>
      <c r="AR128" s="1094"/>
      <c r="AS128" s="1094"/>
      <c r="AT128" s="1095"/>
      <c r="AU128" s="235"/>
      <c r="AV128" s="235"/>
      <c r="AW128" s="235"/>
      <c r="AX128" s="1054" t="s">
        <v>462</v>
      </c>
      <c r="AY128" s="950"/>
      <c r="AZ128" s="950"/>
      <c r="BA128" s="950"/>
      <c r="BB128" s="950"/>
      <c r="BC128" s="950"/>
      <c r="BD128" s="950"/>
      <c r="BE128" s="951"/>
      <c r="BF128" s="1066" t="s">
        <v>109</v>
      </c>
      <c r="BG128" s="1067"/>
      <c r="BH128" s="1067"/>
      <c r="BI128" s="1067"/>
      <c r="BJ128" s="1067"/>
      <c r="BK128" s="1067"/>
      <c r="BL128" s="1068"/>
      <c r="BM128" s="1066">
        <v>16.25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463</v>
      </c>
      <c r="X129" s="1061"/>
      <c r="Y129" s="1061"/>
      <c r="Z129" s="1062"/>
      <c r="AA129" s="958">
        <v>165465610</v>
      </c>
      <c r="AB129" s="959"/>
      <c r="AC129" s="959"/>
      <c r="AD129" s="959"/>
      <c r="AE129" s="960"/>
      <c r="AF129" s="961">
        <v>165727329</v>
      </c>
      <c r="AG129" s="959"/>
      <c r="AH129" s="959"/>
      <c r="AI129" s="959"/>
      <c r="AJ129" s="960"/>
      <c r="AK129" s="961">
        <v>165516086</v>
      </c>
      <c r="AL129" s="959"/>
      <c r="AM129" s="959"/>
      <c r="AN129" s="959"/>
      <c r="AO129" s="960"/>
      <c r="AP129" s="1063"/>
      <c r="AQ129" s="1064"/>
      <c r="AR129" s="1064"/>
      <c r="AS129" s="1064"/>
      <c r="AT129" s="1065"/>
      <c r="AU129" s="235"/>
      <c r="AV129" s="235"/>
      <c r="AW129" s="235"/>
      <c r="AX129" s="1054" t="s">
        <v>464</v>
      </c>
      <c r="AY129" s="950"/>
      <c r="AZ129" s="950"/>
      <c r="BA129" s="950"/>
      <c r="BB129" s="950"/>
      <c r="BC129" s="950"/>
      <c r="BD129" s="950"/>
      <c r="BE129" s="951"/>
      <c r="BF129" s="1055">
        <v>9.5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0" t="s">
        <v>465</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466</v>
      </c>
      <c r="X130" s="1061"/>
      <c r="Y130" s="1061"/>
      <c r="Z130" s="1062"/>
      <c r="AA130" s="958">
        <v>26167613</v>
      </c>
      <c r="AB130" s="959"/>
      <c r="AC130" s="959"/>
      <c r="AD130" s="959"/>
      <c r="AE130" s="960"/>
      <c r="AF130" s="961">
        <v>26009031</v>
      </c>
      <c r="AG130" s="959"/>
      <c r="AH130" s="959"/>
      <c r="AI130" s="959"/>
      <c r="AJ130" s="960"/>
      <c r="AK130" s="961">
        <v>24662759</v>
      </c>
      <c r="AL130" s="959"/>
      <c r="AM130" s="959"/>
      <c r="AN130" s="959"/>
      <c r="AO130" s="960"/>
      <c r="AP130" s="1063"/>
      <c r="AQ130" s="1064"/>
      <c r="AR130" s="1064"/>
      <c r="AS130" s="1064"/>
      <c r="AT130" s="1065"/>
      <c r="AU130" s="235"/>
      <c r="AV130" s="235"/>
      <c r="AW130" s="235"/>
      <c r="AX130" s="1113" t="s">
        <v>467</v>
      </c>
      <c r="AY130" s="1045"/>
      <c r="AZ130" s="1045"/>
      <c r="BA130" s="1045"/>
      <c r="BB130" s="1045"/>
      <c r="BC130" s="1045"/>
      <c r="BD130" s="1045"/>
      <c r="BE130" s="1046"/>
      <c r="BF130" s="1075">
        <v>27.7</v>
      </c>
      <c r="BG130" s="1076"/>
      <c r="BH130" s="1076"/>
      <c r="BI130" s="1076"/>
      <c r="BJ130" s="1076"/>
      <c r="BK130" s="1076"/>
      <c r="BL130" s="1077"/>
      <c r="BM130" s="1075">
        <v>400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468</v>
      </c>
      <c r="X131" s="1084"/>
      <c r="Y131" s="1084"/>
      <c r="Z131" s="1085"/>
      <c r="AA131" s="997">
        <v>139297997</v>
      </c>
      <c r="AB131" s="998"/>
      <c r="AC131" s="998"/>
      <c r="AD131" s="998"/>
      <c r="AE131" s="999"/>
      <c r="AF131" s="1000">
        <v>139718298</v>
      </c>
      <c r="AG131" s="998"/>
      <c r="AH131" s="998"/>
      <c r="AI131" s="998"/>
      <c r="AJ131" s="999"/>
      <c r="AK131" s="1000">
        <v>140853327</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7" t="s">
        <v>469</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470</v>
      </c>
      <c r="W132" s="1101"/>
      <c r="X132" s="1101"/>
      <c r="Y132" s="1101"/>
      <c r="Z132" s="1102"/>
      <c r="AA132" s="1103">
        <v>11.327382549999999</v>
      </c>
      <c r="AB132" s="1104"/>
      <c r="AC132" s="1104"/>
      <c r="AD132" s="1104"/>
      <c r="AE132" s="1105"/>
      <c r="AF132" s="1106">
        <v>8.9999673579999993</v>
      </c>
      <c r="AG132" s="1104"/>
      <c r="AH132" s="1104"/>
      <c r="AI132" s="1104"/>
      <c r="AJ132" s="1105"/>
      <c r="AK132" s="1106">
        <v>8.4381638369999994</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471</v>
      </c>
      <c r="W133" s="1108"/>
      <c r="X133" s="1108"/>
      <c r="Y133" s="1108"/>
      <c r="Z133" s="1109"/>
      <c r="AA133" s="1110">
        <v>12.4</v>
      </c>
      <c r="AB133" s="1111"/>
      <c r="AC133" s="1111"/>
      <c r="AD133" s="1111"/>
      <c r="AE133" s="1112"/>
      <c r="AF133" s="1110">
        <v>11</v>
      </c>
      <c r="AG133" s="1111"/>
      <c r="AH133" s="1111"/>
      <c r="AI133" s="1111"/>
      <c r="AJ133" s="1112"/>
      <c r="AK133" s="1110">
        <v>9.5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7" t="s">
        <v>474</v>
      </c>
      <c r="L7" s="254"/>
      <c r="M7" s="255" t="s">
        <v>475</v>
      </c>
      <c r="N7" s="256"/>
    </row>
    <row r="8" spans="1:16" x14ac:dyDescent="0.15">
      <c r="A8" s="248"/>
      <c r="B8" s="244"/>
      <c r="C8" s="244"/>
      <c r="D8" s="244"/>
      <c r="E8" s="244"/>
      <c r="F8" s="244"/>
      <c r="G8" s="257"/>
      <c r="H8" s="258"/>
      <c r="I8" s="258"/>
      <c r="J8" s="259"/>
      <c r="K8" s="1118"/>
      <c r="L8" s="260" t="s">
        <v>476</v>
      </c>
      <c r="M8" s="261" t="s">
        <v>477</v>
      </c>
      <c r="N8" s="262" t="s">
        <v>478</v>
      </c>
    </row>
    <row r="9" spans="1:16" x14ac:dyDescent="0.15">
      <c r="A9" s="248"/>
      <c r="B9" s="244"/>
      <c r="C9" s="244"/>
      <c r="D9" s="244"/>
      <c r="E9" s="244"/>
      <c r="F9" s="244"/>
      <c r="G9" s="1119" t="s">
        <v>479</v>
      </c>
      <c r="H9" s="1120"/>
      <c r="I9" s="1120"/>
      <c r="J9" s="1121"/>
      <c r="K9" s="263">
        <v>44946379</v>
      </c>
      <c r="L9" s="264">
        <v>63518</v>
      </c>
      <c r="M9" s="265">
        <v>63252</v>
      </c>
      <c r="N9" s="266">
        <v>0.4</v>
      </c>
    </row>
    <row r="10" spans="1:16" x14ac:dyDescent="0.15">
      <c r="A10" s="248"/>
      <c r="B10" s="244"/>
      <c r="C10" s="244"/>
      <c r="D10" s="244"/>
      <c r="E10" s="244"/>
      <c r="F10" s="244"/>
      <c r="G10" s="1119" t="s">
        <v>480</v>
      </c>
      <c r="H10" s="1120"/>
      <c r="I10" s="1120"/>
      <c r="J10" s="1121"/>
      <c r="K10" s="267">
        <v>1372902</v>
      </c>
      <c r="L10" s="268">
        <v>1940</v>
      </c>
      <c r="M10" s="269">
        <v>1436</v>
      </c>
      <c r="N10" s="270">
        <v>35.1</v>
      </c>
    </row>
    <row r="11" spans="1:16" ht="13.5" customHeight="1" x14ac:dyDescent="0.15">
      <c r="A11" s="248"/>
      <c r="B11" s="244"/>
      <c r="C11" s="244"/>
      <c r="D11" s="244"/>
      <c r="E11" s="244"/>
      <c r="F11" s="244"/>
      <c r="G11" s="1119" t="s">
        <v>481</v>
      </c>
      <c r="H11" s="1120"/>
      <c r="I11" s="1120"/>
      <c r="J11" s="1121"/>
      <c r="K11" s="267">
        <v>152291</v>
      </c>
      <c r="L11" s="268">
        <v>215</v>
      </c>
      <c r="M11" s="269">
        <v>146</v>
      </c>
      <c r="N11" s="270">
        <v>47.3</v>
      </c>
    </row>
    <row r="12" spans="1:16" ht="13.5" customHeight="1" x14ac:dyDescent="0.15">
      <c r="A12" s="248"/>
      <c r="B12" s="244"/>
      <c r="C12" s="244"/>
      <c r="D12" s="244"/>
      <c r="E12" s="244"/>
      <c r="F12" s="244"/>
      <c r="G12" s="1119" t="s">
        <v>482</v>
      </c>
      <c r="H12" s="1120"/>
      <c r="I12" s="1120"/>
      <c r="J12" s="1121"/>
      <c r="K12" s="267">
        <v>75494</v>
      </c>
      <c r="L12" s="268">
        <v>107</v>
      </c>
      <c r="M12" s="269">
        <v>1351</v>
      </c>
      <c r="N12" s="270">
        <v>-92.1</v>
      </c>
    </row>
    <row r="13" spans="1:16" ht="13.5" customHeight="1" x14ac:dyDescent="0.15">
      <c r="A13" s="248"/>
      <c r="B13" s="244"/>
      <c r="C13" s="244"/>
      <c r="D13" s="244"/>
      <c r="E13" s="244"/>
      <c r="F13" s="244"/>
      <c r="G13" s="1119" t="s">
        <v>483</v>
      </c>
      <c r="H13" s="1120"/>
      <c r="I13" s="1120"/>
      <c r="J13" s="1121"/>
      <c r="K13" s="267" t="s">
        <v>484</v>
      </c>
      <c r="L13" s="268" t="s">
        <v>484</v>
      </c>
      <c r="M13" s="269">
        <v>5</v>
      </c>
      <c r="N13" s="270" t="s">
        <v>484</v>
      </c>
    </row>
    <row r="14" spans="1:16" ht="13.5" customHeight="1" x14ac:dyDescent="0.15">
      <c r="A14" s="248"/>
      <c r="B14" s="244"/>
      <c r="C14" s="244"/>
      <c r="D14" s="244"/>
      <c r="E14" s="244"/>
      <c r="F14" s="244"/>
      <c r="G14" s="1119" t="s">
        <v>485</v>
      </c>
      <c r="H14" s="1120"/>
      <c r="I14" s="1120"/>
      <c r="J14" s="1121"/>
      <c r="K14" s="267">
        <v>747630</v>
      </c>
      <c r="L14" s="268">
        <v>1057</v>
      </c>
      <c r="M14" s="269">
        <v>1904</v>
      </c>
      <c r="N14" s="270">
        <v>-44.5</v>
      </c>
    </row>
    <row r="15" spans="1:16" ht="13.5" customHeight="1" x14ac:dyDescent="0.15">
      <c r="A15" s="248"/>
      <c r="B15" s="244"/>
      <c r="C15" s="244"/>
      <c r="D15" s="244"/>
      <c r="E15" s="244"/>
      <c r="F15" s="244"/>
      <c r="G15" s="1119" t="s">
        <v>486</v>
      </c>
      <c r="H15" s="1120"/>
      <c r="I15" s="1120"/>
      <c r="J15" s="1121"/>
      <c r="K15" s="267">
        <v>859160</v>
      </c>
      <c r="L15" s="268">
        <v>1214</v>
      </c>
      <c r="M15" s="269">
        <v>1197</v>
      </c>
      <c r="N15" s="270">
        <v>1.4</v>
      </c>
    </row>
    <row r="16" spans="1:16" x14ac:dyDescent="0.15">
      <c r="A16" s="248"/>
      <c r="B16" s="244"/>
      <c r="C16" s="244"/>
      <c r="D16" s="244"/>
      <c r="E16" s="244"/>
      <c r="F16" s="244"/>
      <c r="G16" s="1122" t="s">
        <v>487</v>
      </c>
      <c r="H16" s="1123"/>
      <c r="I16" s="1123"/>
      <c r="J16" s="1124"/>
      <c r="K16" s="268">
        <v>-3397499</v>
      </c>
      <c r="L16" s="268">
        <v>-4801</v>
      </c>
      <c r="M16" s="269">
        <v>-5399</v>
      </c>
      <c r="N16" s="270">
        <v>-11.1</v>
      </c>
    </row>
    <row r="17" spans="1:16" x14ac:dyDescent="0.15">
      <c r="A17" s="248"/>
      <c r="B17" s="244"/>
      <c r="C17" s="244"/>
      <c r="D17" s="244"/>
      <c r="E17" s="244"/>
      <c r="F17" s="244"/>
      <c r="G17" s="1122" t="s">
        <v>168</v>
      </c>
      <c r="H17" s="1123"/>
      <c r="I17" s="1123"/>
      <c r="J17" s="1124"/>
      <c r="K17" s="268">
        <v>44756357</v>
      </c>
      <c r="L17" s="268">
        <v>63250</v>
      </c>
      <c r="M17" s="269">
        <v>63891</v>
      </c>
      <c r="N17" s="270">
        <v>-1</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14" t="s">
        <v>492</v>
      </c>
      <c r="H21" s="1115"/>
      <c r="I21" s="1115"/>
      <c r="J21" s="1116"/>
      <c r="K21" s="280">
        <v>6.66</v>
      </c>
      <c r="L21" s="281">
        <v>6.54</v>
      </c>
      <c r="M21" s="282">
        <v>0.12</v>
      </c>
      <c r="N21" s="249"/>
      <c r="O21" s="283"/>
      <c r="P21" s="279"/>
    </row>
    <row r="22" spans="1:16" s="284" customFormat="1" x14ac:dyDescent="0.15">
      <c r="A22" s="279"/>
      <c r="B22" s="249"/>
      <c r="C22" s="249"/>
      <c r="D22" s="249"/>
      <c r="E22" s="249"/>
      <c r="F22" s="249"/>
      <c r="G22" s="1114" t="s">
        <v>493</v>
      </c>
      <c r="H22" s="1115"/>
      <c r="I22" s="1115"/>
      <c r="J22" s="1116"/>
      <c r="K22" s="285">
        <v>102</v>
      </c>
      <c r="L22" s="286">
        <v>100.9</v>
      </c>
      <c r="M22" s="287">
        <v>1.1000000000000001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494</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17" t="s">
        <v>474</v>
      </c>
      <c r="L30" s="254"/>
      <c r="M30" s="255" t="s">
        <v>475</v>
      </c>
      <c r="N30" s="256"/>
    </row>
    <row r="31" spans="1:16" x14ac:dyDescent="0.15">
      <c r="A31" s="248"/>
      <c r="B31" s="244"/>
      <c r="C31" s="244"/>
      <c r="D31" s="244"/>
      <c r="E31" s="244"/>
      <c r="F31" s="244"/>
      <c r="G31" s="257"/>
      <c r="H31" s="258"/>
      <c r="I31" s="258"/>
      <c r="J31" s="259"/>
      <c r="K31" s="1118"/>
      <c r="L31" s="260" t="s">
        <v>476</v>
      </c>
      <c r="M31" s="261" t="s">
        <v>477</v>
      </c>
      <c r="N31" s="262" t="s">
        <v>478</v>
      </c>
    </row>
    <row r="32" spans="1:16" ht="27" customHeight="1" x14ac:dyDescent="0.15">
      <c r="A32" s="248"/>
      <c r="B32" s="244"/>
      <c r="C32" s="244"/>
      <c r="D32" s="244"/>
      <c r="E32" s="244"/>
      <c r="F32" s="244"/>
      <c r="G32" s="1130" t="s">
        <v>497</v>
      </c>
      <c r="H32" s="1131"/>
      <c r="I32" s="1131"/>
      <c r="J32" s="1132"/>
      <c r="K32" s="294">
        <v>30355803</v>
      </c>
      <c r="L32" s="294">
        <v>42899</v>
      </c>
      <c r="M32" s="295">
        <v>33324</v>
      </c>
      <c r="N32" s="296">
        <v>28.7</v>
      </c>
    </row>
    <row r="33" spans="1:16" ht="13.5" customHeight="1" x14ac:dyDescent="0.15">
      <c r="A33" s="248"/>
      <c r="B33" s="244"/>
      <c r="C33" s="244"/>
      <c r="D33" s="244"/>
      <c r="E33" s="244"/>
      <c r="F33" s="244"/>
      <c r="G33" s="1130" t="s">
        <v>498</v>
      </c>
      <c r="H33" s="1131"/>
      <c r="I33" s="1131"/>
      <c r="J33" s="1132"/>
      <c r="K33" s="294" t="s">
        <v>484</v>
      </c>
      <c r="L33" s="294" t="s">
        <v>484</v>
      </c>
      <c r="M33" s="295">
        <v>3817</v>
      </c>
      <c r="N33" s="296" t="s">
        <v>484</v>
      </c>
    </row>
    <row r="34" spans="1:16" ht="27" customHeight="1" x14ac:dyDescent="0.15">
      <c r="A34" s="248"/>
      <c r="B34" s="244"/>
      <c r="C34" s="244"/>
      <c r="D34" s="244"/>
      <c r="E34" s="244"/>
      <c r="F34" s="244"/>
      <c r="G34" s="1130" t="s">
        <v>499</v>
      </c>
      <c r="H34" s="1131"/>
      <c r="I34" s="1131"/>
      <c r="J34" s="1132"/>
      <c r="K34" s="294">
        <v>1696700</v>
      </c>
      <c r="L34" s="294">
        <v>2398</v>
      </c>
      <c r="M34" s="295">
        <v>20478</v>
      </c>
      <c r="N34" s="296">
        <v>-88.3</v>
      </c>
    </row>
    <row r="35" spans="1:16" ht="27" customHeight="1" x14ac:dyDescent="0.15">
      <c r="A35" s="248"/>
      <c r="B35" s="244"/>
      <c r="C35" s="244"/>
      <c r="D35" s="244"/>
      <c r="E35" s="244"/>
      <c r="F35" s="244"/>
      <c r="G35" s="1130" t="s">
        <v>500</v>
      </c>
      <c r="H35" s="1131"/>
      <c r="I35" s="1131"/>
      <c r="J35" s="1132"/>
      <c r="K35" s="294">
        <v>7191558</v>
      </c>
      <c r="L35" s="294">
        <v>10163</v>
      </c>
      <c r="M35" s="295">
        <v>13245</v>
      </c>
      <c r="N35" s="296">
        <v>-23.3</v>
      </c>
    </row>
    <row r="36" spans="1:16" ht="27" customHeight="1" x14ac:dyDescent="0.15">
      <c r="A36" s="248"/>
      <c r="B36" s="244"/>
      <c r="C36" s="244"/>
      <c r="D36" s="244"/>
      <c r="E36" s="244"/>
      <c r="F36" s="244"/>
      <c r="G36" s="1130" t="s">
        <v>501</v>
      </c>
      <c r="H36" s="1131"/>
      <c r="I36" s="1131"/>
      <c r="J36" s="1132"/>
      <c r="K36" s="294">
        <v>152045</v>
      </c>
      <c r="L36" s="294">
        <v>215</v>
      </c>
      <c r="M36" s="295">
        <v>284</v>
      </c>
      <c r="N36" s="296">
        <v>-24.3</v>
      </c>
    </row>
    <row r="37" spans="1:16" ht="13.5" customHeight="1" x14ac:dyDescent="0.15">
      <c r="A37" s="248"/>
      <c r="B37" s="244"/>
      <c r="C37" s="244"/>
      <c r="D37" s="244"/>
      <c r="E37" s="244"/>
      <c r="F37" s="244"/>
      <c r="G37" s="1130" t="s">
        <v>502</v>
      </c>
      <c r="H37" s="1131"/>
      <c r="I37" s="1131"/>
      <c r="J37" s="1132"/>
      <c r="K37" s="294">
        <v>3671131</v>
      </c>
      <c r="L37" s="294">
        <v>5188</v>
      </c>
      <c r="M37" s="295">
        <v>1142</v>
      </c>
      <c r="N37" s="296">
        <v>354.3</v>
      </c>
    </row>
    <row r="38" spans="1:16" ht="27" customHeight="1" x14ac:dyDescent="0.15">
      <c r="A38" s="248"/>
      <c r="B38" s="244"/>
      <c r="C38" s="244"/>
      <c r="D38" s="244"/>
      <c r="E38" s="244"/>
      <c r="F38" s="244"/>
      <c r="G38" s="1133" t="s">
        <v>503</v>
      </c>
      <c r="H38" s="1134"/>
      <c r="I38" s="1134"/>
      <c r="J38" s="1135"/>
      <c r="K38" s="297">
        <v>16</v>
      </c>
      <c r="L38" s="297">
        <v>0</v>
      </c>
      <c r="M38" s="298">
        <v>6</v>
      </c>
      <c r="N38" s="299">
        <v>-100</v>
      </c>
      <c r="O38" s="293"/>
    </row>
    <row r="39" spans="1:16" x14ac:dyDescent="0.15">
      <c r="A39" s="248"/>
      <c r="B39" s="244"/>
      <c r="C39" s="244"/>
      <c r="D39" s="244"/>
      <c r="E39" s="244"/>
      <c r="F39" s="244"/>
      <c r="G39" s="1133" t="s">
        <v>504</v>
      </c>
      <c r="H39" s="1134"/>
      <c r="I39" s="1134"/>
      <c r="J39" s="1135"/>
      <c r="K39" s="300">
        <v>-6519060</v>
      </c>
      <c r="L39" s="300">
        <v>-9213</v>
      </c>
      <c r="M39" s="301">
        <v>-16991</v>
      </c>
      <c r="N39" s="302">
        <v>-45.8</v>
      </c>
      <c r="O39" s="293"/>
    </row>
    <row r="40" spans="1:16" ht="27" customHeight="1" x14ac:dyDescent="0.15">
      <c r="A40" s="248"/>
      <c r="B40" s="244"/>
      <c r="C40" s="244"/>
      <c r="D40" s="244"/>
      <c r="E40" s="244"/>
      <c r="F40" s="244"/>
      <c r="G40" s="1130" t="s">
        <v>505</v>
      </c>
      <c r="H40" s="1131"/>
      <c r="I40" s="1131"/>
      <c r="J40" s="1132"/>
      <c r="K40" s="300">
        <v>-24662759</v>
      </c>
      <c r="L40" s="300">
        <v>-34853</v>
      </c>
      <c r="M40" s="301">
        <v>-34589</v>
      </c>
      <c r="N40" s="302">
        <v>0.8</v>
      </c>
      <c r="O40" s="293"/>
    </row>
    <row r="41" spans="1:16" x14ac:dyDescent="0.15">
      <c r="A41" s="248"/>
      <c r="B41" s="244"/>
      <c r="C41" s="244"/>
      <c r="D41" s="244"/>
      <c r="E41" s="244"/>
      <c r="F41" s="244"/>
      <c r="G41" s="1136" t="s">
        <v>279</v>
      </c>
      <c r="H41" s="1137"/>
      <c r="I41" s="1137"/>
      <c r="J41" s="1138"/>
      <c r="K41" s="294">
        <v>11885434</v>
      </c>
      <c r="L41" s="300">
        <v>16796</v>
      </c>
      <c r="M41" s="301">
        <v>20717</v>
      </c>
      <c r="N41" s="302">
        <v>-18.899999999999999</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25" t="s">
        <v>474</v>
      </c>
      <c r="J49" s="1127" t="s">
        <v>509</v>
      </c>
      <c r="K49" s="1128"/>
      <c r="L49" s="1128"/>
      <c r="M49" s="1128"/>
      <c r="N49" s="1129"/>
    </row>
    <row r="50" spans="1:14" x14ac:dyDescent="0.15">
      <c r="A50" s="248"/>
      <c r="B50" s="244"/>
      <c r="C50" s="244"/>
      <c r="D50" s="244"/>
      <c r="E50" s="244"/>
      <c r="F50" s="244"/>
      <c r="G50" s="312"/>
      <c r="H50" s="313"/>
      <c r="I50" s="1126"/>
      <c r="J50" s="314" t="s">
        <v>510</v>
      </c>
      <c r="K50" s="315" t="s">
        <v>511</v>
      </c>
      <c r="L50" s="316" t="s">
        <v>512</v>
      </c>
      <c r="M50" s="317" t="s">
        <v>513</v>
      </c>
      <c r="N50" s="318" t="s">
        <v>514</v>
      </c>
    </row>
    <row r="51" spans="1:14" x14ac:dyDescent="0.15">
      <c r="A51" s="248"/>
      <c r="B51" s="244"/>
      <c r="C51" s="244"/>
      <c r="D51" s="244"/>
      <c r="E51" s="244"/>
      <c r="F51" s="244"/>
      <c r="G51" s="310" t="s">
        <v>515</v>
      </c>
      <c r="H51" s="311"/>
      <c r="I51" s="319">
        <v>30795086</v>
      </c>
      <c r="J51" s="320">
        <v>44504</v>
      </c>
      <c r="K51" s="321">
        <v>-9.1</v>
      </c>
      <c r="L51" s="322">
        <v>48794</v>
      </c>
      <c r="M51" s="323">
        <v>-6.8</v>
      </c>
      <c r="N51" s="324">
        <v>-2.2999999999999998</v>
      </c>
    </row>
    <row r="52" spans="1:14" x14ac:dyDescent="0.15">
      <c r="A52" s="248"/>
      <c r="B52" s="244"/>
      <c r="C52" s="244"/>
      <c r="D52" s="244"/>
      <c r="E52" s="244"/>
      <c r="F52" s="244"/>
      <c r="G52" s="325"/>
      <c r="H52" s="326" t="s">
        <v>516</v>
      </c>
      <c r="I52" s="327">
        <v>18843082</v>
      </c>
      <c r="J52" s="328">
        <v>27232</v>
      </c>
      <c r="K52" s="329">
        <v>-23.7</v>
      </c>
      <c r="L52" s="330">
        <v>25698</v>
      </c>
      <c r="M52" s="331">
        <v>-14.2</v>
      </c>
      <c r="N52" s="332">
        <v>-9.5</v>
      </c>
    </row>
    <row r="53" spans="1:14" x14ac:dyDescent="0.15">
      <c r="A53" s="248"/>
      <c r="B53" s="244"/>
      <c r="C53" s="244"/>
      <c r="D53" s="244"/>
      <c r="E53" s="244"/>
      <c r="F53" s="244"/>
      <c r="G53" s="310" t="s">
        <v>517</v>
      </c>
      <c r="H53" s="311"/>
      <c r="I53" s="319">
        <v>30685987</v>
      </c>
      <c r="J53" s="320">
        <v>43717</v>
      </c>
      <c r="K53" s="321">
        <v>-1.8</v>
      </c>
      <c r="L53" s="322">
        <v>47129</v>
      </c>
      <c r="M53" s="323">
        <v>-3.4</v>
      </c>
      <c r="N53" s="324">
        <v>1.6</v>
      </c>
    </row>
    <row r="54" spans="1:14" x14ac:dyDescent="0.15">
      <c r="A54" s="248"/>
      <c r="B54" s="244"/>
      <c r="C54" s="244"/>
      <c r="D54" s="244"/>
      <c r="E54" s="244"/>
      <c r="F54" s="244"/>
      <c r="G54" s="325"/>
      <c r="H54" s="326" t="s">
        <v>516</v>
      </c>
      <c r="I54" s="327">
        <v>17164974</v>
      </c>
      <c r="J54" s="328">
        <v>24454</v>
      </c>
      <c r="K54" s="329">
        <v>-10.199999999999999</v>
      </c>
      <c r="L54" s="330">
        <v>23069</v>
      </c>
      <c r="M54" s="331">
        <v>-10.199999999999999</v>
      </c>
      <c r="N54" s="332">
        <v>0</v>
      </c>
    </row>
    <row r="55" spans="1:14" x14ac:dyDescent="0.15">
      <c r="A55" s="248"/>
      <c r="B55" s="244"/>
      <c r="C55" s="244"/>
      <c r="D55" s="244"/>
      <c r="E55" s="244"/>
      <c r="F55" s="244"/>
      <c r="G55" s="310" t="s">
        <v>518</v>
      </c>
      <c r="H55" s="311"/>
      <c r="I55" s="319">
        <v>32705913</v>
      </c>
      <c r="J55" s="320">
        <v>46420</v>
      </c>
      <c r="K55" s="321">
        <v>6.2</v>
      </c>
      <c r="L55" s="322">
        <v>50848</v>
      </c>
      <c r="M55" s="323">
        <v>7.9</v>
      </c>
      <c r="N55" s="324">
        <v>-1.7</v>
      </c>
    </row>
    <row r="56" spans="1:14" x14ac:dyDescent="0.15">
      <c r="A56" s="248"/>
      <c r="B56" s="244"/>
      <c r="C56" s="244"/>
      <c r="D56" s="244"/>
      <c r="E56" s="244"/>
      <c r="F56" s="244"/>
      <c r="G56" s="325"/>
      <c r="H56" s="326" t="s">
        <v>516</v>
      </c>
      <c r="I56" s="327">
        <v>17123171</v>
      </c>
      <c r="J56" s="328">
        <v>24303</v>
      </c>
      <c r="K56" s="329">
        <v>-0.6</v>
      </c>
      <c r="L56" s="330">
        <v>22583</v>
      </c>
      <c r="M56" s="331">
        <v>-2.1</v>
      </c>
      <c r="N56" s="332">
        <v>1.5</v>
      </c>
    </row>
    <row r="57" spans="1:14" x14ac:dyDescent="0.15">
      <c r="A57" s="248"/>
      <c r="B57" s="244"/>
      <c r="C57" s="244"/>
      <c r="D57" s="244"/>
      <c r="E57" s="244"/>
      <c r="F57" s="244"/>
      <c r="G57" s="310" t="s">
        <v>519</v>
      </c>
      <c r="H57" s="311"/>
      <c r="I57" s="319">
        <v>38571271</v>
      </c>
      <c r="J57" s="320">
        <v>54631</v>
      </c>
      <c r="K57" s="321">
        <v>17.7</v>
      </c>
      <c r="L57" s="322">
        <v>53572</v>
      </c>
      <c r="M57" s="323">
        <v>5.4</v>
      </c>
      <c r="N57" s="324">
        <v>12.3</v>
      </c>
    </row>
    <row r="58" spans="1:14" x14ac:dyDescent="0.15">
      <c r="A58" s="248"/>
      <c r="B58" s="244"/>
      <c r="C58" s="244"/>
      <c r="D58" s="244"/>
      <c r="E58" s="244"/>
      <c r="F58" s="244"/>
      <c r="G58" s="325"/>
      <c r="H58" s="326" t="s">
        <v>516</v>
      </c>
      <c r="I58" s="327">
        <v>21226437</v>
      </c>
      <c r="J58" s="328">
        <v>30065</v>
      </c>
      <c r="K58" s="329">
        <v>23.7</v>
      </c>
      <c r="L58" s="330">
        <v>25259</v>
      </c>
      <c r="M58" s="331">
        <v>11.8</v>
      </c>
      <c r="N58" s="332">
        <v>11.9</v>
      </c>
    </row>
    <row r="59" spans="1:14" x14ac:dyDescent="0.15">
      <c r="A59" s="248"/>
      <c r="B59" s="244"/>
      <c r="C59" s="244"/>
      <c r="D59" s="244"/>
      <c r="E59" s="244"/>
      <c r="F59" s="244"/>
      <c r="G59" s="310" t="s">
        <v>520</v>
      </c>
      <c r="H59" s="311"/>
      <c r="I59" s="319">
        <v>40063848</v>
      </c>
      <c r="J59" s="320">
        <v>56618</v>
      </c>
      <c r="K59" s="321">
        <v>3.6</v>
      </c>
      <c r="L59" s="322">
        <v>51898</v>
      </c>
      <c r="M59" s="323">
        <v>-3.1</v>
      </c>
      <c r="N59" s="324">
        <v>6.7</v>
      </c>
    </row>
    <row r="60" spans="1:14" x14ac:dyDescent="0.15">
      <c r="A60" s="248"/>
      <c r="B60" s="244"/>
      <c r="C60" s="244"/>
      <c r="D60" s="244"/>
      <c r="E60" s="244"/>
      <c r="F60" s="244"/>
      <c r="G60" s="325"/>
      <c r="H60" s="326" t="s">
        <v>516</v>
      </c>
      <c r="I60" s="333">
        <v>24082876</v>
      </c>
      <c r="J60" s="328">
        <v>34034</v>
      </c>
      <c r="K60" s="329">
        <v>13.2</v>
      </c>
      <c r="L60" s="330">
        <v>25986</v>
      </c>
      <c r="M60" s="331">
        <v>2.9</v>
      </c>
      <c r="N60" s="332">
        <v>10.3</v>
      </c>
    </row>
    <row r="61" spans="1:14" x14ac:dyDescent="0.15">
      <c r="A61" s="248"/>
      <c r="B61" s="244"/>
      <c r="C61" s="244"/>
      <c r="D61" s="244"/>
      <c r="E61" s="244"/>
      <c r="F61" s="244"/>
      <c r="G61" s="310" t="s">
        <v>521</v>
      </c>
      <c r="H61" s="334"/>
      <c r="I61" s="335">
        <v>34564421</v>
      </c>
      <c r="J61" s="336">
        <v>49178</v>
      </c>
      <c r="K61" s="337">
        <v>3.3</v>
      </c>
      <c r="L61" s="338">
        <v>50448</v>
      </c>
      <c r="M61" s="339">
        <v>0</v>
      </c>
      <c r="N61" s="324">
        <v>3.3</v>
      </c>
    </row>
    <row r="62" spans="1:14" x14ac:dyDescent="0.15">
      <c r="A62" s="248"/>
      <c r="B62" s="244"/>
      <c r="C62" s="244"/>
      <c r="D62" s="244"/>
      <c r="E62" s="244"/>
      <c r="F62" s="244"/>
      <c r="G62" s="325"/>
      <c r="H62" s="326" t="s">
        <v>516</v>
      </c>
      <c r="I62" s="327">
        <v>19688108</v>
      </c>
      <c r="J62" s="328">
        <v>28018</v>
      </c>
      <c r="K62" s="329">
        <v>0.5</v>
      </c>
      <c r="L62" s="330">
        <v>24519</v>
      </c>
      <c r="M62" s="331">
        <v>-2.4</v>
      </c>
      <c r="N62" s="332">
        <v>2.9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39" t="s">
        <v>3</v>
      </c>
      <c r="D47" s="1139"/>
      <c r="E47" s="1140"/>
      <c r="F47" s="11">
        <v>8.92</v>
      </c>
      <c r="G47" s="12">
        <v>11.47</v>
      </c>
      <c r="H47" s="12">
        <v>11.1</v>
      </c>
      <c r="I47" s="12">
        <v>11.47</v>
      </c>
      <c r="J47" s="13">
        <v>12.34</v>
      </c>
    </row>
    <row r="48" spans="2:10" ht="57.75" customHeight="1" x14ac:dyDescent="0.15">
      <c r="B48" s="14"/>
      <c r="C48" s="1141" t="s">
        <v>4</v>
      </c>
      <c r="D48" s="1141"/>
      <c r="E48" s="1142"/>
      <c r="F48" s="15">
        <v>4.25</v>
      </c>
      <c r="G48" s="16">
        <v>2.98</v>
      </c>
      <c r="H48" s="16">
        <v>4.3600000000000003</v>
      </c>
      <c r="I48" s="16">
        <v>5.43</v>
      </c>
      <c r="J48" s="17">
        <v>4.32</v>
      </c>
    </row>
    <row r="49" spans="2:10" ht="57.75" customHeight="1" thickBot="1" x14ac:dyDescent="0.2">
      <c r="B49" s="18"/>
      <c r="C49" s="1143" t="s">
        <v>5</v>
      </c>
      <c r="D49" s="1143"/>
      <c r="E49" s="1144"/>
      <c r="F49" s="19" t="s">
        <v>528</v>
      </c>
      <c r="G49" s="20" t="s">
        <v>529</v>
      </c>
      <c r="H49" s="20" t="s">
        <v>530</v>
      </c>
      <c r="I49" s="20" t="s">
        <v>531</v>
      </c>
      <c r="J49" s="21" t="s">
        <v>532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Administrator</cp:lastModifiedBy>
  <cp:lastPrinted>2017-03-08T01:19:25Z</cp:lastPrinted>
  <dcterms:created xsi:type="dcterms:W3CDTF">2017-02-15T21:28:01Z</dcterms:created>
  <dcterms:modified xsi:type="dcterms:W3CDTF">2017-06-06T02:20:32Z</dcterms:modified>
</cp:coreProperties>
</file>