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175" yWindow="-195" windowWidth="2061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AA31" i="11"/>
  <c r="AA32" i="11"/>
  <c r="AA33" i="11"/>
  <c r="AA34" i="11"/>
  <c r="AA35" i="11"/>
  <c r="AA36" i="11"/>
  <c r="AA37" i="11"/>
  <c r="AA29" i="11"/>
  <c r="AA28" i="11"/>
  <c r="AA74" i="11"/>
  <c r="AA76" i="11"/>
  <c r="AA77" i="11"/>
  <c r="AA78" i="11"/>
  <c r="AA79" i="11"/>
  <c r="AA80" i="11"/>
  <c r="AA81" i="11"/>
  <c r="AA75"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E39" i="9"/>
  <c r="AM39" i="9"/>
  <c r="U39" i="9"/>
  <c r="C39" i="9"/>
  <c r="BW38" i="9"/>
  <c r="BW39" i="9" s="1"/>
  <c r="BE38" i="9"/>
  <c r="AM38" i="9"/>
  <c r="U38" i="9"/>
  <c r="C38" i="9"/>
  <c r="BW37" i="9"/>
  <c r="AM37" i="9"/>
  <c r="AM36" i="9"/>
  <c r="BW35" i="9"/>
  <c r="BW36" i="9" s="1"/>
  <c r="BW34" i="9"/>
  <c r="C34" i="9"/>
  <c r="CO34" i="9" l="1"/>
  <c r="CO35" i="9" s="1"/>
  <c r="CO36" i="9" s="1"/>
  <c r="CO37" i="9" s="1"/>
  <c r="CO38" i="9" s="1"/>
  <c r="CO39" i="9" s="1"/>
  <c r="CO40" i="9" s="1"/>
  <c r="CO41"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4" i="9"/>
  <c r="U35" i="9" s="1"/>
  <c r="U36" i="9" s="1"/>
  <c r="U37" i="9" s="1"/>
  <c r="BE34" i="9" l="1"/>
  <c r="BE35" i="9" s="1"/>
  <c r="BE36" i="9" s="1"/>
  <c r="BE37" i="9" s="1"/>
</calcChain>
</file>

<file path=xl/sharedStrings.xml><?xml version="1.0" encoding="utf-8"?>
<sst xmlns="http://schemas.openxmlformats.org/spreadsheetml/2006/main" count="1039" uniqueCount="569">
  <si>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</si>
  <si>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</si>
  <si>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</si>
  <si>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</si>
  <si>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</si>
  <si>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</si>
  <si>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</si>
  <si>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</si>
  <si>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</si>
  <si>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</si>
  <si>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</si>
  <si>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</si>
  <si>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</si>
  <si>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</si>
  <si>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</si>
  <si>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</si>
  <si>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</si>
  <si>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</si>
  <si>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</si>
  <si>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</si>
  <si>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</si>
  <si>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</si>
  <si>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</si>
  <si>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</si>
  <si>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</si>
  <si>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</si>
  <si>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</si>
  <si>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</si>
  <si>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</si>
  <si>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</si>
  <si>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</si>
  <si>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</si>
  <si>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</si>
  <si>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</si>
  <si>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</si>
  <si>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</si>
  <si>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</si>
  <si>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</si>
  <si>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</si>
  <si>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</si>
  <si>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</si>
  <si>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</si>
  <si>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</si>
  <si>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</si>
  <si>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</si>
  <si>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</si>
  <si>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</si>
  <si>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</si>
  <si>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</si>
  <si>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</si>
  <si>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</si>
  <si>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</si>
  <si>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</si>
  <si>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</si>
  <si>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</si>
  <si>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</si>
  <si>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</si>
  <si>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</si>
  <si>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</si>
  <si>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</si>
  <si>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</si>
  <si>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</si>
  <si>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</si>
  <si>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</si>
  <si>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</si>
  <si>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</si>
  <si>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</si>
  <si>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</si>
  <si>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</si>
  <si>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</si>
  <si>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</si>
  <si>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</si>
  <si>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</si>
  <si>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</si>
  <si>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</si>
  <si>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</si>
  <si>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</si>
  <si>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</si>
  <si>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</si>
  <si>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</si>
  <si>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</si>
  <si>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</si>
  <si>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鏡野町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</si>
  <si>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</si>
  <si>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</si>
  <si>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</si>
  <si>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</si>
  <si>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</si>
  <si>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</si>
  <si>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</si>
  <si>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</si>
  <si>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</si>
  <si>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</si>
  <si>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</si>
  <si>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</si>
  <si>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</si>
  <si>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</si>
  <si>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</si>
  <si>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</si>
  <si>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</si>
  <si>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</si>
  <si>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</si>
  <si>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</si>
  <si>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</si>
  <si>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</si>
  <si>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</si>
  <si>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</si>
  <si>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</si>
  <si>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</si>
  <si>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</si>
  <si>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</si>
  <si>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</si>
  <si>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</si>
  <si>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</si>
  <si>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</si>
  <si>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</si>
  <si>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</si>
  <si>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</si>
  <si>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</si>
  <si>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</si>
  <si>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</si>
  <si>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</si>
  <si>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</si>
  <si>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</si>
  <si>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</si>
  <si>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</si>
  <si>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</si>
  <si>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</si>
  <si>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</si>
  <si>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</si>
  <si>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</si>
  <si>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</si>
  <si>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</si>
  <si>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</si>
  <si>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</si>
  <si>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</si>
  <si>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</si>
  <si>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</si>
  <si>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</si>
  <si>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</si>
  <si>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</si>
  <si>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</si>
  <si>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</si>
  <si>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</si>
  <si>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</si>
  <si>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</si>
  <si>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</si>
  <si>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</si>
  <si>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</si>
  <si>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</si>
  <si>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</si>
  <si>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</si>
  <si>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</si>
  <si>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</si>
  <si>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</si>
  <si>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</si>
  <si>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</si>
  <si>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</si>
  <si>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</si>
  <si>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</si>
  <si>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</si>
  <si>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</si>
  <si>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</si>
  <si>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</si>
  <si>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</si>
  <si>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</si>
  <si>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</si>
  <si>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</si>
  <si>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</si>
  <si>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</si>
  <si>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</si>
  <si>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</si>
  <si>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</si>
  <si>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</si>
  <si>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</si>
  <si>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</si>
  <si>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</si>
  <si>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</si>
  <si>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</si>
  <si>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</si>
  <si>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</si>
  <si>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</si>
  <si>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</si>
  <si>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</si>
  <si>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</si>
  <si>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</si>
  <si>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</si>
  <si>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</si>
  <si>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</si>
  <si>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</si>
  <si>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</si>
  <si>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</si>
  <si>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</si>
  <si>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</si>
  <si>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</si>
  <si>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</si>
  <si>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岡山県鏡野町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</si>
  <si>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</si>
  <si>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</si>
  <si>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</si>
  <si>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</si>
  <si>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</si>
  <si>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</si>
  <si>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</si>
  <si>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</si>
  <si>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</si>
  <si>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</si>
  <si>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</si>
  <si>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</si>
  <si>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</si>
  <si>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</si>
  <si>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</si>
  <si>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</si>
  <si>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</si>
  <si>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</si>
  <si>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</si>
  <si>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</si>
  <si>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</si>
  <si>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</si>
  <si>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</si>
  <si>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</si>
  <si>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</si>
  <si>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</si>
  <si>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</si>
  <si>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</si>
  <si>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</si>
  <si>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</si>
  <si>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</si>
  <si>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</si>
  <si>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</si>
  <si>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</si>
  <si>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</si>
  <si>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</si>
  <si>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</si>
  <si>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</si>
  <si>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</si>
  <si>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</si>
  <si>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</si>
  <si>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</si>
  <si>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</si>
  <si>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</si>
  <si>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</si>
  <si>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</si>
  <si>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</si>
  <si>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</si>
  <si>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</si>
  <si>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</si>
  <si>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</si>
  <si>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</si>
  <si>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</si>
  <si>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</si>
  <si>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</si>
  <si>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</si>
  <si>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</si>
  <si>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</si>
  <si>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</si>
  <si>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</si>
  <si>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</si>
  <si>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</si>
  <si>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</si>
  <si>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</si>
  <si>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</si>
  <si>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</si>
  <si>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</si>
  <si>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</si>
  <si>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</si>
  <si>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</si>
  <si>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</si>
  <si>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</si>
  <si>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</si>
  <si>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</si>
  <si>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</si>
  <si>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</si>
  <si>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</si>
  <si>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</si>
  <si>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</si>
  <si>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</si>
  <si>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</si>
  <si>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</si>
  <si>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</si>
  <si>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</si>
  <si>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</si>
  <si>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</si>
  <si>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</si>
  <si>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</si>
  <si>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</si>
  <si>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</si>
  <si>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</si>
  <si>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</si>
  <si>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</si>
  <si>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</si>
  <si>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</si>
  <si>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</si>
  <si>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</si>
  <si>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</si>
  <si>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</si>
  <si>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</si>
  <si>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</si>
  <si>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</si>
  <si>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</si>
  <si>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</si>
  <si>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</si>
  <si>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</si>
  <si>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</si>
  <si>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</si>
  <si>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</si>
  <si>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</si>
  <si>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</si>
  <si>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</si>
  <si>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</si>
  <si>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</si>
  <si>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</si>
  <si>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</si>
  <si>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</si>
  <si>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</si>
  <si>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</si>
  <si>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</si>
  <si>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</si>
  <si>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</si>
  <si>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</si>
  <si>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</si>
  <si>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</si>
  <si>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</si>
  <si>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</si>
  <si>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</si>
  <si>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</si>
  <si>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</si>
  <si>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</si>
  <si>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</si>
  <si>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</si>
  <si>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</si>
  <si>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</si>
  <si>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</si>
  <si>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</si>
  <si>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</si>
  <si>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</si>
  <si>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</si>
  <si>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</si>
  <si>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</si>
  <si>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</si>
  <si>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</si>
  <si>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</si>
  <si>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</si>
  <si>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</si>
  <si>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</si>
  <si>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</si>
  <si>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岡山県鏡野町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</si>
  <si>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</si>
  <si>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</si>
  <si>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</si>
  <si>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</si>
  <si>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</si>
  <si>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</si>
  <si>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</si>
  <si>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</si>
  <si>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</si>
  <si>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</si>
  <si>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</si>
  <si>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</si>
  <si>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</si>
  <si>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</si>
  <si>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</si>
  <si>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</si>
  <si>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</si>
  <si>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</si>
  <si>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</si>
  <si>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</si>
  <si>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津山・富線共同バス運行事業特別会計</t>
    <phoneticPr fontId="5"/>
  </si>
  <si>
    <t>奨学会特別会計</t>
    <phoneticPr fontId="5"/>
  </si>
  <si>
    <t>越畑専用水道特別会計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</si>
  <si>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</si>
  <si>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</si>
  <si>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</si>
  <si>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</si>
  <si>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</si>
  <si>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</si>
  <si>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</si>
  <si>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</si>
  <si>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</si>
  <si>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</si>
  <si>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</si>
  <si>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</si>
  <si>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</si>
  <si>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</si>
  <si>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</si>
  <si>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</si>
  <si>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後期高齢者医療特別会計</t>
    <phoneticPr fontId="5"/>
  </si>
  <si>
    <t>国民健康保険病院事業会計</t>
    <phoneticPr fontId="5"/>
  </si>
  <si>
    <t>法適用企業</t>
    <phoneticPr fontId="5"/>
  </si>
  <si>
    <t>水道事業会計</t>
    <phoneticPr fontId="5"/>
  </si>
  <si>
    <t>簡易水道特別会計</t>
    <phoneticPr fontId="5"/>
  </si>
  <si>
    <t>法非適用企業</t>
    <phoneticPr fontId="5"/>
  </si>
  <si>
    <t>農業集落排水事業特別会計</t>
    <phoneticPr fontId="5"/>
  </si>
  <si>
    <t>林業集落排水事業特別会計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</si>
  <si>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</si>
  <si>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</si>
  <si>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</si>
  <si>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</si>
  <si>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</si>
  <si>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</si>
  <si>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</si>
  <si>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</si>
  <si>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</si>
  <si>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</si>
  <si>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</si>
  <si>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</si>
  <si>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</si>
  <si>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</si>
  <si>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</si>
  <si>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</si>
  <si>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</si>
  <si>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</si>
  <si>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</si>
  <si>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</si>
  <si>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</si>
  <si>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</si>
  <si>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</si>
  <si>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</si>
  <si>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</si>
  <si>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</si>
  <si>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</si>
  <si>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</si>
  <si>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</si>
  <si>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</si>
  <si>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</si>
  <si>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</si>
  <si>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</si>
  <si>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</si>
  <si>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</si>
  <si>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</si>
  <si>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</si>
  <si>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</si>
  <si>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</si>
  <si>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</si>
  <si>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</si>
  <si>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</si>
  <si>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</si>
  <si>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</si>
  <si>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</si>
  <si>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</si>
  <si>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</si>
  <si>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</si>
  <si>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</si>
  <si>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</si>
  <si>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</si>
  <si>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</si>
  <si>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</si>
  <si>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</si>
  <si>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</si>
  <si>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</si>
  <si>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</si>
  <si>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</si>
  <si>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</si>
  <si>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</si>
  <si>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</si>
  <si>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</si>
  <si>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</si>
  <si>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</si>
  <si>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</si>
  <si>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</si>
  <si>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</si>
  <si>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</si>
  <si>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</si>
  <si>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</si>
  <si>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</si>
  <si>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</si>
  <si>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</si>
  <si>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</si>
  <si>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</si>
  <si>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</si>
  <si>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</si>
  <si>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</si>
  <si>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</si>
  <si>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</si>
  <si>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</si>
  <si>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</si>
  <si>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</si>
  <si>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</si>
  <si>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</si>
  <si>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</si>
  <si>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</si>
  <si>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</si>
  <si>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</si>
  <si>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</si>
  <si>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</si>
  <si>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</si>
  <si>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</si>
  <si>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</si>
  <si>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</si>
  <si>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</si>
  <si>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</si>
  <si>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</si>
  <si>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</si>
  <si>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</si>
  <si>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</si>
  <si>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</si>
  <si>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</si>
  <si>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</si>
  <si>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</si>
  <si>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</si>
  <si>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</si>
  <si>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</si>
  <si>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</si>
  <si>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</si>
  <si>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</si>
  <si>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</si>
  <si>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</si>
  <si>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</si>
  <si>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</si>
  <si>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</si>
  <si>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</si>
  <si>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</si>
  <si>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</si>
  <si>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</si>
  <si>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</si>
  <si>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</si>
  <si>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</si>
  <si>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</si>
  <si>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</si>
  <si>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</si>
  <si>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</si>
  <si>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</si>
  <si>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</si>
  <si>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</si>
  <si>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</si>
  <si>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</si>
  <si>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</si>
  <si>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</si>
  <si>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</si>
  <si>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2.20</t>
  </si>
  <si>
    <t>国民健康保険病院事業会計</t>
  </si>
  <si>
    <t>一般会計</t>
  </si>
  <si>
    <t>水道事業会計</t>
  </si>
  <si>
    <t>国民健康保険特別会計（事業勘定）</t>
  </si>
  <si>
    <t>介護保険特別会計（事業勘定）</t>
  </si>
  <si>
    <t>農業集落排水事業特別会計</t>
  </si>
  <si>
    <t>簡易水道特別会計</t>
  </si>
  <si>
    <t>公共下水道特別会計</t>
  </si>
  <si>
    <t>その他会計（赤字）</t>
  </si>
  <si>
    <t>その他会計（黒字）</t>
  </si>
  <si>
    <t>鏡野町振興公社</t>
    <rPh sb="0" eb="3">
      <t>カガミノチョウ</t>
    </rPh>
    <rPh sb="3" eb="5">
      <t>シンコウ</t>
    </rPh>
    <rPh sb="5" eb="7">
      <t>コウシャ</t>
    </rPh>
    <phoneticPr fontId="2"/>
  </si>
  <si>
    <t>夢アグリ鏡野</t>
    <rPh sb="0" eb="1">
      <t>ユメ</t>
    </rPh>
    <rPh sb="4" eb="6">
      <t>カガミノ</t>
    </rPh>
    <phoneticPr fontId="2"/>
  </si>
  <si>
    <t>未来奥津</t>
    <rPh sb="0" eb="2">
      <t>ミライ</t>
    </rPh>
    <rPh sb="2" eb="4">
      <t>オクツ</t>
    </rPh>
    <phoneticPr fontId="2"/>
  </si>
  <si>
    <t>花美人の里</t>
    <rPh sb="0" eb="1">
      <t>ハナ</t>
    </rPh>
    <rPh sb="1" eb="3">
      <t>ビジン</t>
    </rPh>
    <rPh sb="4" eb="5">
      <t>サト</t>
    </rPh>
    <phoneticPr fontId="2"/>
  </si>
  <si>
    <t>上齋原振興公社</t>
    <rPh sb="0" eb="3">
      <t>カミ</t>
    </rPh>
    <rPh sb="3" eb="5">
      <t>シンコウ</t>
    </rPh>
    <rPh sb="5" eb="7">
      <t>コウシャ</t>
    </rPh>
    <phoneticPr fontId="2"/>
  </si>
  <si>
    <t>人形峠原子力産業</t>
    <rPh sb="0" eb="2">
      <t>ニンギョウ</t>
    </rPh>
    <rPh sb="2" eb="3">
      <t>トウゲ</t>
    </rPh>
    <rPh sb="3" eb="6">
      <t>ゲンシリョク</t>
    </rPh>
    <rPh sb="6" eb="8">
      <t>サンギョウ</t>
    </rPh>
    <phoneticPr fontId="2"/>
  </si>
  <si>
    <t>富畜産公社</t>
    <rPh sb="0" eb="1">
      <t>トミ</t>
    </rPh>
    <rPh sb="1" eb="3">
      <t>チクサン</t>
    </rPh>
    <rPh sb="3" eb="5">
      <t>コウシャ</t>
    </rPh>
    <phoneticPr fontId="2"/>
  </si>
  <si>
    <t>ファーム登美</t>
    <rPh sb="4" eb="6">
      <t>トミ</t>
    </rPh>
    <phoneticPr fontId="2"/>
  </si>
  <si>
    <t>岡山県市町村総合事務組合　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</si>
  <si>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　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</si>
  <si>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　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</si>
  <si>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岡山県後期高齢者医療広域連合　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</si>
  <si>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　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</si>
  <si>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岡山県市町村税整理組合　一般会計</t>
    <rPh sb="0" eb="2">
      <t>オカヤマ</t>
    </rPh>
    <rPh sb="2" eb="3">
      <t>ケン</t>
    </rPh>
    <rPh sb="3" eb="6">
      <t>シチョウソン</t>
    </rPh>
    <rPh sb="6" eb="7">
      <t>ゼイ</t>
    </rPh>
    <rPh sb="7" eb="9">
      <t>セイリ</t>
    </rPh>
    <rPh sb="9" eb="11">
      <t>クミアイ</t>
    </rPh>
    <rPh sb="12" eb="16">
      <t>イッパンカイケイ</t>
    </rPh>
    <phoneticPr fontId="2"/>
  </si>
  <si>
    <t>岡山県広域水道企業団　水道用水供給事業会計</t>
    <rPh sb="0" eb="3">
      <t>オカヤマケン</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</si>
  <si>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津山広域事務組合　一般会計</t>
    <rPh sb="0" eb="2">
      <t>ツヤマ</t>
    </rPh>
    <rPh sb="2" eb="4">
      <t>コウイキ</t>
    </rPh>
    <rPh sb="4" eb="6">
      <t>ジム</t>
    </rPh>
    <rPh sb="6" eb="8">
      <t>クミアイ</t>
    </rPh>
    <rPh sb="9" eb="13">
      <t>イッパンカイケイ</t>
    </rPh>
    <phoneticPr fontId="2"/>
  </si>
  <si>
    <t>津山広域事務組合　ふるさと振興事業特別会計</t>
    <rPh sb="0" eb="2">
      <t>ツヤマ</t>
    </rPh>
    <rPh sb="2" eb="4">
      <t>コウイキ</t>
    </rPh>
    <rPh sb="4" eb="6">
      <t>ジム</t>
    </rPh>
    <rPh sb="6" eb="8">
      <t>クミアイ</t>
    </rPh>
    <rPh sb="13" eb="15">
      <t>シンコウ</t>
    </rPh>
    <rPh sb="15" eb="17">
      <t>ジギョウ</t>
    </rPh>
    <rPh sb="17" eb="21">
      <t>トクベツカイケイ</t>
    </rPh>
    <phoneticPr fontId="2"/>
  </si>
  <si>
    <t>津山圏域西部衛生施設組合　一般会計</t>
    <rPh sb="0" eb="2">
      <t>ツヤマ</t>
    </rPh>
    <rPh sb="2" eb="4">
      <t>ケンイキ</t>
    </rPh>
    <rPh sb="4" eb="6">
      <t>セイブ</t>
    </rPh>
    <rPh sb="6" eb="8">
      <t>エイセイ</t>
    </rPh>
    <rPh sb="8" eb="10">
      <t>シセツ</t>
    </rPh>
    <rPh sb="10" eb="12">
      <t>クミアイ</t>
    </rPh>
    <rPh sb="13" eb="15">
      <t>イッパン</t>
    </rPh>
    <rPh sb="15" eb="17">
      <t>カイケイ</t>
    </rPh>
    <phoneticPr fontId="2"/>
  </si>
  <si>
    <t>津山圏域資源循環施設組合　一般会計</t>
    <rPh sb="0" eb="2">
      <t>ツヤマ</t>
    </rPh>
    <rPh sb="2" eb="4">
      <t>ケンイキ</t>
    </rPh>
    <rPh sb="4" eb="6">
      <t>シゲン</t>
    </rPh>
    <rPh sb="6" eb="8">
      <t>ジュンカン</t>
    </rPh>
    <rPh sb="8" eb="10">
      <t>シセツ</t>
    </rPh>
    <rPh sb="10" eb="12">
      <t>クミアイ</t>
    </rPh>
    <rPh sb="13" eb="17">
      <t>イッパンカイケイ</t>
    </rPh>
    <phoneticPr fontId="2"/>
  </si>
  <si>
    <t>津山圏域衛生処理組合　一般会計</t>
    <rPh sb="0" eb="4">
      <t>ツヤマケンイキ</t>
    </rPh>
    <rPh sb="4" eb="6">
      <t>エイセイ</t>
    </rPh>
    <rPh sb="6" eb="8">
      <t>ショリ</t>
    </rPh>
    <rPh sb="8" eb="10">
      <t>クミアイ</t>
    </rPh>
    <rPh sb="11" eb="15">
      <t>イッパンカイケイ</t>
    </rPh>
    <phoneticPr fontId="2"/>
  </si>
  <si>
    <t>津山圏域消防組合　一般会計</t>
    <rPh sb="0" eb="4">
      <t>ツヤマケンイキ</t>
    </rPh>
    <rPh sb="4" eb="6">
      <t>ショウボウ</t>
    </rPh>
    <rPh sb="6" eb="8">
      <t>クミアイ</t>
    </rPh>
    <rPh sb="9" eb="13">
      <t>イッパンカイケイ</t>
    </rPh>
    <phoneticPr fontId="2"/>
  </si>
  <si>
    <t>津山地区農業共済事務組合　農業共済事業会計</t>
    <rPh sb="0" eb="2">
      <t>ツヤマ</t>
    </rPh>
    <rPh sb="2" eb="4">
      <t>チク</t>
    </rPh>
    <rPh sb="4" eb="6">
      <t>ノウギョウ</t>
    </rPh>
    <rPh sb="6" eb="8">
      <t>キョウサイ</t>
    </rPh>
    <rPh sb="8" eb="10">
      <t>ジム</t>
    </rPh>
    <rPh sb="10" eb="12">
      <t>クミアイ</t>
    </rPh>
    <rPh sb="13" eb="15">
      <t>ノウギョウ</t>
    </rPh>
    <rPh sb="15" eb="17">
      <t>キョウサイ</t>
    </rPh>
    <rPh sb="17" eb="19">
      <t>ジギョウ</t>
    </rPh>
    <rPh sb="19" eb="21">
      <t>カイケイ</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</si>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</sst>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175122</c:v>
                </c:pt>
                <c:pt idx="1">
                  <c:v>117055</c:v>
                </c:pt>
                <c:pt idx="2">
                  <c:v>116427</c:v>
                </c:pt>
                <c:pt idx="3">
                  <c:v>144079</c:v>
                </c:pt>
                <c:pt idx="4">
                  <c:v>236156</c:v>
                </c:pt>
              </c:numCache>
            </c:numRef>
          </c:val>
          <c:smooth val="0"/>
        </c:ser>
        <c:dLbls>
          <c:showLegendKey val="0"/>
          <c:showVal val="0"/>
          <c:showCatName val="0"/>
          <c:showSerName val="0"/>
          <c:showPercent val="0"/>
          <c:showBubbleSize val="0"/>
        </c:dLbls>
        <c:marker val="1"/>
        <c:smooth val="0"/>
        <c:axId val="104882560"/>
        <c:axId val="104884096"/>
      </c:lineChart>
      <c:catAx>
        <c:axId val="10488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84096"/>
        <c:crosses val="autoZero"/>
        <c:auto val="1"/>
        <c:lblAlgn val="ctr"/>
        <c:lblOffset val="100"/>
        <c:tickLblSkip val="1"/>
        <c:tickMarkSkip val="1"/>
        <c:noMultiLvlLbl val="0"/>
      </c:catAx>
      <c:valAx>
        <c:axId val="1048840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8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11.25</c:v>
                </c:pt>
                <c:pt idx="1">
                  <c:v>13.85</c:v>
                </c:pt>
                <c:pt idx="2">
                  <c:v>11.59</c:v>
                </c:pt>
                <c:pt idx="3">
                  <c:v>9.16</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33.590000000000003</c:v>
                </c:pt>
                <c:pt idx="1">
                  <c:v>45.74</c:v>
                </c:pt>
                <c:pt idx="2">
                  <c:v>56.76</c:v>
                </c:pt>
                <c:pt idx="3">
                  <c:v>65.08</c:v>
                </c:pt>
                <c:pt idx="4">
                  <c:v>78.790000000000006</c:v>
                </c:pt>
              </c:numCache>
            </c:numRef>
          </c:val>
        </c:ser>
        <c:dLbls>
          <c:showLegendKey val="0"/>
          <c:showVal val="0"/>
          <c:showCatName val="0"/>
          <c:showSerName val="0"/>
          <c:showPercent val="0"/>
          <c:showBubbleSize val="0"/>
        </c:dLbls>
        <c:gapWidth val="250"/>
        <c:overlap val="100"/>
        <c:axId val="115772032"/>
        <c:axId val="11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5.42</c:v>
                </c:pt>
                <c:pt idx="1">
                  <c:v>8.34</c:v>
                </c:pt>
                <c:pt idx="2">
                  <c:v>-2.2000000000000002</c:v>
                </c:pt>
                <c:pt idx="3">
                  <c:v>3.08</c:v>
                </c:pt>
                <c:pt idx="4">
                  <c:v>8.8800000000000008</c:v>
                </c:pt>
              </c:numCache>
            </c:numRef>
          </c:val>
          <c:smooth val="0"/>
        </c:ser>
        <c:dLbls>
          <c:showLegendKey val="0"/>
          <c:showVal val="0"/>
          <c:showCatName val="0"/>
          <c:showSerName val="0"/>
          <c:showPercent val="0"/>
          <c:showBubbleSize val="0"/>
        </c:dLbls>
        <c:marker val="1"/>
        <c:smooth val="0"/>
        <c:axId val="115772032"/>
        <c:axId val="115778304"/>
      </c:lineChart>
      <c:catAx>
        <c:axId val="1157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78304"/>
        <c:crosses val="autoZero"/>
        <c:auto val="1"/>
        <c:lblAlgn val="ctr"/>
        <c:lblOffset val="100"/>
        <c:tickLblSkip val="1"/>
        <c:tickMarkSkip val="1"/>
        <c:noMultiLvlLbl val="0"/>
      </c:catAx>
      <c:valAx>
        <c:axId val="11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0.37</c:v>
                </c:pt>
                <c:pt idx="4">
                  <c:v>#N/A</c:v>
                </c:pt>
                <c:pt idx="5">
                  <c:v>0.43</c:v>
                </c:pt>
                <c:pt idx="6">
                  <c:v>#N/A</c:v>
                </c:pt>
                <c:pt idx="7">
                  <c:v>0.21</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0.41</c:v>
                </c:pt>
                <c:pt idx="4">
                  <c:v>#N/A</c:v>
                </c:pt>
                <c:pt idx="5">
                  <c:v>0.27</c:v>
                </c:pt>
                <c:pt idx="6">
                  <c:v>#N/A</c:v>
                </c:pt>
                <c:pt idx="7">
                  <c:v>0.23</c:v>
                </c:pt>
                <c:pt idx="8">
                  <c:v>#N/A</c:v>
                </c:pt>
                <c:pt idx="9">
                  <c:v>0.09</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0.08</c:v>
                </c:pt>
                <c:pt idx="4">
                  <c:v>#N/A</c:v>
                </c:pt>
                <c:pt idx="5">
                  <c:v>0.05</c:v>
                </c:pt>
                <c:pt idx="6">
                  <c:v>#N/A</c:v>
                </c:pt>
                <c:pt idx="7">
                  <c:v>0</c:v>
                </c:pt>
                <c:pt idx="8">
                  <c:v>#N/A</c:v>
                </c:pt>
                <c:pt idx="9">
                  <c:v>0.15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0.05</c:v>
                </c:pt>
                <c:pt idx="6">
                  <c:v>#N/A</c:v>
                </c:pt>
                <c:pt idx="7">
                  <c:v>7.0000000000000007E-2</c:v>
                </c:pt>
                <c:pt idx="8">
                  <c:v>#N/A</c:v>
                </c:pt>
                <c:pt idx="9">
                  <c:v>0.2</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0.21</c:v>
                </c:pt>
                <c:pt idx="4">
                  <c:v>#N/A</c:v>
                </c:pt>
                <c:pt idx="5">
                  <c:v>0.02</c:v>
                </c:pt>
                <c:pt idx="6">
                  <c:v>#N/A</c:v>
                </c:pt>
                <c:pt idx="7">
                  <c:v>0.34</c:v>
                </c:pt>
                <c:pt idx="8">
                  <c:v>#N/A</c:v>
                </c:pt>
                <c:pt idx="9">
                  <c:v>0.26</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1.26</c:v>
                </c:pt>
                <c:pt idx="2">
                  <c:v>#N/A</c:v>
                </c:pt>
                <c:pt idx="3">
                  <c:v>0.47</c:v>
                </c:pt>
                <c:pt idx="4">
                  <c:v>#N/A</c:v>
                </c:pt>
                <c:pt idx="5">
                  <c:v>1.03</c:v>
                </c:pt>
                <c:pt idx="6">
                  <c:v>#N/A</c:v>
                </c:pt>
                <c:pt idx="7">
                  <c:v>0.91</c:v>
                </c:pt>
                <c:pt idx="8">
                  <c:v>#N/A</c:v>
                </c:pt>
                <c:pt idx="9">
                  <c:v>1.02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8.41</c:v>
                </c:pt>
                <c:pt idx="2">
                  <c:v>#N/A</c:v>
                </c:pt>
                <c:pt idx="3">
                  <c:v>7.85</c:v>
                </c:pt>
                <c:pt idx="4">
                  <c:v>#N/A</c:v>
                </c:pt>
                <c:pt idx="5">
                  <c:v>7.5</c:v>
                </c:pt>
                <c:pt idx="6">
                  <c:v>#N/A</c:v>
                </c:pt>
                <c:pt idx="7">
                  <c:v>7.64</c:v>
                </c:pt>
                <c:pt idx="8">
                  <c:v>#N/A</c:v>
                </c:pt>
                <c:pt idx="9">
                  <c:v>8.15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11.1</c:v>
                </c:pt>
                <c:pt idx="2">
                  <c:v>#N/A</c:v>
                </c:pt>
                <c:pt idx="3">
                  <c:v>13.71</c:v>
                </c:pt>
                <c:pt idx="4">
                  <c:v>#N/A</c:v>
                </c:pt>
                <c:pt idx="5">
                  <c:v>11.47</c:v>
                </c:pt>
                <c:pt idx="6">
                  <c:v>#N/A</c:v>
                </c:pt>
                <c:pt idx="7">
                  <c:v>9.06</c:v>
                </c:pt>
                <c:pt idx="8">
                  <c:v>#N/A</c:v>
                </c:pt>
                <c:pt idx="9">
                  <c:v>8.74</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16.29</c:v>
                </c:pt>
                <c:pt idx="2">
                  <c:v>#N/A</c:v>
                </c:pt>
                <c:pt idx="3">
                  <c:v>17.22</c:v>
                </c:pt>
                <c:pt idx="4">
                  <c:v>#N/A</c:v>
                </c:pt>
                <c:pt idx="5">
                  <c:v>18.59</c:v>
                </c:pt>
                <c:pt idx="6">
                  <c:v>#N/A</c:v>
                </c:pt>
                <c:pt idx="7">
                  <c:v>18.63</c:v>
                </c:pt>
                <c:pt idx="8">
                  <c:v>#N/A</c:v>
                </c:pt>
                <c:pt idx="9">
                  <c:v>19.079999999999998</c:v>
                </c:pt>
              </c:numCache>
            </c:numRef>
          </c:val>
        </c:ser>
        <c:dLbls>
          <c:showLegendKey val="0"/>
          <c:showVal val="0"/>
          <c:showCatName val="0"/>
          <c:showSerName val="0"/>
          <c:showPercent val="0"/>
          <c:showBubbleSize val="0"/>
        </c:dLbls>
        <c:gapWidth val="150"/>
        <c:overlap val="100"/>
        <c:axId val="115938048"/>
        <c:axId val="115939584"/>
      </c:barChart>
      <c:catAx>
        <c:axId val="1159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39584"/>
        <c:crosses val="autoZero"/>
        <c:auto val="1"/>
        <c:lblAlgn val="ctr"/>
        <c:lblOffset val="100"/>
        <c:tickLblSkip val="1"/>
        <c:tickMarkSkip val="1"/>
        <c:noMultiLvlLbl val="0"/>
      </c:catAx>
      <c:valAx>
        <c:axId val="11593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3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1769</c:v>
                </c:pt>
                <c:pt idx="5">
                  <c:v>1619</c:v>
                </c:pt>
                <c:pt idx="8">
                  <c:v>1532</c:v>
                </c:pt>
                <c:pt idx="11">
                  <c:v>1515</c:v>
                </c:pt>
                <c:pt idx="14">
                  <c:v>1526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1</c:v>
                </c:pt>
                <c:pt idx="12">
                  <c:v>306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c:v>
                </c:pt>
                <c:pt idx="3">
                  <c:v>59</c:v>
                </c:pt>
                <c:pt idx="6">
                  <c:v>53</c:v>
                </c:pt>
                <c:pt idx="9">
                  <c:v>42</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481</c:v>
                </c:pt>
                <c:pt idx="3">
                  <c:v>555</c:v>
                </c:pt>
                <c:pt idx="6">
                  <c:v>581</c:v>
                </c:pt>
                <c:pt idx="9">
                  <c:v>558</c:v>
                </c:pt>
                <c:pt idx="12">
                  <c:v>528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2209</c:v>
                </c:pt>
                <c:pt idx="3">
                  <c:v>1915</c:v>
                </c:pt>
                <c:pt idx="6">
                  <c:v>1734</c:v>
                </c:pt>
                <c:pt idx="9">
                  <c:v>1582</c:v>
                </c:pt>
                <c:pt idx="12">
                  <c:v>1423</c:v>
                </c:pt>
              </c:numCache>
            </c:numRef>
          </c:val>
        </c:ser>
        <c:dLbls>
          <c:showLegendKey val="0"/>
          <c:showVal val="0"/>
          <c:showCatName val="0"/>
          <c:showSerName val="0"/>
          <c:showPercent val="0"/>
          <c:showBubbleSize val="0"/>
        </c:dLbls>
        <c:gapWidth val="100"/>
        <c:overlap val="100"/>
        <c:axId val="117428224"/>
        <c:axId val="1174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978</c:v>
                </c:pt>
                <c:pt idx="2">
                  <c:v>#N/A</c:v>
                </c:pt>
                <c:pt idx="3">
                  <c:v>#N/A</c:v>
                </c:pt>
                <c:pt idx="4">
                  <c:v>912</c:v>
                </c:pt>
                <c:pt idx="5">
                  <c:v>#N/A</c:v>
                </c:pt>
                <c:pt idx="6">
                  <c:v>#N/A</c:v>
                </c:pt>
                <c:pt idx="7">
                  <c:v>838</c:v>
                </c:pt>
                <c:pt idx="8">
                  <c:v>#N/A</c:v>
                </c:pt>
                <c:pt idx="9">
                  <c:v>#N/A</c:v>
                </c:pt>
                <c:pt idx="10">
                  <c:v>668</c:v>
                </c:pt>
                <c:pt idx="11">
                  <c:v>#N/A</c:v>
                </c:pt>
                <c:pt idx="12">
                  <c:v>#N/A</c:v>
                </c:pt>
                <c:pt idx="13">
                  <c:v>771</c:v>
                </c:pt>
                <c:pt idx="14">
                  <c:v>#N/A</c:v>
                </c:pt>
              </c:numCache>
            </c:numRef>
          </c:val>
          <c:smooth val="0"/>
        </c:ser>
        <c:dLbls>
          <c:showLegendKey val="0"/>
          <c:showVal val="0"/>
          <c:showCatName val="0"/>
          <c:showSerName val="0"/>
          <c:showPercent val="0"/>
          <c:showBubbleSize val="0"/>
        </c:dLbls>
        <c:marker val="1"/>
        <c:smooth val="0"/>
        <c:axId val="117428224"/>
        <c:axId val="117430144"/>
      </c:lineChart>
      <c:catAx>
        <c:axId val="1174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30144"/>
        <c:crosses val="autoZero"/>
        <c:auto val="1"/>
        <c:lblAlgn val="ctr"/>
        <c:lblOffset val="100"/>
        <c:tickLblSkip val="1"/>
        <c:tickMarkSkip val="1"/>
        <c:noMultiLvlLbl val="0"/>
      </c:catAx>
      <c:valAx>
        <c:axId val="1174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14114</c:v>
                </c:pt>
                <c:pt idx="5">
                  <c:v>14005</c:v>
                </c:pt>
                <c:pt idx="8">
                  <c:v>13581</c:v>
                </c:pt>
                <c:pt idx="11">
                  <c:v>13889</c:v>
                </c:pt>
                <c:pt idx="14">
                  <c:v>14634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1505</c:v>
                </c:pt>
                <c:pt idx="5">
                  <c:v>1323</c:v>
                </c:pt>
                <c:pt idx="8">
                  <c:v>1170</c:v>
                </c:pt>
                <c:pt idx="11">
                  <c:v>1061</c:v>
                </c:pt>
                <c:pt idx="14">
                  <c:v>918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4053</c:v>
                </c:pt>
                <c:pt idx="5">
                  <c:v>4945</c:v>
                </c:pt>
                <c:pt idx="8">
                  <c:v>5761</c:v>
                </c:pt>
                <c:pt idx="11">
                  <c:v>6581</c:v>
                </c:pt>
                <c:pt idx="14">
                  <c:v>7483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c:v>
                </c:pt>
                <c:pt idx="3">
                  <c:v>2</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1651</c:v>
                </c:pt>
                <c:pt idx="3">
                  <c:v>1629</c:v>
                </c:pt>
                <c:pt idx="6">
                  <c:v>1493</c:v>
                </c:pt>
                <c:pt idx="9">
                  <c:v>1455</c:v>
                </c:pt>
                <c:pt idx="12">
                  <c:v>1304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257</c:v>
                </c:pt>
                <c:pt idx="3">
                  <c:v>227</c:v>
                </c:pt>
                <c:pt idx="6">
                  <c:v>229</c:v>
                </c:pt>
                <c:pt idx="9">
                  <c:v>203</c:v>
                </c:pt>
                <c:pt idx="12">
                  <c:v>306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6521</c:v>
                </c:pt>
                <c:pt idx="3">
                  <c:v>7784</c:v>
                </c:pt>
                <c:pt idx="6">
                  <c:v>8242</c:v>
                </c:pt>
                <c:pt idx="9">
                  <c:v>8039</c:v>
                </c:pt>
                <c:pt idx="12">
                  <c:v>7651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70</c:v>
                </c:pt>
                <c:pt idx="3">
                  <c:v>59</c:v>
                </c:pt>
                <c:pt idx="6">
                  <c:v>48</c:v>
                </c:pt>
                <c:pt idx="9">
                  <c:v>8612</c:v>
                </c:pt>
                <c:pt idx="12">
                  <c:v>7044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13316</c:v>
                </c:pt>
                <c:pt idx="3">
                  <c:v>12755</c:v>
                </c:pt>
                <c:pt idx="6">
                  <c:v>12085</c:v>
                </c:pt>
                <c:pt idx="9">
                  <c:v>12006</c:v>
                </c:pt>
                <c:pt idx="12">
                  <c:v>13014</c:v>
                </c:pt>
              </c:numCache>
            </c:numRef>
          </c:val>
        </c:ser>
        <c:dLbls>
          <c:showLegendKey val="0"/>
          <c:showVal val="0"/>
          <c:showCatName val="0"/>
          <c:showSerName val="0"/>
          <c:showPercent val="0"/>
          <c:showBubbleSize val="0"/>
        </c:dLbls>
        <c:gapWidth val="100"/>
        <c:overlap val="100"/>
        <c:axId val="98471936"/>
        <c:axId val="9847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2180</c:v>
                </c:pt>
                <c:pt idx="2">
                  <c:v>#N/A</c:v>
                </c:pt>
                <c:pt idx="3">
                  <c:v>#N/A</c:v>
                </c:pt>
                <c:pt idx="4">
                  <c:v>2184</c:v>
                </c:pt>
                <c:pt idx="5">
                  <c:v>#N/A</c:v>
                </c:pt>
                <c:pt idx="6">
                  <c:v>#N/A</c:v>
                </c:pt>
                <c:pt idx="7">
                  <c:v>1587</c:v>
                </c:pt>
                <c:pt idx="8">
                  <c:v>#N/A</c:v>
                </c:pt>
                <c:pt idx="9">
                  <c:v>#N/A</c:v>
                </c:pt>
                <c:pt idx="10">
                  <c:v>8784</c:v>
                </c:pt>
                <c:pt idx="11">
                  <c:v>#N/A</c:v>
                </c:pt>
                <c:pt idx="12">
                  <c:v>#N/A</c:v>
                </c:pt>
                <c:pt idx="13">
                  <c:v>6284</c:v>
                </c:pt>
                <c:pt idx="14">
                  <c:v>#N/A</c:v>
                </c:pt>
              </c:numCache>
            </c:numRef>
          </c:val>
          <c:smooth val="0"/>
        </c:ser>
        <c:dLbls>
          <c:showLegendKey val="0"/>
          <c:showVal val="0"/>
          <c:showCatName val="0"/>
          <c:showSerName val="0"/>
          <c:showPercent val="0"/>
          <c:showBubbleSize val="0"/>
        </c:dLbls>
        <c:marker val="1"/>
        <c:smooth val="0"/>
        <c:axId val="98471936"/>
        <c:axId val="98473856"/>
      </c:lineChart>
      <c:catAx>
        <c:axId val="984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73856"/>
        <c:crosses val="autoZero"/>
        <c:auto val="1"/>
        <c:lblAlgn val="ctr"/>
        <c:lblOffset val="100"/>
        <c:tickLblSkip val="1"/>
        <c:tickMarkSkip val="1"/>
        <c:noMultiLvlLbl val="0"/>
      </c:catAx>
      <c:valAx>
        <c:axId val="9847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岡山県鏡野町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13,810
419.69
12,862,845
12,070,451
660,565
7,489,559
13,013,900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人口の減少と急速な高齢化に加え、町内に基盤となる産業が乏しいことから、税収等の大きな伸びは期待できず、財政基盤が弱く財政力指数は低い水準で推移している。</a:t>
          </a:r>
          <a:endParaRPr kumimoji="1" lang="en-US" altLang="ja-JP" sz="1300" baseline="0">
            <a:latin typeface="ＭＳ Ｐゴシック"/>
          </a:endParaRPr>
        </a:p>
        <a:p>
          <a:r>
            <a:rPr kumimoji="1" lang="ja-JP" altLang="en-US" sz="1300" baseline="0">
              <a:latin typeface="ＭＳ Ｐゴシック"/>
            </a:rPr>
            <a:t>　今後、税等の収納率向上と定員管理・給与の適正化等歳出の抑制に取り組み、財政の健全化と財政基盤の強化に努める。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行財政改革の断行により、職員定員管理において、２２９人から１８１人まで削減し、大規模事業にかかる起債の償還も終了したことで、地方交付税の合併特例措置の恩恵により、財源が確保され、大幅な改善がみられた。</a:t>
          </a:r>
          <a:endParaRPr kumimoji="1" lang="en-US" altLang="ja-JP" sz="1300">
            <a:latin typeface="ＭＳ Ｐゴシック"/>
          </a:endParaRPr>
        </a:p>
        <a:p>
          <a:r>
            <a:rPr kumimoji="1" lang="ja-JP" altLang="en-US" sz="1300">
              <a:latin typeface="ＭＳ Ｐゴシック"/>
            </a:rPr>
            <a:t>　今後は、新たにＰＦＩでのＦＴＴＨ事業や認定こども園整備事業、教育施設整備等の大規模な事業による起債の借入に伴い、一時的に財政の硬直化が懸念されるが、普通交付税の合併特例措置に代わる手当や地域創生による税収の確保等により、ある程度の財源確保を見込みつつ、引き続きスクラップ</a:t>
          </a:r>
          <a:r>
            <a:rPr kumimoji="1" lang="en-US" altLang="ja-JP" sz="1300">
              <a:latin typeface="ＭＳ Ｐゴシック"/>
            </a:rPr>
            <a:t>&amp;</a:t>
          </a:r>
          <a:r>
            <a:rPr kumimoji="1" lang="ja-JP" altLang="en-US" sz="1300">
              <a:latin typeface="ＭＳ Ｐゴシック"/>
            </a:rPr>
            <a:t>ビルトによる行財政改革により、大規模事業の抑制及び新発債の発行制限を行い、公共施設等総合管理計画の策定を行い、適正管理による改善を目指したい。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62</xdr:row>
      <xdr:rowOff>169121</xdr:rowOff>
    </xdr:to>
    <xdr:cxnSp macro="">
      <xdr:nvCxnSpPr>
        <xdr:cNvPr id="132" name="直線コネクタ 131"/>
        <xdr:cNvCxnSpPr/>
      </xdr:nvCxnSpPr>
      <xdr:spPr>
        <a:xfrm flipV="1">
          <a:off x="4114800" y="10581852"/>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169121</xdr:rowOff>
    </xdr:from>
    <xdr:to>
      <xdr:col>6</xdr:col>
      <xdr:colOff>0</xdr:colOff>
      <xdr:row>64</xdr:row>
      <xdr:rowOff>15240</xdr:rowOff>
    </xdr:to>
    <xdr:cxnSp macro="">
      <xdr:nvCxnSpPr>
        <xdr:cNvPr id="135" name="直線コネクタ 134"/>
        <xdr:cNvCxnSpPr/>
      </xdr:nvCxnSpPr>
      <xdr:spPr>
        <a:xfrm flipV="1">
          <a:off x="3225800" y="10799021"/>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161079</xdr:rowOff>
    </xdr:from>
    <xdr:to>
      <xdr:col>4</xdr:col>
      <xdr:colOff>482600</xdr:colOff>
      <xdr:row>64</xdr:row>
      <xdr:rowOff>15240</xdr:rowOff>
    </xdr:to>
    <xdr:cxnSp macro="">
      <xdr:nvCxnSpPr>
        <xdr:cNvPr id="138" name="直線コネクタ 137"/>
        <xdr:cNvCxnSpPr/>
      </xdr:nvCxnSpPr>
      <xdr:spPr>
        <a:xfrm>
          <a:off x="2336800" y="1079097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161079</xdr:rowOff>
    </xdr:from>
    <xdr:to>
      <xdr:col>3</xdr:col>
      <xdr:colOff>279400</xdr:colOff>
      <xdr:row>64</xdr:row>
      <xdr:rowOff>103717</xdr:rowOff>
    </xdr:to>
    <xdr:cxnSp macro="">
      <xdr:nvCxnSpPr>
        <xdr:cNvPr id="141" name="直線コネクタ 140"/>
        <xdr:cNvCxnSpPr/>
      </xdr:nvCxnSpPr>
      <xdr:spPr>
        <a:xfrm flipV="1">
          <a:off x="1447800" y="10790979"/>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72602</xdr:rowOff>
    </xdr:from>
    <xdr:to>
      <xdr:col>7</xdr:col>
      <xdr:colOff>203200</xdr:colOff>
      <xdr:row>62</xdr:row>
      <xdr:rowOff>2752</xdr:rowOff>
    </xdr:to>
    <xdr:sp macro="" textlink="">
      <xdr:nvSpPr>
        <xdr:cNvPr id="151" name="円/楕円 150"/>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89129</xdr:rowOff>
    </xdr:from>
    <xdr:ext cx="762000" cy="259045"/>
    <xdr:sp macro="" textlink="">
      <xdr:nvSpPr>
        <xdr:cNvPr id="152"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118321</xdr:rowOff>
    </xdr:from>
    <xdr:to>
      <xdr:col>6</xdr:col>
      <xdr:colOff>50800</xdr:colOff>
      <xdr:row>63</xdr:row>
      <xdr:rowOff>48471</xdr:rowOff>
    </xdr:to>
    <xdr:sp macro="" textlink="">
      <xdr:nvSpPr>
        <xdr:cNvPr id="153" name="円/楕円 152"/>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58648</xdr:rowOff>
    </xdr:from>
    <xdr:ext cx="736600" cy="259045"/>
    <xdr:sp macro="" textlink="">
      <xdr:nvSpPr>
        <xdr:cNvPr id="154" name="テキスト ボックス 153"/>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5" name="円/楕円 154"/>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76217</xdr:rowOff>
    </xdr:from>
    <xdr:ext cx="762000" cy="259045"/>
    <xdr:sp macro="" textlink="">
      <xdr:nvSpPr>
        <xdr:cNvPr id="156" name="テキスト ボックス 155"/>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110279</xdr:rowOff>
    </xdr:from>
    <xdr:to>
      <xdr:col>3</xdr:col>
      <xdr:colOff>330200</xdr:colOff>
      <xdr:row>63</xdr:row>
      <xdr:rowOff>40429</xdr:rowOff>
    </xdr:to>
    <xdr:sp macro="" textlink="">
      <xdr:nvSpPr>
        <xdr:cNvPr id="157" name="円/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50606</xdr:rowOff>
    </xdr:from>
    <xdr:ext cx="762000" cy="259045"/>
    <xdr:sp macro="" textlink="">
      <xdr:nvSpPr>
        <xdr:cNvPr id="158" name="テキスト ボックス 157"/>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9" name="円/楕円 158"/>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60" name="テキスト ボックス 159"/>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[225,521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３月の町村合併により、適正規模以上の職員数と公共施設となったことにより、人件費及び物件費の抑制を図るため、「鏡野町定員適正化計画」及び「第二次行財政改革大綱」により、財政引き締め策は行っているものの、未だ類似団体の平均を大きく上回っている状況である。</a:t>
          </a:r>
          <a:endParaRPr kumimoji="1" lang="en-US" altLang="ja-JP" sz="1300">
            <a:latin typeface="ＭＳ Ｐゴシック"/>
          </a:endParaRPr>
        </a:p>
        <a:p>
          <a:r>
            <a:rPr kumimoji="1" lang="ja-JP" altLang="en-US" sz="1300">
              <a:latin typeface="ＭＳ Ｐゴシック"/>
            </a:rPr>
            <a:t>　今後も引き続き、定員管理に努めるとともに、施設管理における指定管理者への適正管理指導を徹底し、平成２８年度に策定する公共施設等総合管理計画により、施設のあり方を見直し、適正な指示管理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58979</xdr:rowOff>
    </xdr:from>
    <xdr:to>
      <xdr:col>7</xdr:col>
      <xdr:colOff>152400</xdr:colOff>
      <xdr:row>84</xdr:row>
      <xdr:rowOff>85065</xdr:rowOff>
    </xdr:to>
    <xdr:cxnSp macro="">
      <xdr:nvCxnSpPr>
        <xdr:cNvPr id="193" name="直線コネクタ 192"/>
        <xdr:cNvCxnSpPr/>
      </xdr:nvCxnSpPr>
      <xdr:spPr>
        <a:xfrm>
          <a:off x="4114800" y="14460779"/>
          <a:ext cx="8382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58979</xdr:rowOff>
    </xdr:from>
    <xdr:to>
      <xdr:col>6</xdr:col>
      <xdr:colOff>0</xdr:colOff>
      <xdr:row>84</xdr:row>
      <xdr:rowOff>97158</xdr:rowOff>
    </xdr:to>
    <xdr:cxnSp macro="">
      <xdr:nvCxnSpPr>
        <xdr:cNvPr id="196" name="直線コネクタ 195"/>
        <xdr:cNvCxnSpPr/>
      </xdr:nvCxnSpPr>
      <xdr:spPr>
        <a:xfrm flipV="1">
          <a:off x="3225800" y="14460779"/>
          <a:ext cx="889000" cy="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45718</xdr:rowOff>
    </xdr:from>
    <xdr:to>
      <xdr:col>4</xdr:col>
      <xdr:colOff>482600</xdr:colOff>
      <xdr:row>84</xdr:row>
      <xdr:rowOff>97158</xdr:rowOff>
    </xdr:to>
    <xdr:cxnSp macro="">
      <xdr:nvCxnSpPr>
        <xdr:cNvPr id="199" name="直線コネクタ 198"/>
        <xdr:cNvCxnSpPr/>
      </xdr:nvCxnSpPr>
      <xdr:spPr>
        <a:xfrm>
          <a:off x="2336800" y="14447518"/>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45718</xdr:rowOff>
    </xdr:from>
    <xdr:to>
      <xdr:col>3</xdr:col>
      <xdr:colOff>279400</xdr:colOff>
      <xdr:row>84</xdr:row>
      <xdr:rowOff>47281</xdr:rowOff>
    </xdr:to>
    <xdr:cxnSp macro="">
      <xdr:nvCxnSpPr>
        <xdr:cNvPr id="202" name="直線コネクタ 201"/>
        <xdr:cNvCxnSpPr/>
      </xdr:nvCxnSpPr>
      <xdr:spPr>
        <a:xfrm flipV="1">
          <a:off x="1447800" y="144475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34265</xdr:rowOff>
    </xdr:from>
    <xdr:to>
      <xdr:col>7</xdr:col>
      <xdr:colOff>203200</xdr:colOff>
      <xdr:row>84</xdr:row>
      <xdr:rowOff>135865</xdr:rowOff>
    </xdr:to>
    <xdr:sp macro="" textlink="">
      <xdr:nvSpPr>
        <xdr:cNvPr id="212" name="円/楕円 211"/>
        <xdr:cNvSpPr/>
      </xdr:nvSpPr>
      <xdr:spPr>
        <a:xfrm>
          <a:off x="4902200" y="144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6342</xdr:rowOff>
    </xdr:from>
    <xdr:ext cx="762000" cy="259045"/>
    <xdr:sp macro="" textlink="">
      <xdr:nvSpPr>
        <xdr:cNvPr id="213" name="人件費・物件費等の状況該当値テキスト"/>
        <xdr:cNvSpPr txBox="1"/>
      </xdr:nvSpPr>
      <xdr:spPr>
        <a:xfrm>
          <a:off x="5041900" y="1440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225,521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8179</xdr:rowOff>
    </xdr:from>
    <xdr:to>
      <xdr:col>6</xdr:col>
      <xdr:colOff>50800</xdr:colOff>
      <xdr:row>84</xdr:row>
      <xdr:rowOff>109779</xdr:rowOff>
    </xdr:to>
    <xdr:sp macro="" textlink="">
      <xdr:nvSpPr>
        <xdr:cNvPr id="214" name="円/楕円 213"/>
        <xdr:cNvSpPr/>
      </xdr:nvSpPr>
      <xdr:spPr>
        <a:xfrm>
          <a:off x="4064000" y="1440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94556</xdr:rowOff>
    </xdr:from>
    <xdr:ext cx="736600" cy="259045"/>
    <xdr:sp macro="" textlink="">
      <xdr:nvSpPr>
        <xdr:cNvPr id="215" name="テキスト ボックス 214"/>
        <xdr:cNvSpPr txBox="1"/>
      </xdr:nvSpPr>
      <xdr:spPr>
        <a:xfrm>
          <a:off x="3733800" y="1449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220,116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46358</xdr:rowOff>
    </xdr:from>
    <xdr:to>
      <xdr:col>4</xdr:col>
      <xdr:colOff>533400</xdr:colOff>
      <xdr:row>84</xdr:row>
      <xdr:rowOff>147958</xdr:rowOff>
    </xdr:to>
    <xdr:sp macro="" textlink="">
      <xdr:nvSpPr>
        <xdr:cNvPr id="216" name="円/楕円 215"/>
        <xdr:cNvSpPr/>
      </xdr:nvSpPr>
      <xdr:spPr>
        <a:xfrm>
          <a:off x="3175000" y="144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132735</xdr:rowOff>
    </xdr:from>
    <xdr:ext cx="762000" cy="259045"/>
    <xdr:sp macro="" textlink="">
      <xdr:nvSpPr>
        <xdr:cNvPr id="217" name="テキスト ボックス 216"/>
        <xdr:cNvSpPr txBox="1"/>
      </xdr:nvSpPr>
      <xdr:spPr>
        <a:xfrm>
          <a:off x="2844800" y="1453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166368</xdr:rowOff>
    </xdr:from>
    <xdr:to>
      <xdr:col>3</xdr:col>
      <xdr:colOff>330200</xdr:colOff>
      <xdr:row>84</xdr:row>
      <xdr:rowOff>96518</xdr:rowOff>
    </xdr:to>
    <xdr:sp macro="" textlink="">
      <xdr:nvSpPr>
        <xdr:cNvPr id="218" name="円/楕円 217"/>
        <xdr:cNvSpPr/>
      </xdr:nvSpPr>
      <xdr:spPr>
        <a:xfrm>
          <a:off x="2286000" y="143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81295</xdr:rowOff>
    </xdr:from>
    <xdr:ext cx="762000" cy="259045"/>
    <xdr:sp macro="" textlink="">
      <xdr:nvSpPr>
        <xdr:cNvPr id="219" name="テキスト ボックス 218"/>
        <xdr:cNvSpPr txBox="1"/>
      </xdr:nvSpPr>
      <xdr:spPr>
        <a:xfrm>
          <a:off x="1955800" y="1448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167931</xdr:rowOff>
    </xdr:from>
    <xdr:to>
      <xdr:col>2</xdr:col>
      <xdr:colOff>127000</xdr:colOff>
      <xdr:row>84</xdr:row>
      <xdr:rowOff>98081</xdr:rowOff>
    </xdr:to>
    <xdr:sp macro="" textlink="">
      <xdr:nvSpPr>
        <xdr:cNvPr id="220" name="円/楕円 219"/>
        <xdr:cNvSpPr/>
      </xdr:nvSpPr>
      <xdr:spPr>
        <a:xfrm>
          <a:off x="1397000" y="143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82858</xdr:rowOff>
    </xdr:from>
    <xdr:ext cx="762000" cy="259045"/>
    <xdr:sp macro="" textlink="">
      <xdr:nvSpPr>
        <xdr:cNvPr id="221" name="テキスト ボックス 220"/>
        <xdr:cNvSpPr txBox="1"/>
      </xdr:nvSpPr>
      <xdr:spPr>
        <a:xfrm>
          <a:off x="1066800" y="1448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平成２３年度までは類似団体平均よりも高い水準で推移していたが、平成２４年度以降は、若干下回っている。</a:t>
          </a:r>
          <a:endParaRPr kumimoji="1" lang="en-US" altLang="ja-JP" sz="1300">
            <a:latin typeface="ＭＳ Ｐゴシック"/>
          </a:endParaRPr>
        </a:p>
        <a:p>
          <a:r>
            <a:rPr kumimoji="1" lang="ja-JP" altLang="en-US" sz="1300">
              <a:latin typeface="ＭＳ Ｐゴシック"/>
            </a:rPr>
            <a:t>　また、高齢・高給者の退職により、国の平均月額より低い者の採用を見込むことから、指数は当面微減傾向にあると考えている。　</a:t>
          </a:r>
          <a:endParaRPr kumimoji="1" lang="en-US" altLang="ja-JP" sz="1300">
            <a:latin typeface="ＭＳ Ｐゴシック"/>
          </a:endParaRPr>
        </a:p>
        <a:p>
          <a:r>
            <a:rPr kumimoji="1" lang="ja-JP" altLang="en-US" sz="1300">
              <a:latin typeface="ＭＳ Ｐゴシック"/>
            </a:rPr>
            <a:t>　なお、平成２５年度に指数が前年度対比で７．３ポイントも大幅に下降した要因は、国家公務員の給与減額支給措置を踏まえた地方への要請にこたえ、平成２５年７月から平成２６年３月まで職員の給与を減額したことに伴う結果と考えられる。</a:t>
          </a:r>
          <a:r>
            <a:rPr kumimoji="1" lang="ja-JP" altLang="ja-JP" sz="1300">
              <a:solidFill>
                <a:schemeClr val="dk1"/>
              </a:solidFill>
              <a:effectLst/>
              <a:latin typeface="+mn-lt"/>
              <a:ea typeface="+mn-ea"/>
              <a:cs typeface="+mn-cs"/>
            </a:rPr>
            <a:t>今後も類似団体の給与水準を注視し、人事評価制度の活用により適正な給与水準の確保に努める。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88</xdr:row>
      <xdr:rowOff>64346</xdr:rowOff>
    </xdr:to>
    <xdr:cxnSp macro="">
      <xdr:nvCxnSpPr>
        <xdr:cNvPr id="255" name="直線コネクタ 254"/>
        <xdr:cNvCxnSpPr/>
      </xdr:nvCxnSpPr>
      <xdr:spPr>
        <a:xfrm flipV="1">
          <a:off x="16179800" y="14564784"/>
          <a:ext cx="8382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89</xdr:row>
      <xdr:rowOff>29634</xdr:rowOff>
    </xdr:to>
    <xdr:cxnSp macro="">
      <xdr:nvCxnSpPr>
        <xdr:cNvPr id="258" name="直線コネクタ 257"/>
        <xdr:cNvCxnSpPr/>
      </xdr:nvCxnSpPr>
      <xdr:spPr>
        <a:xfrm flipV="1">
          <a:off x="15290800" y="1515194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29634</xdr:rowOff>
    </xdr:to>
    <xdr:cxnSp macro="">
      <xdr:nvCxnSpPr>
        <xdr:cNvPr id="261" name="直線コネクタ 260"/>
        <xdr:cNvCxnSpPr/>
      </xdr:nvCxnSpPr>
      <xdr:spPr>
        <a:xfrm>
          <a:off x="14401800" y="1474978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86</xdr:row>
      <xdr:rowOff>5080</xdr:rowOff>
    </xdr:to>
    <xdr:cxnSp macro="">
      <xdr:nvCxnSpPr>
        <xdr:cNvPr id="264" name="直線コネクタ 263"/>
        <xdr:cNvCxnSpPr/>
      </xdr:nvCxnSpPr>
      <xdr:spPr>
        <a:xfrm>
          <a:off x="13512800" y="1466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13546</xdr:rowOff>
    </xdr:from>
    <xdr:to>
      <xdr:col>23</xdr:col>
      <xdr:colOff>457200</xdr:colOff>
      <xdr:row>88</xdr:row>
      <xdr:rowOff>115146</xdr:rowOff>
    </xdr:to>
    <xdr:sp macro="" textlink="">
      <xdr:nvSpPr>
        <xdr:cNvPr id="276" name="円/楕円 275"/>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125323</xdr:rowOff>
    </xdr:from>
    <xdr:ext cx="736600" cy="259045"/>
    <xdr:sp macro="" textlink="">
      <xdr:nvSpPr>
        <xdr:cNvPr id="277" name="テキスト ボックス 276"/>
        <xdr:cNvSpPr txBox="1"/>
      </xdr:nvSpPr>
      <xdr:spPr>
        <a:xfrm>
          <a:off x="15798800" y="148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8" name="円/楕円 277"/>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79" name="テキスト ボックス 278"/>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0" name="円/楕円 279"/>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1" name="テキスト ボックス 280"/>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2" name="円/楕円 281"/>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83" name="テキスト ボックス 282"/>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旧団体の職員を引き継いだことにより、類似団体の平均を大きく上回っているが、定員適正化計画（改訂版：平成２６年度～平成３０年度）に基づき、退職者に対する補充採用者数の調整や機構改革による人員削減の取り組みにより改善傾向にある。</a:t>
          </a:r>
          <a:endParaRPr kumimoji="1" lang="en-US" altLang="ja-JP" sz="1300">
            <a:latin typeface="ＭＳ Ｐゴシック"/>
          </a:endParaRPr>
        </a:p>
        <a:p>
          <a:r>
            <a:rPr kumimoji="1" lang="ja-JP" altLang="en-US" sz="1300">
              <a:latin typeface="ＭＳ Ｐゴシック"/>
            </a:rPr>
            <a:t>　平成２７年度以降も適正な人員管理に努めるため、職員数が１８０人を上回らないよう調整する必要がある。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57480</xdr:rowOff>
    </xdr:from>
    <xdr:to>
      <xdr:col>24</xdr:col>
      <xdr:colOff>558800</xdr:colOff>
      <xdr:row>62</xdr:row>
      <xdr:rowOff>62306</xdr:rowOff>
    </xdr:to>
    <xdr:cxnSp macro="">
      <xdr:nvCxnSpPr>
        <xdr:cNvPr id="315" name="直線コネクタ 314"/>
        <xdr:cNvCxnSpPr/>
      </xdr:nvCxnSpPr>
      <xdr:spPr>
        <a:xfrm>
          <a:off x="16179800" y="106873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57480</xdr:rowOff>
    </xdr:from>
    <xdr:to>
      <xdr:col>23</xdr:col>
      <xdr:colOff>406400</xdr:colOff>
      <xdr:row>62</xdr:row>
      <xdr:rowOff>66649</xdr:rowOff>
    </xdr:to>
    <xdr:cxnSp macro="">
      <xdr:nvCxnSpPr>
        <xdr:cNvPr id="318" name="直線コネクタ 317"/>
        <xdr:cNvCxnSpPr/>
      </xdr:nvCxnSpPr>
      <xdr:spPr>
        <a:xfrm flipV="1">
          <a:off x="15290800" y="1068738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66649</xdr:rowOff>
    </xdr:from>
    <xdr:to>
      <xdr:col>22</xdr:col>
      <xdr:colOff>203200</xdr:colOff>
      <xdr:row>62</xdr:row>
      <xdr:rowOff>77750</xdr:rowOff>
    </xdr:to>
    <xdr:cxnSp macro="">
      <xdr:nvCxnSpPr>
        <xdr:cNvPr id="321" name="直線コネクタ 320"/>
        <xdr:cNvCxnSpPr/>
      </xdr:nvCxnSpPr>
      <xdr:spPr>
        <a:xfrm flipV="1">
          <a:off x="14401800" y="10696549"/>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77750</xdr:rowOff>
    </xdr:from>
    <xdr:to>
      <xdr:col>21</xdr:col>
      <xdr:colOff>0</xdr:colOff>
      <xdr:row>62</xdr:row>
      <xdr:rowOff>91745</xdr:rowOff>
    </xdr:to>
    <xdr:cxnSp macro="">
      <xdr:nvCxnSpPr>
        <xdr:cNvPr id="324" name="直線コネクタ 323"/>
        <xdr:cNvCxnSpPr/>
      </xdr:nvCxnSpPr>
      <xdr:spPr>
        <a:xfrm flipV="1">
          <a:off x="13512800" y="10707650"/>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11506</xdr:rowOff>
    </xdr:from>
    <xdr:to>
      <xdr:col>24</xdr:col>
      <xdr:colOff>609600</xdr:colOff>
      <xdr:row>62</xdr:row>
      <xdr:rowOff>113106</xdr:rowOff>
    </xdr:to>
    <xdr:sp macro="" textlink="">
      <xdr:nvSpPr>
        <xdr:cNvPr id="334" name="円/楕円 333"/>
        <xdr:cNvSpPr/>
      </xdr:nvSpPr>
      <xdr:spPr>
        <a:xfrm>
          <a:off x="16967200" y="106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155033</xdr:rowOff>
    </xdr:from>
    <xdr:ext cx="762000" cy="259045"/>
    <xdr:sp macro="" textlink="">
      <xdr:nvSpPr>
        <xdr:cNvPr id="335" name="定員管理の状況該当値テキスト"/>
        <xdr:cNvSpPr txBox="1"/>
      </xdr:nvSpPr>
      <xdr:spPr>
        <a:xfrm>
          <a:off x="17106900" y="1061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6680</xdr:rowOff>
    </xdr:from>
    <xdr:to>
      <xdr:col>23</xdr:col>
      <xdr:colOff>457200</xdr:colOff>
      <xdr:row>62</xdr:row>
      <xdr:rowOff>108280</xdr:rowOff>
    </xdr:to>
    <xdr:sp macro="" textlink="">
      <xdr:nvSpPr>
        <xdr:cNvPr id="336" name="円/楕円 335"/>
        <xdr:cNvSpPr/>
      </xdr:nvSpPr>
      <xdr:spPr>
        <a:xfrm>
          <a:off x="16129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93057</xdr:rowOff>
    </xdr:from>
    <xdr:ext cx="736600" cy="259045"/>
    <xdr:sp macro="" textlink="">
      <xdr:nvSpPr>
        <xdr:cNvPr id="337" name="テキスト ボックス 336"/>
        <xdr:cNvSpPr txBox="1"/>
      </xdr:nvSpPr>
      <xdr:spPr>
        <a:xfrm>
          <a:off x="15798800" y="1072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15849</xdr:rowOff>
    </xdr:from>
    <xdr:to>
      <xdr:col>22</xdr:col>
      <xdr:colOff>254000</xdr:colOff>
      <xdr:row>62</xdr:row>
      <xdr:rowOff>117449</xdr:rowOff>
    </xdr:to>
    <xdr:sp macro="" textlink="">
      <xdr:nvSpPr>
        <xdr:cNvPr id="338" name="円/楕円 337"/>
        <xdr:cNvSpPr/>
      </xdr:nvSpPr>
      <xdr:spPr>
        <a:xfrm>
          <a:off x="15240000" y="1064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102226</xdr:rowOff>
    </xdr:from>
    <xdr:ext cx="762000" cy="259045"/>
    <xdr:sp macro="" textlink="">
      <xdr:nvSpPr>
        <xdr:cNvPr id="339" name="テキスト ボックス 338"/>
        <xdr:cNvSpPr txBox="1"/>
      </xdr:nvSpPr>
      <xdr:spPr>
        <a:xfrm>
          <a:off x="14909800" y="1073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26950</xdr:rowOff>
    </xdr:from>
    <xdr:to>
      <xdr:col>21</xdr:col>
      <xdr:colOff>50800</xdr:colOff>
      <xdr:row>62</xdr:row>
      <xdr:rowOff>128550</xdr:rowOff>
    </xdr:to>
    <xdr:sp macro="" textlink="">
      <xdr:nvSpPr>
        <xdr:cNvPr id="340" name="円/楕円 339"/>
        <xdr:cNvSpPr/>
      </xdr:nvSpPr>
      <xdr:spPr>
        <a:xfrm>
          <a:off x="143510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113327</xdr:rowOff>
    </xdr:from>
    <xdr:ext cx="762000" cy="259045"/>
    <xdr:sp macro="" textlink="">
      <xdr:nvSpPr>
        <xdr:cNvPr id="341" name="テキスト ボックス 340"/>
        <xdr:cNvSpPr txBox="1"/>
      </xdr:nvSpPr>
      <xdr:spPr>
        <a:xfrm>
          <a:off x="14020800" y="107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40945</xdr:rowOff>
    </xdr:from>
    <xdr:to>
      <xdr:col>19</xdr:col>
      <xdr:colOff>533400</xdr:colOff>
      <xdr:row>62</xdr:row>
      <xdr:rowOff>142545</xdr:rowOff>
    </xdr:to>
    <xdr:sp macro="" textlink="">
      <xdr:nvSpPr>
        <xdr:cNvPr id="342" name="円/楕円 341"/>
        <xdr:cNvSpPr/>
      </xdr:nvSpPr>
      <xdr:spPr>
        <a:xfrm>
          <a:off x="13462000" y="106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127322</xdr:rowOff>
    </xdr:from>
    <xdr:ext cx="762000" cy="259045"/>
    <xdr:sp macro="" textlink="">
      <xdr:nvSpPr>
        <xdr:cNvPr id="343" name="テキスト ボックス 342"/>
        <xdr:cNvSpPr txBox="1"/>
      </xdr:nvSpPr>
      <xdr:spPr>
        <a:xfrm>
          <a:off x="13131800" y="1075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における地方債償還及び簡易水道・公共下水道施設整備等に伴う公営企業への多額の繰出金により、類似団体を大きく上回る比率となっていたが、大規模事業に係る起債の償還が終了し、徐々に改善傾向となっており、単年度比率では一桁代の数値となり、３年平均でも類似団体程度の比率にまで戻せる見込みであるが、平成２５年度から実施している情報通信施設や認定こども園の整備事業等に係る多額の起債借入に伴い、次第に改善の比率は鈍化し、平成３０年度からは当面１１％台で推移するものと見込まれる。</a:t>
          </a:r>
          <a:endParaRPr kumimoji="1" lang="en-US" altLang="ja-JP" sz="1300">
            <a:latin typeface="ＭＳ Ｐゴシック"/>
          </a:endParaRPr>
        </a:p>
        <a:p>
          <a:r>
            <a:rPr kumimoji="1" lang="ja-JP" altLang="en-US" sz="1300">
              <a:latin typeface="ＭＳ Ｐゴシック"/>
            </a:rPr>
            <a:t>　平成１９年度に作成した公債費負担適正化計画に基づく新発債の抑制と公営企業会計における上下水道の料金体系の見直しを行い改善を図る。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7303</xdr:rowOff>
    </xdr:to>
    <xdr:cxnSp macro="">
      <xdr:nvCxnSpPr>
        <xdr:cNvPr id="373" name="直線コネクタ 372"/>
        <xdr:cNvCxnSpPr/>
      </xdr:nvCxnSpPr>
      <xdr:spPr>
        <a:xfrm flipV="1">
          <a:off x="16179800" y="71418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133985</xdr:rowOff>
    </xdr:to>
    <xdr:cxnSp macro="">
      <xdr:nvCxnSpPr>
        <xdr:cNvPr id="376" name="直線コネクタ 375"/>
        <xdr:cNvCxnSpPr/>
      </xdr:nvCxnSpPr>
      <xdr:spPr>
        <a:xfrm flipV="1">
          <a:off x="15290800" y="72082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133985</xdr:rowOff>
    </xdr:from>
    <xdr:to>
      <xdr:col>22</xdr:col>
      <xdr:colOff>203200</xdr:colOff>
      <xdr:row>43</xdr:row>
      <xdr:rowOff>46990</xdr:rowOff>
    </xdr:to>
    <xdr:cxnSp macro="">
      <xdr:nvCxnSpPr>
        <xdr:cNvPr id="379" name="直線コネクタ 378"/>
        <xdr:cNvCxnSpPr/>
      </xdr:nvCxnSpPr>
      <xdr:spPr>
        <a:xfrm flipV="1">
          <a:off x="14401800" y="73348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95250</xdr:rowOff>
    </xdr:to>
    <xdr:cxnSp macro="">
      <xdr:nvCxnSpPr>
        <xdr:cNvPr id="382" name="直線コネクタ 381"/>
        <xdr:cNvCxnSpPr/>
      </xdr:nvCxnSpPr>
      <xdr:spPr>
        <a:xfrm flipV="1">
          <a:off x="13512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2" name="円/楕円 391"/>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3"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127953</xdr:rowOff>
    </xdr:from>
    <xdr:to>
      <xdr:col>23</xdr:col>
      <xdr:colOff>457200</xdr:colOff>
      <xdr:row>42</xdr:row>
      <xdr:rowOff>58103</xdr:rowOff>
    </xdr:to>
    <xdr:sp macro="" textlink="">
      <xdr:nvSpPr>
        <xdr:cNvPr id="394" name="円/楕円 393"/>
        <xdr:cNvSpPr/>
      </xdr:nvSpPr>
      <xdr:spPr>
        <a:xfrm>
          <a:off x="16129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42880</xdr:rowOff>
    </xdr:from>
    <xdr:ext cx="736600" cy="259045"/>
    <xdr:sp macro="" textlink="">
      <xdr:nvSpPr>
        <xdr:cNvPr id="395" name="テキスト ボックス 394"/>
        <xdr:cNvSpPr txBox="1"/>
      </xdr:nvSpPr>
      <xdr:spPr>
        <a:xfrm>
          <a:off x="15798800" y="724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83185</xdr:rowOff>
    </xdr:from>
    <xdr:to>
      <xdr:col>22</xdr:col>
      <xdr:colOff>254000</xdr:colOff>
      <xdr:row>43</xdr:row>
      <xdr:rowOff>13335</xdr:rowOff>
    </xdr:to>
    <xdr:sp macro="" textlink="">
      <xdr:nvSpPr>
        <xdr:cNvPr id="396" name="円/楕円 395"/>
        <xdr:cNvSpPr/>
      </xdr:nvSpPr>
      <xdr:spPr>
        <a:xfrm>
          <a:off x="15240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169562</xdr:rowOff>
    </xdr:from>
    <xdr:ext cx="762000" cy="259045"/>
    <xdr:sp macro="" textlink="">
      <xdr:nvSpPr>
        <xdr:cNvPr id="397" name="テキスト ボックス 396"/>
        <xdr:cNvSpPr txBox="1"/>
      </xdr:nvSpPr>
      <xdr:spPr>
        <a:xfrm>
          <a:off x="14909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0" name="円/楕円 39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1" name="テキスト ボックス 40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前に旧団体において大規模施設整備に係る起債の償還が終了したことにより、類似団体と同水準での比率となっていたが、平成２５年度から着手した鏡野町情報通信施設整備運営事業の債務負担行為を平成２４年度に計上したため比率が大きく上昇したが、平成２５年度分の投資額の終了により４０％下降した。今後も逓減傾向に進むと考えているが、公共下水道及び簡易水道等整備により公共事業債が増加する見込みであり、将来負担額は厳しい状況と認識し、公営企業会計への繰出金の抑制に向け、公共料金体系の見直し等適正な公営企業経営を目指す。</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113030</xdr:rowOff>
    </xdr:from>
    <xdr:to>
      <xdr:col>24</xdr:col>
      <xdr:colOff>558800</xdr:colOff>
      <xdr:row>20</xdr:row>
      <xdr:rowOff>98298</xdr:rowOff>
    </xdr:to>
    <xdr:cxnSp macro="">
      <xdr:nvCxnSpPr>
        <xdr:cNvPr id="435" name="直線コネクタ 434"/>
        <xdr:cNvCxnSpPr/>
      </xdr:nvCxnSpPr>
      <xdr:spPr>
        <a:xfrm flipV="1">
          <a:off x="16179800" y="3199130"/>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20108</xdr:rowOff>
    </xdr:from>
    <xdr:to>
      <xdr:col>23</xdr:col>
      <xdr:colOff>406400</xdr:colOff>
      <xdr:row>20</xdr:row>
      <xdr:rowOff>98298</xdr:rowOff>
    </xdr:to>
    <xdr:cxnSp macro="">
      <xdr:nvCxnSpPr>
        <xdr:cNvPr id="438" name="直線コネクタ 437"/>
        <xdr:cNvCxnSpPr/>
      </xdr:nvCxnSpPr>
      <xdr:spPr>
        <a:xfrm>
          <a:off x="15290800" y="2591858"/>
          <a:ext cx="889000" cy="9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20108</xdr:rowOff>
    </xdr:from>
    <xdr:to>
      <xdr:col>22</xdr:col>
      <xdr:colOff>203200</xdr:colOff>
      <xdr:row>15</xdr:row>
      <xdr:rowOff>99737</xdr:rowOff>
    </xdr:to>
    <xdr:cxnSp macro="">
      <xdr:nvCxnSpPr>
        <xdr:cNvPr id="441" name="直線コネクタ 440"/>
        <xdr:cNvCxnSpPr/>
      </xdr:nvCxnSpPr>
      <xdr:spPr>
        <a:xfrm flipV="1">
          <a:off x="14401800" y="25918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118423</xdr:rowOff>
    </xdr:from>
    <xdr:ext cx="762000" cy="259045"/>
    <xdr:sp macro="" textlink="">
      <xdr:nvSpPr>
        <xdr:cNvPr id="443" name="テキスト ボックス 442"/>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99737</xdr:rowOff>
    </xdr:from>
    <xdr:to>
      <xdr:col>21</xdr:col>
      <xdr:colOff>0</xdr:colOff>
      <xdr:row>15</xdr:row>
      <xdr:rowOff>110194</xdr:rowOff>
    </xdr:to>
    <xdr:cxnSp macro="">
      <xdr:nvCxnSpPr>
        <xdr:cNvPr id="444" name="直線コネクタ 443"/>
        <xdr:cNvCxnSpPr/>
      </xdr:nvCxnSpPr>
      <xdr:spPr>
        <a:xfrm flipV="1">
          <a:off x="13512800" y="267148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73254</xdr:rowOff>
    </xdr:from>
    <xdr:ext cx="762000" cy="259045"/>
    <xdr:sp macro="" textlink="">
      <xdr:nvSpPr>
        <xdr:cNvPr id="448" name="テキスト ボックス 447"/>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62230</xdr:rowOff>
    </xdr:from>
    <xdr:to>
      <xdr:col>24</xdr:col>
      <xdr:colOff>609600</xdr:colOff>
      <xdr:row>18</xdr:row>
      <xdr:rowOff>163830</xdr:rowOff>
    </xdr:to>
    <xdr:sp macro="" textlink="">
      <xdr:nvSpPr>
        <xdr:cNvPr id="454" name="円/楕円 453"/>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34307</xdr:rowOff>
    </xdr:from>
    <xdr:ext cx="762000" cy="259045"/>
    <xdr:sp macro="" textlink="">
      <xdr:nvSpPr>
        <xdr:cNvPr id="455"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47498</xdr:rowOff>
    </xdr:from>
    <xdr:to>
      <xdr:col>23</xdr:col>
      <xdr:colOff>457200</xdr:colOff>
      <xdr:row>20</xdr:row>
      <xdr:rowOff>149098</xdr:rowOff>
    </xdr:to>
    <xdr:sp macro="" textlink="">
      <xdr:nvSpPr>
        <xdr:cNvPr id="456" name="円/楕円 455"/>
        <xdr:cNvSpPr/>
      </xdr:nvSpPr>
      <xdr:spPr>
        <a:xfrm>
          <a:off x="16129000" y="3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133875</xdr:rowOff>
    </xdr:from>
    <xdr:ext cx="736600" cy="259045"/>
    <xdr:sp macro="" textlink="">
      <xdr:nvSpPr>
        <xdr:cNvPr id="457" name="テキスト ボックス 456"/>
        <xdr:cNvSpPr txBox="1"/>
      </xdr:nvSpPr>
      <xdr:spPr>
        <a:xfrm>
          <a:off x="15798800" y="356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140758</xdr:rowOff>
    </xdr:from>
    <xdr:to>
      <xdr:col>22</xdr:col>
      <xdr:colOff>254000</xdr:colOff>
      <xdr:row>15</xdr:row>
      <xdr:rowOff>70908</xdr:rowOff>
    </xdr:to>
    <xdr:sp macro="" textlink="">
      <xdr:nvSpPr>
        <xdr:cNvPr id="458" name="円/楕円 457"/>
        <xdr:cNvSpPr/>
      </xdr:nvSpPr>
      <xdr:spPr>
        <a:xfrm>
          <a:off x="15240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81085</xdr:rowOff>
    </xdr:from>
    <xdr:ext cx="762000" cy="259045"/>
    <xdr:sp macro="" textlink="">
      <xdr:nvSpPr>
        <xdr:cNvPr id="459" name="テキスト ボックス 458"/>
        <xdr:cNvSpPr txBox="1"/>
      </xdr:nvSpPr>
      <xdr:spPr>
        <a:xfrm>
          <a:off x="14909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48937</xdr:rowOff>
    </xdr:from>
    <xdr:to>
      <xdr:col>21</xdr:col>
      <xdr:colOff>50800</xdr:colOff>
      <xdr:row>15</xdr:row>
      <xdr:rowOff>150537</xdr:rowOff>
    </xdr:to>
    <xdr:sp macro="" textlink="">
      <xdr:nvSpPr>
        <xdr:cNvPr id="460" name="円/楕円 459"/>
        <xdr:cNvSpPr/>
      </xdr:nvSpPr>
      <xdr:spPr>
        <a:xfrm>
          <a:off x="14351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135314</xdr:rowOff>
    </xdr:from>
    <xdr:ext cx="762000" cy="259045"/>
    <xdr:sp macro="" textlink="">
      <xdr:nvSpPr>
        <xdr:cNvPr id="461" name="テキスト ボックス 460"/>
        <xdr:cNvSpPr txBox="1"/>
      </xdr:nvSpPr>
      <xdr:spPr>
        <a:xfrm>
          <a:off x="14020800" y="27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59394</xdr:rowOff>
    </xdr:from>
    <xdr:to>
      <xdr:col>19</xdr:col>
      <xdr:colOff>533400</xdr:colOff>
      <xdr:row>15</xdr:row>
      <xdr:rowOff>160994</xdr:rowOff>
    </xdr:to>
    <xdr:sp macro="" textlink="">
      <xdr:nvSpPr>
        <xdr:cNvPr id="462" name="円/楕円 461"/>
        <xdr:cNvSpPr/>
      </xdr:nvSpPr>
      <xdr:spPr>
        <a:xfrm>
          <a:off x="13462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171171</xdr:rowOff>
    </xdr:from>
    <xdr:ext cx="762000" cy="259045"/>
    <xdr:sp macro="" textlink="">
      <xdr:nvSpPr>
        <xdr:cNvPr id="463" name="テキスト ボックス 462"/>
        <xdr:cNvSpPr txBox="1"/>
      </xdr:nvSpPr>
      <xdr:spPr>
        <a:xfrm>
          <a:off x="13131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岡山県鏡野町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13,810
419.69
12,862,845
12,070,451
660,565
7,489,559
13,013,900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類似団体と比較すれば、経常収支比率に占める割合は低いが、人口に対して職員数が多いことから総額では多額となっている。</a:t>
          </a:r>
          <a:endParaRPr kumimoji="1" lang="en-US" altLang="ja-JP" sz="1300">
            <a:latin typeface="ＭＳ Ｐゴシック"/>
          </a:endParaRPr>
        </a:p>
        <a:p>
          <a:r>
            <a:rPr kumimoji="1" lang="ja-JP" altLang="en-US" sz="1300">
              <a:latin typeface="ＭＳ Ｐゴシック"/>
            </a:rPr>
            <a:t>　なお、普通建設事業費の大幅な伸びに伴い、経常的な経費の割合が縮小したことも低比率となった要因と考えられる。</a:t>
          </a:r>
          <a:endParaRPr kumimoji="1" lang="en-US" altLang="ja-JP" sz="1300">
            <a:latin typeface="ＭＳ Ｐゴシック"/>
          </a:endParaRPr>
        </a:p>
        <a:p>
          <a:r>
            <a:rPr kumimoji="1" lang="ja-JP" altLang="en-US" sz="1300">
              <a:latin typeface="ＭＳ Ｐゴシック"/>
            </a:rPr>
            <a:t>　今後も鏡野町定員適正化計画に基づく職員数の適正な管理と適正な給与水準を保つことにより人件費の削減に努める。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129286</xdr:rowOff>
    </xdr:from>
    <xdr:to>
      <xdr:col>7</xdr:col>
      <xdr:colOff>15875</xdr:colOff>
      <xdr:row>36</xdr:row>
      <xdr:rowOff>35560</xdr:rowOff>
    </xdr:to>
    <xdr:cxnSp macro="">
      <xdr:nvCxnSpPr>
        <xdr:cNvPr id="63" name="直線コネクタ 62"/>
        <xdr:cNvCxnSpPr/>
      </xdr:nvCxnSpPr>
      <xdr:spPr>
        <a:xfrm flipV="1">
          <a:off x="3987800" y="61300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117856</xdr:rowOff>
    </xdr:to>
    <xdr:cxnSp macro="">
      <xdr:nvCxnSpPr>
        <xdr:cNvPr id="66" name="直線コネクタ 65"/>
        <xdr:cNvCxnSpPr/>
      </xdr:nvCxnSpPr>
      <xdr:spPr>
        <a:xfrm flipV="1">
          <a:off x="3098800" y="62077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117856</xdr:rowOff>
    </xdr:to>
    <xdr:cxnSp macro="">
      <xdr:nvCxnSpPr>
        <xdr:cNvPr id="69" name="直線コネクタ 68"/>
        <xdr:cNvCxnSpPr/>
      </xdr:nvCxnSpPr>
      <xdr:spPr>
        <a:xfrm>
          <a:off x="2209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163576</xdr:rowOff>
    </xdr:to>
    <xdr:cxnSp macro="">
      <xdr:nvCxnSpPr>
        <xdr:cNvPr id="72" name="直線コネクタ 71"/>
        <xdr:cNvCxnSpPr/>
      </xdr:nvCxnSpPr>
      <xdr:spPr>
        <a:xfrm flipV="1">
          <a:off x="1320800" y="6235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2" name="円/楕円 81"/>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3"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4" name="円/楕円 83"/>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5" name="テキスト ボックス 84"/>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6" name="円/楕円 85"/>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7" name="テキスト ボックス 86"/>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0" name="円/楕円 89"/>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1" name="テキスト ボックス 90"/>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い要因のひとつには、合併前団体から引き継いだ多くの公共施設の経常的な管理費の増加に起因するところが大きく、今後は公共施設等総合管理計画を策定するにあたり、老朽化施設や類似施設の抜本的な施設のあり方について、統廃合や民間への委譲等を検討するとともに、指定管理制度による施設管理における運営管理の適正化を徹底し、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54610</xdr:rowOff>
    </xdr:to>
    <xdr:cxnSp macro="">
      <xdr:nvCxnSpPr>
        <xdr:cNvPr id="124" name="直線コネクタ 123"/>
        <xdr:cNvCxnSpPr/>
      </xdr:nvCxnSpPr>
      <xdr:spPr>
        <a:xfrm flipV="1">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77470</xdr:rowOff>
    </xdr:to>
    <xdr:cxnSp macro="">
      <xdr:nvCxnSpPr>
        <xdr:cNvPr id="127" name="直線コネクタ 126"/>
        <xdr:cNvCxnSpPr/>
      </xdr:nvCxnSpPr>
      <xdr:spPr>
        <a:xfrm flipV="1">
          <a:off x="14782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17</xdr:row>
      <xdr:rowOff>77470</xdr:rowOff>
    </xdr:to>
    <xdr:cxnSp macro="">
      <xdr:nvCxnSpPr>
        <xdr:cNvPr id="130" name="直線コネクタ 129"/>
        <xdr:cNvCxnSpPr/>
      </xdr:nvCxnSpPr>
      <xdr:spPr>
        <a:xfrm>
          <a:off x="13893800" y="2809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96520</xdr:rowOff>
    </xdr:to>
    <xdr:cxnSp macro="">
      <xdr:nvCxnSpPr>
        <xdr:cNvPr id="133" name="直線コネクタ 132"/>
        <xdr:cNvCxnSpPr/>
      </xdr:nvCxnSpPr>
      <xdr:spPr>
        <a:xfrm flipV="1">
          <a:off x="13004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4"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5" name="円/楕円 144"/>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6" name="テキスト ボックス 145"/>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7" name="円/楕円 146"/>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8" name="テキスト ボックス 147"/>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49" name="円/楕円 148"/>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0" name="テキスト ボックス 149"/>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1" name="円/楕円 150"/>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2" name="テキスト ボックス 151"/>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の平均を大きく下回っているものの、前年度からの扶助費の伸びをみても、高齢者人口の増加に伴う扶助費は確実に増加し、今後も自立支援法に係る各種給付費は着実に増加する見込み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146050</xdr:rowOff>
    </xdr:from>
    <xdr:to>
      <xdr:col>7</xdr:col>
      <xdr:colOff>15875</xdr:colOff>
      <xdr:row>53</xdr:row>
      <xdr:rowOff>69850</xdr:rowOff>
    </xdr:to>
    <xdr:cxnSp macro="">
      <xdr:nvCxnSpPr>
        <xdr:cNvPr id="185" name="直線コネクタ 184"/>
        <xdr:cNvCxnSpPr/>
      </xdr:nvCxnSpPr>
      <xdr:spPr>
        <a:xfrm>
          <a:off x="3987800" y="9061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52</xdr:row>
      <xdr:rowOff>165100</xdr:rowOff>
    </xdr:to>
    <xdr:cxnSp macro="">
      <xdr:nvCxnSpPr>
        <xdr:cNvPr id="188" name="直線コネクタ 187"/>
        <xdr:cNvCxnSpPr/>
      </xdr:nvCxnSpPr>
      <xdr:spPr>
        <a:xfrm flipV="1">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52</xdr:row>
      <xdr:rowOff>165100</xdr:rowOff>
    </xdr:to>
    <xdr:cxnSp macro="">
      <xdr:nvCxnSpPr>
        <xdr:cNvPr id="191" name="直線コネクタ 190"/>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69850</xdr:rowOff>
    </xdr:to>
    <xdr:cxnSp macro="">
      <xdr:nvCxnSpPr>
        <xdr:cNvPr id="194" name="直線コネクタ 193"/>
        <xdr:cNvCxnSpPr/>
      </xdr:nvCxnSpPr>
      <xdr:spPr>
        <a:xfrm flipV="1">
          <a:off x="1320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4" name="円/楕円 203"/>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5"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95250</xdr:rowOff>
    </xdr:from>
    <xdr:to>
      <xdr:col>5</xdr:col>
      <xdr:colOff>600075</xdr:colOff>
      <xdr:row>53</xdr:row>
      <xdr:rowOff>25400</xdr:rowOff>
    </xdr:to>
    <xdr:sp macro="" textlink="">
      <xdr:nvSpPr>
        <xdr:cNvPr id="206" name="円/楕円 205"/>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35577</xdr:rowOff>
    </xdr:from>
    <xdr:ext cx="736600" cy="259045"/>
    <xdr:sp macro="" textlink="">
      <xdr:nvSpPr>
        <xdr:cNvPr id="207" name="テキスト ボックス 206"/>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8" name="円/楕円 207"/>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9" name="テキスト ボックス 208"/>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0" name="円/楕円 209"/>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1" name="テキスト ボックス 210"/>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2" name="円/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3" name="テキスト ボックス 21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おいての主な要素は繰出金であるが、平成２３年度をピークにその率も逓減改善傾向に転じており、平成２５年度では類似団体平均近くまでになってきているが、今後も増え続ける医療費を抱える国民健康保険事業や上水道との統合整備事業により事業費の膨らむ簡易水道事業等の特別会計への繰出金がさらに増加することが見込まれるため、公営企業会計制度改革に併せ、独立採算の原則に則った料金体系の見直しを行う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54610</xdr:rowOff>
    </xdr:to>
    <xdr:cxnSp macro="">
      <xdr:nvCxnSpPr>
        <xdr:cNvPr id="246" name="直線コネクタ 245"/>
        <xdr:cNvCxnSpPr/>
      </xdr:nvCxnSpPr>
      <xdr:spPr>
        <a:xfrm flipV="1">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92710</xdr:rowOff>
    </xdr:to>
    <xdr:cxnSp macro="">
      <xdr:nvCxnSpPr>
        <xdr:cNvPr id="249" name="直線コネクタ 248"/>
        <xdr:cNvCxnSpPr/>
      </xdr:nvCxnSpPr>
      <xdr:spPr>
        <a:xfrm flipV="1">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92710</xdr:rowOff>
    </xdr:to>
    <xdr:cxnSp macro="">
      <xdr:nvCxnSpPr>
        <xdr:cNvPr id="252" name="直線コネクタ 251"/>
        <xdr:cNvCxnSpPr/>
      </xdr:nvCxnSpPr>
      <xdr:spPr>
        <a:xfrm>
          <a:off x="13893800" y="9712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111760</xdr:rowOff>
    </xdr:to>
    <xdr:cxnSp macro="">
      <xdr:nvCxnSpPr>
        <xdr:cNvPr id="255" name="直線コネクタ 254"/>
        <xdr:cNvCxnSpPr/>
      </xdr:nvCxnSpPr>
      <xdr:spPr>
        <a:xfrm>
          <a:off x="13004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5" name="円/楕円 264"/>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6"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7" name="円/楕円 266"/>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8" name="テキスト ボックス 267"/>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9" name="円/楕円 268"/>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0" name="テキスト ボックス 26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1" name="円/楕円 270"/>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2" name="テキスト ボックス 27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3" name="円/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補助費については、類似団体の平均を大きく下回ってるが、今後は津山圏域資源循環施設組合や消防組合等の一部事務組合の施設整備による負担金の増加が見込まれるため、財政への影響が懸念される。</a:t>
          </a:r>
          <a:endParaRPr kumimoji="1" lang="en-US" altLang="ja-JP" sz="1300">
            <a:latin typeface="ＭＳ Ｐゴシック"/>
          </a:endParaRPr>
        </a:p>
        <a:p>
          <a:r>
            <a:rPr kumimoji="1" lang="ja-JP" altLang="en-US" sz="1300">
              <a:latin typeface="ＭＳ Ｐゴシック"/>
            </a:rPr>
            <a:t>　その他団体への補助金に関しても、有害鳥獣駆除における助成や農業振興のための大型農業機械の整備に係る補助等、今後も補助費の増加が想定されるため、従来からの経緯にとらわれず、補助金の効果を検証し評価することにより、継続の可否を検討するとともに、町税等滞納者に対して交付を制限するなど、適正な補助費の支出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106426</xdr:rowOff>
    </xdr:to>
    <xdr:cxnSp macro="">
      <xdr:nvCxnSpPr>
        <xdr:cNvPr id="304" name="直線コネクタ 303"/>
        <xdr:cNvCxnSpPr/>
      </xdr:nvCxnSpPr>
      <xdr:spPr>
        <a:xfrm flipV="1">
          <a:off x="15671800" y="6093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106426</xdr:rowOff>
    </xdr:to>
    <xdr:cxnSp macro="">
      <xdr:nvCxnSpPr>
        <xdr:cNvPr id="307" name="直線コネクタ 306"/>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101854</xdr:rowOff>
    </xdr:to>
    <xdr:cxnSp macro="">
      <xdr:nvCxnSpPr>
        <xdr:cNvPr id="310" name="直線コネクタ 309"/>
        <xdr:cNvCxnSpPr/>
      </xdr:nvCxnSpPr>
      <xdr:spPr>
        <a:xfrm>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115570</xdr:rowOff>
    </xdr:to>
    <xdr:cxnSp macro="">
      <xdr:nvCxnSpPr>
        <xdr:cNvPr id="313" name="直線コネクタ 312"/>
        <xdr:cNvCxnSpPr/>
      </xdr:nvCxnSpPr>
      <xdr:spPr>
        <a:xfrm flipV="1">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3" name="円/楕円 322"/>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4"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5" name="円/楕円 324"/>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6" name="テキスト ボックス 325"/>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7" name="円/楕円 326"/>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8" name="テキスト ボックス 327"/>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9" name="円/楕円 328"/>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0" name="テキスト ボックス 329"/>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1" name="円/楕円 33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2" name="テキスト ボックス 331"/>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町村合併前に各団体が実施した大規模事業のために発行した起債償還額が、平成１９年度をピークに減少に転じ、以降１０％以上の減少となり、類似団体の平均と肩を並べる状況にまで改善が図られている。</a:t>
          </a:r>
          <a:endParaRPr kumimoji="1" lang="en-US" altLang="ja-JP" sz="1300">
            <a:latin typeface="ＭＳ Ｐゴシック"/>
          </a:endParaRPr>
        </a:p>
        <a:p>
          <a:r>
            <a:rPr kumimoji="1" lang="ja-JP" altLang="en-US" sz="1300">
              <a:latin typeface="ＭＳ Ｐゴシック"/>
            </a:rPr>
            <a:t>　しかし、平成２５年度及び２６年度に実施の鏡野地域情報通信施設整備事業に係る合併特例債の多額の借り入れにより、平成２９年度以降の公債費が大きく上昇する見込みとなるため、今後も公債費適正化計画に基づき新発債の発行額の抑制を図り、公債費負担の適正化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117856</xdr:rowOff>
    </xdr:to>
    <xdr:cxnSp macro="">
      <xdr:nvCxnSpPr>
        <xdr:cNvPr id="362" name="直線コネクタ 361"/>
        <xdr:cNvCxnSpPr/>
      </xdr:nvCxnSpPr>
      <xdr:spPr>
        <a:xfrm flipV="1">
          <a:off x="3987800" y="133583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42418</xdr:rowOff>
    </xdr:to>
    <xdr:cxnSp macro="">
      <xdr:nvCxnSpPr>
        <xdr:cNvPr id="365" name="直線コネクタ 364"/>
        <xdr:cNvCxnSpPr/>
      </xdr:nvCxnSpPr>
      <xdr:spPr>
        <a:xfrm flipV="1">
          <a:off x="3098800" y="134909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83565</xdr:rowOff>
    </xdr:to>
    <xdr:cxnSp macro="">
      <xdr:nvCxnSpPr>
        <xdr:cNvPr id="368" name="直線コネクタ 367"/>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80</xdr:row>
      <xdr:rowOff>145287</xdr:rowOff>
    </xdr:to>
    <xdr:cxnSp macro="">
      <xdr:nvCxnSpPr>
        <xdr:cNvPr id="371" name="直線コネクタ 370"/>
        <xdr:cNvCxnSpPr/>
      </xdr:nvCxnSpPr>
      <xdr:spPr>
        <a:xfrm flipV="1">
          <a:off x="1320800" y="136281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81" name="円/楕円 380"/>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82"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3" name="円/楕円 38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4" name="テキスト ボックス 38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85" name="円/楕円 384"/>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86" name="テキスト ボックス 385"/>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87" name="円/楕円 386"/>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88" name="テキスト ボックス 387"/>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94487</xdr:rowOff>
    </xdr:from>
    <xdr:to>
      <xdr:col>1</xdr:col>
      <xdr:colOff>676275</xdr:colOff>
      <xdr:row>81</xdr:row>
      <xdr:rowOff>24637</xdr:rowOff>
    </xdr:to>
    <xdr:sp macro="" textlink="">
      <xdr:nvSpPr>
        <xdr:cNvPr id="389" name="円/楕円 388"/>
        <xdr:cNvSpPr/>
      </xdr:nvSpPr>
      <xdr:spPr>
        <a:xfrm>
          <a:off x="1270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9414</xdr:rowOff>
    </xdr:from>
    <xdr:ext cx="762000" cy="259045"/>
    <xdr:sp macro="" textlink="">
      <xdr:nvSpPr>
        <xdr:cNvPr id="390" name="テキスト ボックス 389"/>
        <xdr:cNvSpPr txBox="1"/>
      </xdr:nvSpPr>
      <xdr:spPr>
        <a:xfrm>
          <a:off x="939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類似団体の平均を１１．５％と大きく下回っているが、今後の社会情勢等による扶助費や補助費の増加及び税制改革等による物件費等の増加、また特別会計への繰出金の増加等が懸念される中で、今後も歳出の抑制と歳入確保に向けた取り組みが必要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75</xdr:row>
      <xdr:rowOff>43180</xdr:rowOff>
    </xdr:to>
    <xdr:cxnSp macro="">
      <xdr:nvCxnSpPr>
        <xdr:cNvPr id="423" name="直線コネクタ 422"/>
        <xdr:cNvCxnSpPr/>
      </xdr:nvCxnSpPr>
      <xdr:spPr>
        <a:xfrm flipV="1">
          <a:off x="15671800" y="128066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43180</xdr:rowOff>
    </xdr:from>
    <xdr:to>
      <xdr:col>22</xdr:col>
      <xdr:colOff>565150</xdr:colOff>
      <xdr:row>75</xdr:row>
      <xdr:rowOff>142240</xdr:rowOff>
    </xdr:to>
    <xdr:cxnSp macro="">
      <xdr:nvCxnSpPr>
        <xdr:cNvPr id="426" name="直線コネクタ 425"/>
        <xdr:cNvCxnSpPr/>
      </xdr:nvCxnSpPr>
      <xdr:spPr>
        <a:xfrm flipV="1">
          <a:off x="14782800" y="129019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75</xdr:row>
      <xdr:rowOff>142240</xdr:rowOff>
    </xdr:to>
    <xdr:cxnSp macro="">
      <xdr:nvCxnSpPr>
        <xdr:cNvPr id="429" name="直線コネクタ 428"/>
        <xdr:cNvCxnSpPr/>
      </xdr:nvCxnSpPr>
      <xdr:spPr>
        <a:xfrm>
          <a:off x="13893800" y="127800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92710</xdr:rowOff>
    </xdr:from>
    <xdr:to>
      <xdr:col>20</xdr:col>
      <xdr:colOff>158750</xdr:colOff>
      <xdr:row>74</xdr:row>
      <xdr:rowOff>168910</xdr:rowOff>
    </xdr:to>
    <xdr:cxnSp macro="">
      <xdr:nvCxnSpPr>
        <xdr:cNvPr id="432" name="直線コネクタ 431"/>
        <xdr:cNvCxnSpPr/>
      </xdr:nvCxnSpPr>
      <xdr:spPr>
        <a:xfrm flipV="1">
          <a:off x="13004800" y="127800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42" name="円/楕円 441"/>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148607</xdr:rowOff>
    </xdr:from>
    <xdr:ext cx="762000" cy="259045"/>
    <xdr:sp macro="" textlink="">
      <xdr:nvSpPr>
        <xdr:cNvPr id="443" name="公債費以外該当値テキスト"/>
        <xdr:cNvSpPr txBox="1"/>
      </xdr:nvSpPr>
      <xdr:spPr>
        <a:xfrm>
          <a:off x="16598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163830</xdr:rowOff>
    </xdr:from>
    <xdr:to>
      <xdr:col>22</xdr:col>
      <xdr:colOff>615950</xdr:colOff>
      <xdr:row>75</xdr:row>
      <xdr:rowOff>93980</xdr:rowOff>
    </xdr:to>
    <xdr:sp macro="" textlink="">
      <xdr:nvSpPr>
        <xdr:cNvPr id="444" name="円/楕円 443"/>
        <xdr:cNvSpPr/>
      </xdr:nvSpPr>
      <xdr:spPr>
        <a:xfrm>
          <a:off x="15621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104157</xdr:rowOff>
    </xdr:from>
    <xdr:ext cx="736600" cy="259045"/>
    <xdr:sp macro="" textlink="">
      <xdr:nvSpPr>
        <xdr:cNvPr id="445" name="テキスト ボックス 444"/>
        <xdr:cNvSpPr txBox="1"/>
      </xdr:nvSpPr>
      <xdr:spPr>
        <a:xfrm>
          <a:off x="15290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91440</xdr:rowOff>
    </xdr:from>
    <xdr:to>
      <xdr:col>21</xdr:col>
      <xdr:colOff>412750</xdr:colOff>
      <xdr:row>76</xdr:row>
      <xdr:rowOff>21589</xdr:rowOff>
    </xdr:to>
    <xdr:sp macro="" textlink="">
      <xdr:nvSpPr>
        <xdr:cNvPr id="446" name="円/楕円 445"/>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31767</xdr:rowOff>
    </xdr:from>
    <xdr:ext cx="762000" cy="259045"/>
    <xdr:sp macro="" textlink="">
      <xdr:nvSpPr>
        <xdr:cNvPr id="447" name="テキスト ボックス 446"/>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48" name="円/楕円 447"/>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49" name="テキスト ボックス 448"/>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0" name="円/楕円 449"/>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1" name="テキスト ボックス 450"/>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岡山県鏡野町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12228</xdr:rowOff>
    </xdr:from>
    <xdr:to>
      <xdr:col>4</xdr:col>
      <xdr:colOff>1117600</xdr:colOff>
      <xdr:row>16</xdr:row>
      <xdr:rowOff>24465</xdr:rowOff>
    </xdr:to>
    <xdr:cxnSp macro="">
      <xdr:nvCxnSpPr>
        <xdr:cNvPr id="50" name="直線コネクタ 49"/>
        <xdr:cNvCxnSpPr/>
      </xdr:nvCxnSpPr>
      <xdr:spPr bwMode="auto">
        <a:xfrm>
          <a:off x="5003800" y="2803053"/>
          <a:ext cx="647700" cy="1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6055</xdr:rowOff>
    </xdr:from>
    <xdr:to>
      <xdr:col>4</xdr:col>
      <xdr:colOff>469900</xdr:colOff>
      <xdr:row>16</xdr:row>
      <xdr:rowOff>12228</xdr:rowOff>
    </xdr:to>
    <xdr:cxnSp macro="">
      <xdr:nvCxnSpPr>
        <xdr:cNvPr id="53" name="直線コネクタ 52"/>
        <xdr:cNvCxnSpPr/>
      </xdr:nvCxnSpPr>
      <xdr:spPr bwMode="auto">
        <a:xfrm>
          <a:off x="4305300" y="2796880"/>
          <a:ext cx="698500" cy="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6055</xdr:rowOff>
    </xdr:from>
    <xdr:to>
      <xdr:col>3</xdr:col>
      <xdr:colOff>904875</xdr:colOff>
      <xdr:row>16</xdr:row>
      <xdr:rowOff>33327</xdr:rowOff>
    </xdr:to>
    <xdr:cxnSp macro="">
      <xdr:nvCxnSpPr>
        <xdr:cNvPr id="56" name="直線コネクタ 55"/>
        <xdr:cNvCxnSpPr/>
      </xdr:nvCxnSpPr>
      <xdr:spPr bwMode="auto">
        <a:xfrm flipV="1">
          <a:off x="3606800" y="2796880"/>
          <a:ext cx="6985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160879</xdr:rowOff>
    </xdr:from>
    <xdr:to>
      <xdr:col>3</xdr:col>
      <xdr:colOff>206375</xdr:colOff>
      <xdr:row>16</xdr:row>
      <xdr:rowOff>33327</xdr:rowOff>
    </xdr:to>
    <xdr:cxnSp macro="">
      <xdr:nvCxnSpPr>
        <xdr:cNvPr id="59" name="直線コネクタ 58"/>
        <xdr:cNvCxnSpPr/>
      </xdr:nvCxnSpPr>
      <xdr:spPr bwMode="auto">
        <a:xfrm>
          <a:off x="2908300" y="2780254"/>
          <a:ext cx="698500" cy="4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145115</xdr:rowOff>
    </xdr:from>
    <xdr:to>
      <xdr:col>5</xdr:col>
      <xdr:colOff>34925</xdr:colOff>
      <xdr:row>16</xdr:row>
      <xdr:rowOff>75265</xdr:rowOff>
    </xdr:to>
    <xdr:sp macro="" textlink="">
      <xdr:nvSpPr>
        <xdr:cNvPr id="69" name="円/楕円 68"/>
        <xdr:cNvSpPr/>
      </xdr:nvSpPr>
      <xdr:spPr bwMode="auto">
        <a:xfrm>
          <a:off x="5600700" y="276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161642</xdr:rowOff>
    </xdr:from>
    <xdr:ext cx="762000" cy="259045"/>
    <xdr:sp macro="" textlink="">
      <xdr:nvSpPr>
        <xdr:cNvPr id="70" name="人口1人当たり決算額の推移該当値テキスト130"/>
        <xdr:cNvSpPr txBox="1"/>
      </xdr:nvSpPr>
      <xdr:spPr>
        <a:xfrm>
          <a:off x="5740400" y="26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132878</xdr:rowOff>
    </xdr:from>
    <xdr:to>
      <xdr:col>4</xdr:col>
      <xdr:colOff>520700</xdr:colOff>
      <xdr:row>16</xdr:row>
      <xdr:rowOff>63028</xdr:rowOff>
    </xdr:to>
    <xdr:sp macro="" textlink="">
      <xdr:nvSpPr>
        <xdr:cNvPr id="71" name="円/楕円 70"/>
        <xdr:cNvSpPr/>
      </xdr:nvSpPr>
      <xdr:spPr bwMode="auto">
        <a:xfrm>
          <a:off x="4953000" y="275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73205</xdr:rowOff>
    </xdr:from>
    <xdr:ext cx="736600" cy="259045"/>
    <xdr:sp macro="" textlink="">
      <xdr:nvSpPr>
        <xdr:cNvPr id="72" name="テキスト ボックス 71"/>
        <xdr:cNvSpPr txBox="1"/>
      </xdr:nvSpPr>
      <xdr:spPr>
        <a:xfrm>
          <a:off x="4622800" y="252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126705</xdr:rowOff>
    </xdr:from>
    <xdr:to>
      <xdr:col>3</xdr:col>
      <xdr:colOff>955675</xdr:colOff>
      <xdr:row>16</xdr:row>
      <xdr:rowOff>56855</xdr:rowOff>
    </xdr:to>
    <xdr:sp macro="" textlink="">
      <xdr:nvSpPr>
        <xdr:cNvPr id="73" name="円/楕円 72"/>
        <xdr:cNvSpPr/>
      </xdr:nvSpPr>
      <xdr:spPr bwMode="auto">
        <a:xfrm>
          <a:off x="4254500" y="27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67032</xdr:rowOff>
    </xdr:from>
    <xdr:ext cx="762000" cy="259045"/>
    <xdr:sp macro="" textlink="">
      <xdr:nvSpPr>
        <xdr:cNvPr id="74" name="テキスト ボックス 73"/>
        <xdr:cNvSpPr txBox="1"/>
      </xdr:nvSpPr>
      <xdr:spPr>
        <a:xfrm>
          <a:off x="3924300" y="25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153977</xdr:rowOff>
    </xdr:from>
    <xdr:to>
      <xdr:col>3</xdr:col>
      <xdr:colOff>257175</xdr:colOff>
      <xdr:row>16</xdr:row>
      <xdr:rowOff>84127</xdr:rowOff>
    </xdr:to>
    <xdr:sp macro="" textlink="">
      <xdr:nvSpPr>
        <xdr:cNvPr id="75" name="円/楕円 74"/>
        <xdr:cNvSpPr/>
      </xdr:nvSpPr>
      <xdr:spPr bwMode="auto">
        <a:xfrm>
          <a:off x="3556000" y="277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94304</xdr:rowOff>
    </xdr:from>
    <xdr:ext cx="762000" cy="259045"/>
    <xdr:sp macro="" textlink="">
      <xdr:nvSpPr>
        <xdr:cNvPr id="76" name="テキスト ボックス 75"/>
        <xdr:cNvSpPr txBox="1"/>
      </xdr:nvSpPr>
      <xdr:spPr>
        <a:xfrm>
          <a:off x="3225800" y="254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146,043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110079</xdr:rowOff>
    </xdr:from>
    <xdr:to>
      <xdr:col>2</xdr:col>
      <xdr:colOff>692150</xdr:colOff>
      <xdr:row>16</xdr:row>
      <xdr:rowOff>40229</xdr:rowOff>
    </xdr:to>
    <xdr:sp macro="" textlink="">
      <xdr:nvSpPr>
        <xdr:cNvPr id="77" name="円/楕円 76"/>
        <xdr:cNvSpPr/>
      </xdr:nvSpPr>
      <xdr:spPr bwMode="auto">
        <a:xfrm>
          <a:off x="2857500" y="272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50406</xdr:rowOff>
    </xdr:from>
    <xdr:ext cx="762000" cy="259045"/>
    <xdr:sp macro="" textlink="">
      <xdr:nvSpPr>
        <xdr:cNvPr id="78" name="テキスト ボックス 77"/>
        <xdr:cNvSpPr txBox="1"/>
      </xdr:nvSpPr>
      <xdr:spPr>
        <a:xfrm>
          <a:off x="2527300" y="249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205727</xdr:rowOff>
    </xdr:from>
    <xdr:to>
      <xdr:col>4</xdr:col>
      <xdr:colOff>1117600</xdr:colOff>
      <xdr:row>34</xdr:row>
      <xdr:rowOff>303695</xdr:rowOff>
    </xdr:to>
    <xdr:cxnSp macro="">
      <xdr:nvCxnSpPr>
        <xdr:cNvPr id="111" name="直線コネクタ 110"/>
        <xdr:cNvCxnSpPr/>
      </xdr:nvCxnSpPr>
      <xdr:spPr bwMode="auto">
        <a:xfrm flipV="1">
          <a:off x="5003800" y="6473177"/>
          <a:ext cx="647700" cy="9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155118</xdr:rowOff>
    </xdr:from>
    <xdr:to>
      <xdr:col>4</xdr:col>
      <xdr:colOff>469900</xdr:colOff>
      <xdr:row>34</xdr:row>
      <xdr:rowOff>303695</xdr:rowOff>
    </xdr:to>
    <xdr:cxnSp macro="">
      <xdr:nvCxnSpPr>
        <xdr:cNvPr id="114" name="直線コネクタ 113"/>
        <xdr:cNvCxnSpPr/>
      </xdr:nvCxnSpPr>
      <xdr:spPr bwMode="auto">
        <a:xfrm>
          <a:off x="4305300" y="6422568"/>
          <a:ext cx="698500" cy="14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103721</xdr:rowOff>
    </xdr:from>
    <xdr:to>
      <xdr:col>3</xdr:col>
      <xdr:colOff>904875</xdr:colOff>
      <xdr:row>34</xdr:row>
      <xdr:rowOff>155118</xdr:rowOff>
    </xdr:to>
    <xdr:cxnSp macro="">
      <xdr:nvCxnSpPr>
        <xdr:cNvPr id="117" name="直線コネクタ 116"/>
        <xdr:cNvCxnSpPr/>
      </xdr:nvCxnSpPr>
      <xdr:spPr bwMode="auto">
        <a:xfrm>
          <a:off x="3606800" y="6371171"/>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44424</xdr:rowOff>
    </xdr:from>
    <xdr:to>
      <xdr:col>3</xdr:col>
      <xdr:colOff>206375</xdr:colOff>
      <xdr:row>34</xdr:row>
      <xdr:rowOff>103721</xdr:rowOff>
    </xdr:to>
    <xdr:cxnSp macro="">
      <xdr:nvCxnSpPr>
        <xdr:cNvPr id="120" name="直線コネクタ 119"/>
        <xdr:cNvCxnSpPr/>
      </xdr:nvCxnSpPr>
      <xdr:spPr bwMode="auto">
        <a:xfrm>
          <a:off x="2908300" y="6311874"/>
          <a:ext cx="698500" cy="5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154927</xdr:rowOff>
    </xdr:from>
    <xdr:to>
      <xdr:col>5</xdr:col>
      <xdr:colOff>34925</xdr:colOff>
      <xdr:row>34</xdr:row>
      <xdr:rowOff>256527</xdr:rowOff>
    </xdr:to>
    <xdr:sp macro="" textlink="">
      <xdr:nvSpPr>
        <xdr:cNvPr id="130" name="円/楕円 129"/>
        <xdr:cNvSpPr/>
      </xdr:nvSpPr>
      <xdr:spPr bwMode="auto">
        <a:xfrm>
          <a:off x="5600700" y="64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xdr:rowOff>
    </xdr:from>
    <xdr:ext cx="762000" cy="259045"/>
    <xdr:sp macro="" textlink="">
      <xdr:nvSpPr>
        <xdr:cNvPr id="131" name="人口1人当たり決算額の推移該当値テキスト445"/>
        <xdr:cNvSpPr txBox="1"/>
      </xdr:nvSpPr>
      <xdr:spPr>
        <a:xfrm>
          <a:off x="5740400" y="626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252895</xdr:rowOff>
    </xdr:from>
    <xdr:to>
      <xdr:col>4</xdr:col>
      <xdr:colOff>520700</xdr:colOff>
      <xdr:row>35</xdr:row>
      <xdr:rowOff>11595</xdr:rowOff>
    </xdr:to>
    <xdr:sp macro="" textlink="">
      <xdr:nvSpPr>
        <xdr:cNvPr id="132" name="円/楕円 131"/>
        <xdr:cNvSpPr/>
      </xdr:nvSpPr>
      <xdr:spPr bwMode="auto">
        <a:xfrm>
          <a:off x="4953000" y="652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21772</xdr:rowOff>
    </xdr:from>
    <xdr:ext cx="736600" cy="259045"/>
    <xdr:sp macro="" textlink="">
      <xdr:nvSpPr>
        <xdr:cNvPr id="133" name="テキスト ボックス 132"/>
        <xdr:cNvSpPr txBox="1"/>
      </xdr:nvSpPr>
      <xdr:spPr>
        <a:xfrm>
          <a:off x="4622800" y="6289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104318</xdr:rowOff>
    </xdr:from>
    <xdr:to>
      <xdr:col>3</xdr:col>
      <xdr:colOff>955675</xdr:colOff>
      <xdr:row>34</xdr:row>
      <xdr:rowOff>205918</xdr:rowOff>
    </xdr:to>
    <xdr:sp macro="" textlink="">
      <xdr:nvSpPr>
        <xdr:cNvPr id="134" name="円/楕円 133"/>
        <xdr:cNvSpPr/>
      </xdr:nvSpPr>
      <xdr:spPr bwMode="auto">
        <a:xfrm>
          <a:off x="4254500" y="637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216095</xdr:rowOff>
    </xdr:from>
    <xdr:ext cx="762000" cy="259045"/>
    <xdr:sp macro="" textlink="">
      <xdr:nvSpPr>
        <xdr:cNvPr id="135" name="テキスト ボックス 134"/>
        <xdr:cNvSpPr txBox="1"/>
      </xdr:nvSpPr>
      <xdr:spPr>
        <a:xfrm>
          <a:off x="3924300" y="614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52921</xdr:rowOff>
    </xdr:from>
    <xdr:to>
      <xdr:col>3</xdr:col>
      <xdr:colOff>257175</xdr:colOff>
      <xdr:row>34</xdr:row>
      <xdr:rowOff>154521</xdr:rowOff>
    </xdr:to>
    <xdr:sp macro="" textlink="">
      <xdr:nvSpPr>
        <xdr:cNvPr id="136" name="円/楕円 135"/>
        <xdr:cNvSpPr/>
      </xdr:nvSpPr>
      <xdr:spPr bwMode="auto">
        <a:xfrm>
          <a:off x="3556000" y="63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164698</xdr:rowOff>
    </xdr:from>
    <xdr:ext cx="762000" cy="259045"/>
    <xdr:sp macro="" textlink="">
      <xdr:nvSpPr>
        <xdr:cNvPr id="137" name="テキスト ボックス 136"/>
        <xdr:cNvSpPr txBox="1"/>
      </xdr:nvSpPr>
      <xdr:spPr>
        <a:xfrm>
          <a:off x="3225800" y="608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336524</xdr:rowOff>
    </xdr:from>
    <xdr:to>
      <xdr:col>2</xdr:col>
      <xdr:colOff>692150</xdr:colOff>
      <xdr:row>34</xdr:row>
      <xdr:rowOff>95224</xdr:rowOff>
    </xdr:to>
    <xdr:sp macro="" textlink="">
      <xdr:nvSpPr>
        <xdr:cNvPr id="138" name="円/楕円 137"/>
        <xdr:cNvSpPr/>
      </xdr:nvSpPr>
      <xdr:spPr bwMode="auto">
        <a:xfrm>
          <a:off x="2857500" y="626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105401</xdr:rowOff>
    </xdr:from>
    <xdr:ext cx="762000" cy="259045"/>
    <xdr:sp macro="" textlink="">
      <xdr:nvSpPr>
        <xdr:cNvPr id="139" name="テキスト ボックス 138"/>
        <xdr:cNvSpPr txBox="1"/>
      </xdr:nvSpPr>
      <xdr:spPr>
        <a:xfrm>
          <a:off x="2527300" y="602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まで財政調整基金を取崩すことなく財政運営がなされており、歳計剰余金による積立てにより基金残高は毎年増加しており、標準財政規模比は８割近くとなっているが、今後の公共資産の大規模修繕等を見据え、適切な活用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平成２２年度の１３．９％をピークに下降しており、平成２５年度には８．８％となっている。一概に高い比率が求められるものではないが、適正な予算執行に努め、本町の財政規模に見合う実質収支となるような財政運営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平成１９年度の算定開始後、各会計とも赤字額は発生していないものの、今後においても健全な財政運営が求められる。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今後の特別会計の運営においては、国民健康保険や介護保険等保険給付費が増大することにより、特別会計の財政が逼迫することが目に見えており、保険給付費の抑制につながる施策の推進が求められる。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や農業集落排水・公共下水道事業特別会計においては、施設の統廃合の期限が定められており、平成２６年度以降集中的な整備が進められるため、事業推進に係る一般会計からの繰出金も増大することが見込まれるため、公営企業会計基準の見直しに併せ、独立採算経営の趣旨からも、適正な料金体系の設定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１年度までに繰上償還を行うとともに、新発債の借入抑制により、以降着実に減少傾向にあったが、平成２５年度から２か年計画で着手した鏡野地域情報通信施設整備事業に充当した旧合併特例債や大野保育園整備事業に対する過疎対策事業債</a:t>
          </a:r>
          <a:r>
            <a:rPr kumimoji="1" lang="ja-JP" altLang="ja-JP" sz="1400">
              <a:solidFill>
                <a:schemeClr val="dk1"/>
              </a:solidFill>
              <a:effectLst/>
              <a:latin typeface="+mn-lt"/>
              <a:ea typeface="+mn-ea"/>
              <a:cs typeface="+mn-cs"/>
            </a:rPr>
            <a:t>などの多額の起債借入</a:t>
          </a:r>
          <a:r>
            <a:rPr kumimoji="1" lang="ja-JP" altLang="en-US" sz="1400">
              <a:latin typeface="ＭＳ ゴシック" pitchFamily="49" charset="-128"/>
              <a:ea typeface="ＭＳ ゴシック" pitchFamily="49" charset="-128"/>
            </a:rPr>
            <a:t>及び簡易水道・公共下水道整備事業等に係る公営企業債の償還に対する繰入額が以後数年間に渡り発生する見込みである。さらに圏域資源循環施設組合や消防組合への一部事務組合負担金の増加など財政への圧迫が懸念される。これにより、実質公債比率の分子も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なお、債務負担行為に基づく支出額については、情報通信施設整備運営にかかるものである。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一般会計等の地方債残高は、公債費負担適正化計画による新発債の抑制により</a:t>
          </a:r>
          <a:r>
            <a:rPr kumimoji="1" lang="ja-JP" altLang="ja-JP" sz="1400">
              <a:solidFill>
                <a:schemeClr val="dk1"/>
              </a:solidFill>
              <a:effectLst/>
              <a:latin typeface="+mn-lt"/>
              <a:ea typeface="+mn-ea"/>
              <a:cs typeface="+mn-cs"/>
            </a:rPr>
            <a:t>減少傾向にあったが、平成２５年度から２か年計画で着手した鏡野地域情報通信施設整備事業</a:t>
          </a:r>
          <a:r>
            <a:rPr kumimoji="1" lang="ja-JP" altLang="en-US" sz="1400">
              <a:solidFill>
                <a:schemeClr val="dk1"/>
              </a:solidFill>
              <a:effectLst/>
              <a:latin typeface="+mn-lt"/>
              <a:ea typeface="+mn-ea"/>
              <a:cs typeface="+mn-cs"/>
            </a:rPr>
            <a:t>等により今後は増加する見込みである。また、</a:t>
          </a:r>
          <a:r>
            <a:rPr kumimoji="1" lang="ja-JP" altLang="ja-JP" sz="1400">
              <a:solidFill>
                <a:schemeClr val="dk1"/>
              </a:solidFill>
              <a:effectLst/>
              <a:latin typeface="+mn-lt"/>
              <a:ea typeface="+mn-ea"/>
              <a:cs typeface="+mn-cs"/>
            </a:rPr>
            <a:t>簡易水道・公共下水道整備事業等に係る公営企業債の</a:t>
          </a:r>
          <a:r>
            <a:rPr kumimoji="1" lang="ja-JP" altLang="en-US" sz="1400">
              <a:solidFill>
                <a:schemeClr val="dk1"/>
              </a:solidFill>
              <a:effectLst/>
              <a:latin typeface="+mn-lt"/>
              <a:ea typeface="+mn-ea"/>
              <a:cs typeface="+mn-cs"/>
            </a:rPr>
            <a:t>残高も確実に増加することとなる。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充当可能財源の内、充当可能基金については、歳計剰余金の積立てにより財政調整基金を中心に増加しているが、今後の大規模事業の実施並びに公共施設の更新時期を控え、取崩し財源充当することも検討しており、将来負担比率は増加となる見込みで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N19" workbookViewId="0">
      <selection activeCell="BV28" sqref="BV28:CC2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12862845</v>
      </c>
      <c r="BO4" s="379"/>
      <c r="BP4" s="379"/>
      <c r="BQ4" s="379"/>
      <c r="BR4" s="379"/>
      <c r="BS4" s="379"/>
      <c r="BT4" s="379"/>
      <c r="BU4" s="380"/>
      <c r="BV4" s="378">
        <v>12072036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8.8000000000000007</v>
      </c>
      <c r="CU4" s="554"/>
      <c r="CV4" s="554"/>
      <c r="CW4" s="554"/>
      <c r="CX4" s="554"/>
      <c r="CY4" s="554"/>
      <c r="CZ4" s="554"/>
      <c r="DA4" s="555"/>
      <c r="DB4" s="553">
        <v>9.1999999999999993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12070451</v>
      </c>
      <c r="BO5" s="384"/>
      <c r="BP5" s="384"/>
      <c r="BQ5" s="384"/>
      <c r="BR5" s="384"/>
      <c r="BS5" s="384"/>
      <c r="BT5" s="384"/>
      <c r="BU5" s="385"/>
      <c r="BV5" s="383">
        <v>11315931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74.7</v>
      </c>
      <c r="CU5" s="354"/>
      <c r="CV5" s="354"/>
      <c r="CW5" s="354"/>
      <c r="CX5" s="354"/>
      <c r="CY5" s="354"/>
      <c r="CZ5" s="354"/>
      <c r="DA5" s="355"/>
      <c r="DB5" s="353">
        <v>80.099999999999994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792394</v>
      </c>
      <c r="BO6" s="384"/>
      <c r="BP6" s="384"/>
      <c r="BQ6" s="384"/>
      <c r="BR6" s="384"/>
      <c r="BS6" s="384"/>
      <c r="BT6" s="384"/>
      <c r="BU6" s="385"/>
      <c r="BV6" s="383">
        <v>756105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79.8</v>
      </c>
      <c r="CU6" s="528"/>
      <c r="CV6" s="528"/>
      <c r="CW6" s="528"/>
      <c r="CX6" s="528"/>
      <c r="CY6" s="528"/>
      <c r="CZ6" s="528"/>
      <c r="DA6" s="529"/>
      <c r="DB6" s="527">
        <v>85.5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131829</v>
      </c>
      <c r="BO7" s="384"/>
      <c r="BP7" s="384"/>
      <c r="BQ7" s="384"/>
      <c r="BR7" s="384"/>
      <c r="BS7" s="384"/>
      <c r="BT7" s="384"/>
      <c r="BU7" s="385"/>
      <c r="BV7" s="383">
        <v>70352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7489559</v>
      </c>
      <c r="CU7" s="384"/>
      <c r="CV7" s="384"/>
      <c r="CW7" s="384"/>
      <c r="CX7" s="384"/>
      <c r="CY7" s="384"/>
      <c r="CZ7" s="384"/>
      <c r="DA7" s="385"/>
      <c r="DB7" s="383">
        <v>7484804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660565</v>
      </c>
      <c r="BO8" s="384"/>
      <c r="BP8" s="384"/>
      <c r="BQ8" s="384"/>
      <c r="BR8" s="384"/>
      <c r="BS8" s="384"/>
      <c r="BT8" s="384"/>
      <c r="BU8" s="385"/>
      <c r="BV8" s="383">
        <v>685753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0.37</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13580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-25188</v>
      </c>
      <c r="BO9" s="384"/>
      <c r="BP9" s="384"/>
      <c r="BQ9" s="384"/>
      <c r="BR9" s="384"/>
      <c r="BS9" s="384"/>
      <c r="BT9" s="384"/>
      <c r="BU9" s="385"/>
      <c r="BV9" s="383">
        <v>-141372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14059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690291</v>
      </c>
      <c r="BO10" s="384"/>
      <c r="BP10" s="384"/>
      <c r="BQ10" s="384"/>
      <c r="BR10" s="384"/>
      <c r="BS10" s="384"/>
      <c r="BT10" s="384"/>
      <c r="BU10" s="385"/>
      <c r="BV10" s="383">
        <v>372061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13908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13810</v>
      </c>
      <c r="S13" s="483"/>
      <c r="T13" s="483"/>
      <c r="U13" s="483"/>
      <c r="V13" s="484"/>
      <c r="W13" s="470" t="s">
        <v>124</v>
      </c>
      <c r="X13" s="396"/>
      <c r="Y13" s="396"/>
      <c r="Z13" s="396"/>
      <c r="AA13" s="396"/>
      <c r="AB13" s="397"/>
      <c r="AC13" s="359">
        <v>1077</v>
      </c>
      <c r="AD13" s="360"/>
      <c r="AE13" s="360"/>
      <c r="AF13" s="360"/>
      <c r="AG13" s="361"/>
      <c r="AH13" s="359">
        <v>1198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665103</v>
      </c>
      <c r="BO13" s="384"/>
      <c r="BP13" s="384"/>
      <c r="BQ13" s="384"/>
      <c r="BR13" s="384"/>
      <c r="BS13" s="384"/>
      <c r="BT13" s="384"/>
      <c r="BU13" s="385"/>
      <c r="BV13" s="383">
        <v>230689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14017</v>
      </c>
      <c r="S14" s="483"/>
      <c r="T14" s="483"/>
      <c r="U14" s="483"/>
      <c r="V14" s="484"/>
      <c r="W14" s="485"/>
      <c r="X14" s="399"/>
      <c r="Y14" s="399"/>
      <c r="Z14" s="399"/>
      <c r="AA14" s="399"/>
      <c r="AB14" s="400"/>
      <c r="AC14" s="475">
        <v>17.3</v>
      </c>
      <c r="AD14" s="476"/>
      <c r="AE14" s="476"/>
      <c r="AF14" s="476"/>
      <c r="AG14" s="477"/>
      <c r="AH14" s="475">
        <v>17.5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103</v>
      </c>
      <c r="CU14" s="454"/>
      <c r="CV14" s="454"/>
      <c r="CW14" s="454"/>
      <c r="CX14" s="454"/>
      <c r="CY14" s="454"/>
      <c r="CZ14" s="454"/>
      <c r="DA14" s="455"/>
      <c r="DB14" s="486">
        <v>143.80000000000001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13936</v>
      </c>
      <c r="S15" s="483"/>
      <c r="T15" s="483"/>
      <c r="U15" s="483"/>
      <c r="V15" s="484"/>
      <c r="W15" s="470" t="s">
        <v>131</v>
      </c>
      <c r="X15" s="396"/>
      <c r="Y15" s="396"/>
      <c r="Z15" s="396"/>
      <c r="AA15" s="396"/>
      <c r="AB15" s="397"/>
      <c r="AC15" s="359">
        <v>1553</v>
      </c>
      <c r="AD15" s="360"/>
      <c r="AE15" s="360"/>
      <c r="AF15" s="360"/>
      <c r="AG15" s="361"/>
      <c r="AH15" s="359">
        <v>1711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1817252</v>
      </c>
      <c r="BO15" s="379"/>
      <c r="BP15" s="379"/>
      <c r="BQ15" s="379"/>
      <c r="BR15" s="379"/>
      <c r="BS15" s="379"/>
      <c r="BT15" s="379"/>
      <c r="BU15" s="380"/>
      <c r="BV15" s="378">
        <v>2030003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24.9</v>
      </c>
      <c r="AD16" s="476"/>
      <c r="AE16" s="476"/>
      <c r="AF16" s="476"/>
      <c r="AG16" s="477"/>
      <c r="AH16" s="475">
        <v>25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5283623</v>
      </c>
      <c r="BO16" s="384"/>
      <c r="BP16" s="384"/>
      <c r="BQ16" s="384"/>
      <c r="BR16" s="384"/>
      <c r="BS16" s="384"/>
      <c r="BT16" s="384"/>
      <c r="BU16" s="385"/>
      <c r="BV16" s="383">
        <v>5282870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3603</v>
      </c>
      <c r="AD17" s="360"/>
      <c r="AE17" s="360"/>
      <c r="AF17" s="360"/>
      <c r="AG17" s="361"/>
      <c r="AH17" s="359">
        <v>3920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2357307</v>
      </c>
      <c r="BO17" s="384"/>
      <c r="BP17" s="384"/>
      <c r="BQ17" s="384"/>
      <c r="BR17" s="384"/>
      <c r="BS17" s="384"/>
      <c r="BT17" s="384"/>
      <c r="BU17" s="385"/>
      <c r="BV17" s="383">
        <v>2638791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419.69</v>
      </c>
      <c r="M18" s="446"/>
      <c r="N18" s="446"/>
      <c r="O18" s="446"/>
      <c r="P18" s="446"/>
      <c r="Q18" s="446"/>
      <c r="R18" s="447"/>
      <c r="S18" s="447"/>
      <c r="T18" s="447"/>
      <c r="U18" s="447"/>
      <c r="V18" s="448"/>
      <c r="W18" s="462"/>
      <c r="X18" s="463"/>
      <c r="Y18" s="463"/>
      <c r="Z18" s="463"/>
      <c r="AA18" s="463"/>
      <c r="AB18" s="471"/>
      <c r="AC18" s="347">
        <v>57.8</v>
      </c>
      <c r="AD18" s="348"/>
      <c r="AE18" s="348"/>
      <c r="AF18" s="348"/>
      <c r="AG18" s="449"/>
      <c r="AH18" s="347">
        <v>57.4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5700073</v>
      </c>
      <c r="BO18" s="384"/>
      <c r="BP18" s="384"/>
      <c r="BQ18" s="384"/>
      <c r="BR18" s="384"/>
      <c r="BS18" s="384"/>
      <c r="BT18" s="384"/>
      <c r="BU18" s="385"/>
      <c r="BV18" s="383">
        <v>5841551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9410353</v>
      </c>
      <c r="BO19" s="384"/>
      <c r="BP19" s="384"/>
      <c r="BQ19" s="384"/>
      <c r="BR19" s="384"/>
      <c r="BS19" s="384"/>
      <c r="BT19" s="384"/>
      <c r="BU19" s="385"/>
      <c r="BV19" s="383">
        <v>8732264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4725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13013900</v>
      </c>
      <c r="BO23" s="384"/>
      <c r="BP23" s="384"/>
      <c r="BQ23" s="384"/>
      <c r="BR23" s="384"/>
      <c r="BS23" s="384"/>
      <c r="BT23" s="384"/>
      <c r="BU23" s="385"/>
      <c r="BV23" s="383">
        <v>12005888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7450</v>
      </c>
      <c r="R24" s="360"/>
      <c r="S24" s="360"/>
      <c r="T24" s="360"/>
      <c r="U24" s="360"/>
      <c r="V24" s="361"/>
      <c r="W24" s="425"/>
      <c r="X24" s="416"/>
      <c r="Y24" s="417"/>
      <c r="Z24" s="356" t="s">
        <v>155</v>
      </c>
      <c r="AA24" s="357"/>
      <c r="AB24" s="357"/>
      <c r="AC24" s="357"/>
      <c r="AD24" s="357"/>
      <c r="AE24" s="357"/>
      <c r="AF24" s="357"/>
      <c r="AG24" s="358"/>
      <c r="AH24" s="359">
        <v>171</v>
      </c>
      <c r="AI24" s="360"/>
      <c r="AJ24" s="360"/>
      <c r="AK24" s="360"/>
      <c r="AL24" s="361"/>
      <c r="AM24" s="359">
        <v>539163</v>
      </c>
      <c r="AN24" s="360"/>
      <c r="AO24" s="360"/>
      <c r="AP24" s="360"/>
      <c r="AQ24" s="360"/>
      <c r="AR24" s="361"/>
      <c r="AS24" s="359">
        <v>3153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11232874</v>
      </c>
      <c r="BO24" s="384"/>
      <c r="BP24" s="384"/>
      <c r="BQ24" s="384"/>
      <c r="BR24" s="384"/>
      <c r="BS24" s="384"/>
      <c r="BT24" s="384"/>
      <c r="BU24" s="385"/>
      <c r="BV24" s="383">
        <v>11245812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6050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7055385</v>
      </c>
      <c r="BO25" s="379"/>
      <c r="BP25" s="379"/>
      <c r="BQ25" s="379"/>
      <c r="BR25" s="379"/>
      <c r="BS25" s="379"/>
      <c r="BT25" s="379"/>
      <c r="BU25" s="380"/>
      <c r="BV25" s="378">
        <v>8612288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5650</v>
      </c>
      <c r="R26" s="360"/>
      <c r="S26" s="360"/>
      <c r="T26" s="360"/>
      <c r="U26" s="360"/>
      <c r="V26" s="361"/>
      <c r="W26" s="425"/>
      <c r="X26" s="416"/>
      <c r="Y26" s="417"/>
      <c r="Z26" s="356" t="s">
        <v>161</v>
      </c>
      <c r="AA26" s="436"/>
      <c r="AB26" s="436"/>
      <c r="AC26" s="436"/>
      <c r="AD26" s="436"/>
      <c r="AE26" s="436"/>
      <c r="AF26" s="436"/>
      <c r="AG26" s="437"/>
      <c r="AH26" s="359">
        <v>8</v>
      </c>
      <c r="AI26" s="360"/>
      <c r="AJ26" s="360"/>
      <c r="AK26" s="360"/>
      <c r="AL26" s="361"/>
      <c r="AM26" s="359">
        <v>23200</v>
      </c>
      <c r="AN26" s="360"/>
      <c r="AO26" s="360"/>
      <c r="AP26" s="360"/>
      <c r="AQ26" s="360"/>
      <c r="AR26" s="361"/>
      <c r="AS26" s="359">
        <v>2900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3180</v>
      </c>
      <c r="R27" s="360"/>
      <c r="S27" s="360"/>
      <c r="T27" s="360"/>
      <c r="U27" s="360"/>
      <c r="V27" s="361"/>
      <c r="W27" s="425"/>
      <c r="X27" s="416"/>
      <c r="Y27" s="417"/>
      <c r="Z27" s="356" t="s">
        <v>164</v>
      </c>
      <c r="AA27" s="357"/>
      <c r="AB27" s="357"/>
      <c r="AC27" s="357"/>
      <c r="AD27" s="357"/>
      <c r="AE27" s="357"/>
      <c r="AF27" s="357"/>
      <c r="AG27" s="358"/>
      <c r="AH27" s="359">
        <v>8</v>
      </c>
      <c r="AI27" s="360"/>
      <c r="AJ27" s="360"/>
      <c r="AK27" s="360"/>
      <c r="AL27" s="361"/>
      <c r="AM27" s="359">
        <v>26222</v>
      </c>
      <c r="AN27" s="360"/>
      <c r="AO27" s="360"/>
      <c r="AP27" s="360"/>
      <c r="AQ27" s="360"/>
      <c r="AR27" s="361"/>
      <c r="AS27" s="359">
        <v>3278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2640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5901156</v>
      </c>
      <c r="BO28" s="379"/>
      <c r="BP28" s="379"/>
      <c r="BQ28" s="379"/>
      <c r="BR28" s="379"/>
      <c r="BS28" s="379"/>
      <c r="BT28" s="379"/>
      <c r="BU28" s="380"/>
      <c r="BV28" s="378">
        <v>4870865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13</v>
      </c>
      <c r="M29" s="360"/>
      <c r="N29" s="360"/>
      <c r="O29" s="360"/>
      <c r="P29" s="361"/>
      <c r="Q29" s="359">
        <v>2440</v>
      </c>
      <c r="R29" s="360"/>
      <c r="S29" s="360"/>
      <c r="T29" s="360"/>
      <c r="U29" s="360"/>
      <c r="V29" s="361"/>
      <c r="W29" s="425"/>
      <c r="X29" s="416"/>
      <c r="Y29" s="417"/>
      <c r="Z29" s="356" t="s">
        <v>171</v>
      </c>
      <c r="AA29" s="357"/>
      <c r="AB29" s="357"/>
      <c r="AC29" s="357"/>
      <c r="AD29" s="357"/>
      <c r="AE29" s="357"/>
      <c r="AF29" s="357"/>
      <c r="AG29" s="358"/>
      <c r="AH29" s="359">
        <v>179</v>
      </c>
      <c r="AI29" s="360"/>
      <c r="AJ29" s="360"/>
      <c r="AK29" s="360"/>
      <c r="AL29" s="361"/>
      <c r="AM29" s="359">
        <v>565385</v>
      </c>
      <c r="AN29" s="360"/>
      <c r="AO29" s="360"/>
      <c r="AP29" s="360"/>
      <c r="AQ29" s="360"/>
      <c r="AR29" s="361"/>
      <c r="AS29" s="359">
        <v>3159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547721</v>
      </c>
      <c r="BO29" s="384"/>
      <c r="BP29" s="384"/>
      <c r="BQ29" s="384"/>
      <c r="BR29" s="384"/>
      <c r="BS29" s="384"/>
      <c r="BT29" s="384"/>
      <c r="BU29" s="385"/>
      <c r="BV29" s="383">
        <v>542136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2778050</v>
      </c>
      <c r="BO30" s="387"/>
      <c r="BP30" s="387"/>
      <c r="BQ30" s="387"/>
      <c r="BR30" s="387"/>
      <c r="BS30" s="387"/>
      <c r="BT30" s="387"/>
      <c r="BU30" s="388"/>
      <c r="BV30" s="386">
        <v>2553646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岡山県市町村総合事務組合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鏡野町振興公社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津山・富線共同バス運行事業特別会計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岡山県市町村総合事務組合　貸付金特別会計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夢アグリ鏡野</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奨学会特別会計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林業集落排水事業特別会計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岡山県市町村総合事務組合　脱退還付金特別会計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未来奥津</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越畑専用水道特別会計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IF('各会計、関係団体の財政状況及び健全化判断比率'!B37="","",'各会計、関係団体の財政状況及び健全化判断比率'!B37)</f>
        <v>公共下水道特別会計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岡山県後期高齢者医療広域連合　一般会計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花美人の里</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岡山県後期高齢者医療広域連合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上齋原振興公社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岡山県市町村税整理組合　一般会計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人形峠原子力産業</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岡山県広域水道企業団　水道用水供給事業会計</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富畜産公社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津山広域事務組合　一般会計</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ファーム登美</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津山広域事務組合　ふるさと振興事業特別会計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津山圏域西部衛生施設組合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24" zoomScale="55" zoomScaleNormal="55" zoomScaleSheetLayoutView="100" workbookViewId="0">
      <selection activeCell="E45" sqref="E45:H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9" t="s">
        <v>24</v>
      </c>
      <c r="C41" s="1180"/>
      <c r="D41" s="81"/>
      <c r="E41" s="1181" t="s">
        <v>25</v>
      </c>
      <c r="F41" s="1181"/>
      <c r="G41" s="1181"/>
      <c r="H41" s="1182"/>
      <c r="I41" s="82">
        <v>13316</v>
      </c>
      <c r="J41" s="83">
        <v>12755</v>
      </c>
      <c r="K41" s="83">
        <v>12085</v>
      </c>
      <c r="L41" s="83">
        <v>12006</v>
      </c>
      <c r="M41" s="84">
        <v>13014</v>
      </c>
    </row>
    <row r="42" spans="2:13" ht="27.75" customHeight="1" x14ac:dyDescent="0.15">
      <c r="B42" s="1169"/>
      <c r="C42" s="1170"/>
      <c r="D42" s="85"/>
      <c r="E42" s="1173" t="s">
        <v>26</v>
      </c>
      <c r="F42" s="1173"/>
      <c r="G42" s="1173"/>
      <c r="H42" s="1174"/>
      <c r="I42" s="86">
        <v>70</v>
      </c>
      <c r="J42" s="87">
        <v>59</v>
      </c>
      <c r="K42" s="87">
        <v>48</v>
      </c>
      <c r="L42" s="87">
        <v>8612</v>
      </c>
      <c r="M42" s="88">
        <v>7044</v>
      </c>
    </row>
    <row r="43" spans="2:13" ht="27.75" customHeight="1" x14ac:dyDescent="0.15">
      <c r="B43" s="1169"/>
      <c r="C43" s="1170"/>
      <c r="D43" s="85"/>
      <c r="E43" s="1173" t="s">
        <v>27</v>
      </c>
      <c r="F43" s="1173"/>
      <c r="G43" s="1173"/>
      <c r="H43" s="1174"/>
      <c r="I43" s="86">
        <v>6521</v>
      </c>
      <c r="J43" s="87">
        <v>7784</v>
      </c>
      <c r="K43" s="87">
        <v>8242</v>
      </c>
      <c r="L43" s="87">
        <v>8039</v>
      </c>
      <c r="M43" s="88">
        <v>7651</v>
      </c>
    </row>
    <row r="44" spans="2:13" ht="27.75" customHeight="1" x14ac:dyDescent="0.15">
      <c r="B44" s="1169"/>
      <c r="C44" s="1170"/>
      <c r="D44" s="85"/>
      <c r="E44" s="1173" t="s">
        <v>28</v>
      </c>
      <c r="F44" s="1173"/>
      <c r="G44" s="1173"/>
      <c r="H44" s="1174"/>
      <c r="I44" s="86">
        <v>257</v>
      </c>
      <c r="J44" s="87">
        <v>227</v>
      </c>
      <c r="K44" s="87">
        <v>229</v>
      </c>
      <c r="L44" s="87">
        <v>203</v>
      </c>
      <c r="M44" s="88">
        <v>306</v>
      </c>
    </row>
    <row r="45" spans="2:13" ht="27.75" customHeight="1" x14ac:dyDescent="0.15">
      <c r="B45" s="1169"/>
      <c r="C45" s="1170"/>
      <c r="D45" s="85"/>
      <c r="E45" s="1173" t="s">
        <v>29</v>
      </c>
      <c r="F45" s="1173"/>
      <c r="G45" s="1173"/>
      <c r="H45" s="1174"/>
      <c r="I45" s="86">
        <v>1651</v>
      </c>
      <c r="J45" s="87">
        <v>1629</v>
      </c>
      <c r="K45" s="87">
        <v>1493</v>
      </c>
      <c r="L45" s="87">
        <v>1455</v>
      </c>
      <c r="M45" s="88">
        <v>1304</v>
      </c>
    </row>
    <row r="46" spans="2:13" ht="27.75" customHeight="1" x14ac:dyDescent="0.15">
      <c r="B46" s="1169"/>
      <c r="C46" s="1170"/>
      <c r="D46" s="85"/>
      <c r="E46" s="1173" t="s">
        <v>30</v>
      </c>
      <c r="F46" s="1173"/>
      <c r="G46" s="1173"/>
      <c r="H46" s="1174"/>
      <c r="I46" s="86">
        <v>38</v>
      </c>
      <c r="J46" s="87">
        <v>2</v>
      </c>
      <c r="K46" s="87">
        <v>1</v>
      </c>
      <c r="L46" s="87" t="s">
        <v>485</v>
      </c>
      <c r="M46" s="88" t="s">
        <v>485</v>
      </c>
    </row>
    <row r="47" spans="2:13" ht="27.75" customHeight="1" x14ac:dyDescent="0.15">
      <c r="B47" s="1169"/>
      <c r="C47" s="1170"/>
      <c r="D47" s="85"/>
      <c r="E47" s="1173" t="s">
        <v>31</v>
      </c>
      <c r="F47" s="1173"/>
      <c r="G47" s="1173"/>
      <c r="H47" s="1174"/>
      <c r="I47" s="86" t="s">
        <v>485</v>
      </c>
      <c r="J47" s="87" t="s">
        <v>485</v>
      </c>
      <c r="K47" s="87" t="s">
        <v>485</v>
      </c>
      <c r="L47" s="87" t="s">
        <v>485</v>
      </c>
      <c r="M47" s="88" t="s">
        <v>485</v>
      </c>
    </row>
    <row r="48" spans="2:13" ht="27.75" customHeight="1" x14ac:dyDescent="0.15">
      <c r="B48" s="1171"/>
      <c r="C48" s="1172"/>
      <c r="D48" s="85"/>
      <c r="E48" s="1173" t="s">
        <v>32</v>
      </c>
      <c r="F48" s="1173"/>
      <c r="G48" s="1173"/>
      <c r="H48" s="1174"/>
      <c r="I48" s="86" t="s">
        <v>485</v>
      </c>
      <c r="J48" s="87" t="s">
        <v>485</v>
      </c>
      <c r="K48" s="87" t="s">
        <v>485</v>
      </c>
      <c r="L48" s="87" t="s">
        <v>485</v>
      </c>
      <c r="M48" s="88" t="s">
        <v>485</v>
      </c>
    </row>
    <row r="49" spans="2:13" ht="27.75" customHeight="1" x14ac:dyDescent="0.15">
      <c r="B49" s="1167" t="s">
        <v>33</v>
      </c>
      <c r="C49" s="1168"/>
      <c r="D49" s="89"/>
      <c r="E49" s="1173" t="s">
        <v>34</v>
      </c>
      <c r="F49" s="1173"/>
      <c r="G49" s="1173"/>
      <c r="H49" s="1174"/>
      <c r="I49" s="86">
        <v>4053</v>
      </c>
      <c r="J49" s="87">
        <v>4945</v>
      </c>
      <c r="K49" s="87">
        <v>5761</v>
      </c>
      <c r="L49" s="87">
        <v>6581</v>
      </c>
      <c r="M49" s="88">
        <v>7483</v>
      </c>
    </row>
    <row r="50" spans="2:13" ht="27.75" customHeight="1" x14ac:dyDescent="0.15">
      <c r="B50" s="1169"/>
      <c r="C50" s="1170"/>
      <c r="D50" s="85"/>
      <c r="E50" s="1173" t="s">
        <v>35</v>
      </c>
      <c r="F50" s="1173"/>
      <c r="G50" s="1173"/>
      <c r="H50" s="1174"/>
      <c r="I50" s="86">
        <v>1505</v>
      </c>
      <c r="J50" s="87">
        <v>1323</v>
      </c>
      <c r="K50" s="87">
        <v>1170</v>
      </c>
      <c r="L50" s="87">
        <v>1061</v>
      </c>
      <c r="M50" s="88">
        <v>918</v>
      </c>
    </row>
    <row r="51" spans="2:13" ht="27.75" customHeight="1" x14ac:dyDescent="0.15">
      <c r="B51" s="1171"/>
      <c r="C51" s="1172"/>
      <c r="D51" s="85"/>
      <c r="E51" s="1173" t="s">
        <v>36</v>
      </c>
      <c r="F51" s="1173"/>
      <c r="G51" s="1173"/>
      <c r="H51" s="1174"/>
      <c r="I51" s="86">
        <v>14114</v>
      </c>
      <c r="J51" s="87">
        <v>14005</v>
      </c>
      <c r="K51" s="87">
        <v>13581</v>
      </c>
      <c r="L51" s="87">
        <v>13889</v>
      </c>
      <c r="M51" s="88">
        <v>14634</v>
      </c>
    </row>
    <row r="52" spans="2:13" ht="27.75" customHeight="1" thickBot="1" x14ac:dyDescent="0.2">
      <c r="B52" s="1175" t="s">
        <v>37</v>
      </c>
      <c r="C52" s="1176"/>
      <c r="D52" s="90"/>
      <c r="E52" s="1177" t="s">
        <v>38</v>
      </c>
      <c r="F52" s="1177"/>
      <c r="G52" s="1177"/>
      <c r="H52" s="1178"/>
      <c r="I52" s="91">
        <v>2180</v>
      </c>
      <c r="J52" s="92">
        <v>2184</v>
      </c>
      <c r="K52" s="92">
        <v>1587</v>
      </c>
      <c r="L52" s="92">
        <v>8784</v>
      </c>
      <c r="M52" s="93">
        <v>6284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175122</v>
      </c>
      <c r="E3" s="116"/>
      <c r="F3" s="117">
        <v>70254</v>
      </c>
      <c r="G3" s="118"/>
      <c r="H3" s="119"/>
    </row>
    <row r="4" spans="1:8" x14ac:dyDescent="0.15">
      <c r="A4" s="120"/>
      <c r="B4" s="121"/>
      <c r="C4" s="122"/>
      <c r="D4" s="123">
        <v>108165</v>
      </c>
      <c r="E4" s="124"/>
      <c r="F4" s="125">
        <v>41764</v>
      </c>
      <c r="G4" s="126"/>
      <c r="H4" s="127"/>
    </row>
    <row r="5" spans="1:8" x14ac:dyDescent="0.15">
      <c r="A5" s="108" t="s">
        <v>518</v>
      </c>
      <c r="B5" s="113"/>
      <c r="C5" s="114"/>
      <c r="D5" s="115">
        <v>117055</v>
      </c>
      <c r="E5" s="116"/>
      <c r="F5" s="117">
        <v>89245</v>
      </c>
      <c r="G5" s="118"/>
      <c r="H5" s="119"/>
    </row>
    <row r="6" spans="1:8" x14ac:dyDescent="0.15">
      <c r="A6" s="120"/>
      <c r="B6" s="121"/>
      <c r="C6" s="122"/>
      <c r="D6" s="123">
        <v>93382</v>
      </c>
      <c r="E6" s="124"/>
      <c r="F6" s="125">
        <v>42966</v>
      </c>
      <c r="G6" s="126"/>
      <c r="H6" s="127"/>
    </row>
    <row r="7" spans="1:8" x14ac:dyDescent="0.15">
      <c r="A7" s="108" t="s">
        <v>519</v>
      </c>
      <c r="B7" s="113"/>
      <c r="C7" s="114"/>
      <c r="D7" s="115">
        <v>116427</v>
      </c>
      <c r="E7" s="116"/>
      <c r="F7" s="117">
        <v>70897</v>
      </c>
      <c r="G7" s="118"/>
      <c r="H7" s="119"/>
    </row>
    <row r="8" spans="1:8" x14ac:dyDescent="0.15">
      <c r="A8" s="120"/>
      <c r="B8" s="121"/>
      <c r="C8" s="122"/>
      <c r="D8" s="123">
        <v>97670</v>
      </c>
      <c r="E8" s="124"/>
      <c r="F8" s="125">
        <v>39878</v>
      </c>
      <c r="G8" s="126"/>
      <c r="H8" s="127"/>
    </row>
    <row r="9" spans="1:8" x14ac:dyDescent="0.15">
      <c r="A9" s="108" t="s">
        <v>520</v>
      </c>
      <c r="B9" s="113"/>
      <c r="C9" s="114"/>
      <c r="D9" s="115">
        <v>144079</v>
      </c>
      <c r="E9" s="116"/>
      <c r="F9" s="117">
        <v>66496</v>
      </c>
      <c r="G9" s="118"/>
      <c r="H9" s="119"/>
    </row>
    <row r="10" spans="1:8" x14ac:dyDescent="0.15">
      <c r="A10" s="120"/>
      <c r="B10" s="121"/>
      <c r="C10" s="122"/>
      <c r="D10" s="123">
        <v>104993</v>
      </c>
      <c r="E10" s="124"/>
      <c r="F10" s="125">
        <v>36530</v>
      </c>
      <c r="G10" s="126"/>
      <c r="H10" s="127"/>
    </row>
    <row r="11" spans="1:8" x14ac:dyDescent="0.15">
      <c r="A11" s="108" t="s">
        <v>521</v>
      </c>
      <c r="B11" s="113"/>
      <c r="C11" s="114"/>
      <c r="D11" s="115">
        <v>236156</v>
      </c>
      <c r="E11" s="116"/>
      <c r="F11" s="117">
        <v>82748</v>
      </c>
      <c r="G11" s="118"/>
      <c r="H11" s="119"/>
    </row>
    <row r="12" spans="1:8" x14ac:dyDescent="0.15">
      <c r="A12" s="120"/>
      <c r="B12" s="121"/>
      <c r="C12" s="128"/>
      <c r="D12" s="123">
        <v>215452</v>
      </c>
      <c r="E12" s="124"/>
      <c r="F12" s="125">
        <v>44732</v>
      </c>
      <c r="G12" s="126"/>
      <c r="H12" s="127"/>
    </row>
    <row r="13" spans="1:8" x14ac:dyDescent="0.15">
      <c r="A13" s="108"/>
      <c r="B13" s="113"/>
      <c r="C13" s="129"/>
      <c r="D13" s="130">
        <v>157768</v>
      </c>
      <c r="E13" s="131"/>
      <c r="F13" s="132">
        <v>75928</v>
      </c>
      <c r="G13" s="133"/>
      <c r="H13" s="119"/>
    </row>
    <row r="14" spans="1:8" x14ac:dyDescent="0.15">
      <c r="A14" s="120"/>
      <c r="B14" s="121"/>
      <c r="C14" s="122"/>
      <c r="D14" s="123">
        <v>123932</v>
      </c>
      <c r="E14" s="124"/>
      <c r="F14" s="125">
        <v>41174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11.25</v>
      </c>
      <c r="C19" s="134">
        <f>ROUND(VALUE(SUBSTITUTE(実質収支比率等に係る経年分析!G$48,"▲","-")),2)</f>
        <v>13.85</v>
      </c>
      <c r="D19" s="134">
        <f>ROUND(VALUE(SUBSTITUTE(実質収支比率等に係る経年分析!H$48,"▲","-")),2)</f>
        <v>11.59</v>
      </c>
      <c r="E19" s="134">
        <f>ROUND(VALUE(SUBSTITUTE(実質収支比率等に係る経年分析!I$48,"▲","-")),2)</f>
        <v>9.16</v>
      </c>
      <c r="F19" s="134">
        <f>ROUND(VALUE(SUBSTITUTE(実質収支比率等に係る経年分析!J$48,"▲","-")),2)</f>
        <v>8.82</v>
      </c>
    </row>
    <row r="20" spans="1:11" x14ac:dyDescent="0.15">
      <c r="A20" s="134" t="s">
        <v>43</v>
      </c>
      <c r="B20" s="134">
        <f>ROUND(VALUE(SUBSTITUTE(実質収支比率等に係る経年分析!F$47,"▲","-")),2)</f>
        <v>33.590000000000003</v>
      </c>
      <c r="C20" s="134">
        <f>ROUND(VALUE(SUBSTITUTE(実質収支比率等に係る経年分析!G$47,"▲","-")),2)</f>
        <v>45.74</v>
      </c>
      <c r="D20" s="134">
        <f>ROUND(VALUE(SUBSTITUTE(実質収支比率等に係る経年分析!H$47,"▲","-")),2)</f>
        <v>56.76</v>
      </c>
      <c r="E20" s="134">
        <f>ROUND(VALUE(SUBSTITUTE(実質収支比率等に係る経年分析!I$47,"▲","-")),2)</f>
        <v>65.08</v>
      </c>
      <c r="F20" s="134">
        <f>ROUND(VALUE(SUBSTITUTE(実質収支比率等に係る経年分析!J$47,"▲","-")),2)</f>
        <v>78.790000000000006</v>
      </c>
    </row>
    <row r="21" spans="1:11" x14ac:dyDescent="0.15">
      <c r="A21" s="134" t="s">
        <v>44</v>
      </c>
      <c r="B21" s="134">
        <f>IF(ISNUMBER(VALUE(SUBSTITUTE(実質収支比率等に係る経年分析!F$49,"▲","-"))),ROUND(VALUE(SUBSTITUTE(実質収支比率等に係る経年分析!F$49,"▲","-")),2),NA())</f>
        <v>5.42</v>
      </c>
      <c r="C21" s="134">
        <f>IF(ISNUMBER(VALUE(SUBSTITUTE(実質収支比率等に係る経年分析!G$49,"▲","-"))),ROUND(VALUE(SUBSTITUTE(実質収支比率等に係る経年分析!G$49,"▲","-")),2),NA())</f>
        <v>8.34</v>
      </c>
      <c r="D21" s="134">
        <f>IF(ISNUMBER(VALUE(SUBSTITUTE(実質収支比率等に係る経年分析!H$49,"▲","-"))),ROUND(VALUE(SUBSTITUTE(実質収支比率等に係る経年分析!H$49,"▲","-")),2),NA())</f>
        <v>-2.2000000000000002</v>
      </c>
      <c r="E21" s="134">
        <f>IF(ISNUMBER(VALUE(SUBSTITUTE(実質収支比率等に係る経年分析!I$49,"▲","-"))),ROUND(VALUE(SUBSTITUTE(実質収支比率等に係る経年分析!I$49,"▲","-")),2),NA())</f>
        <v>3.08</v>
      </c>
      <c r="F21" s="134">
        <f>IF(ISNUMBER(VALUE(SUBSTITUTE(実質収支比率等に係る経年分析!J$49,"▲","-"))),ROUND(VALUE(SUBSTITUTE(実質収支比率等に係る経年分析!J$49,"▲","-")),2),NA())</f>
        <v>8.8800000000000008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8.74</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19.079999999999998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1769</v>
      </c>
      <c r="E42" s="136"/>
      <c r="F42" s="136"/>
      <c r="G42" s="136">
        <f>'実質公債費比率（分子）の構造'!L$52</f>
        <v>1619</v>
      </c>
      <c r="H42" s="136"/>
      <c r="I42" s="136"/>
      <c r="J42" s="136">
        <f>'実質公債費比率（分子）の構造'!M$52</f>
        <v>1532</v>
      </c>
      <c r="K42" s="136"/>
      <c r="L42" s="136"/>
      <c r="M42" s="136">
        <f>'実質公債費比率（分子）の構造'!N$52</f>
        <v>1515</v>
      </c>
      <c r="N42" s="136"/>
      <c r="O42" s="136"/>
      <c r="P42" s="136">
        <f>'実質公債費比率（分子）の構造'!O$52</f>
        <v>1526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306</v>
      </c>
      <c r="O44" s="136"/>
      <c r="P44" s="136"/>
    </row>
    <row r="45" spans="1:16" x14ac:dyDescent="0.15">
      <c r="A45" s="136" t="s">
        <v>54</v>
      </c>
      <c r="B45" s="136">
        <f>'実質公債費比率（分子）の構造'!K$49</f>
        <v>55</v>
      </c>
      <c r="C45" s="136"/>
      <c r="D45" s="136"/>
      <c r="E45" s="136">
        <f>'実質公債費比率（分子）の構造'!L$49</f>
        <v>59</v>
      </c>
      <c r="F45" s="136"/>
      <c r="G45" s="136"/>
      <c r="H45" s="136">
        <f>'実質公債費比率（分子）の構造'!M$49</f>
        <v>53</v>
      </c>
      <c r="I45" s="136"/>
      <c r="J45" s="136"/>
      <c r="K45" s="136">
        <f>'実質公債費比率（分子）の構造'!N$49</f>
        <v>42</v>
      </c>
      <c r="L45" s="136"/>
      <c r="M45" s="136"/>
      <c r="N45" s="136">
        <f>'実質公債費比率（分子）の構造'!O$49</f>
        <v>40</v>
      </c>
      <c r="O45" s="136"/>
      <c r="P45" s="136"/>
    </row>
    <row r="46" spans="1:16" x14ac:dyDescent="0.15">
      <c r="A46" s="136" t="s">
        <v>55</v>
      </c>
      <c r="B46" s="136">
        <f>'実質公債費比率（分子）の構造'!K$48</f>
        <v>481</v>
      </c>
      <c r="C46" s="136"/>
      <c r="D46" s="136"/>
      <c r="E46" s="136">
        <f>'実質公債費比率（分子）の構造'!L$48</f>
        <v>555</v>
      </c>
      <c r="F46" s="136"/>
      <c r="G46" s="136"/>
      <c r="H46" s="136">
        <f>'実質公債費比率（分子）の構造'!M$48</f>
        <v>581</v>
      </c>
      <c r="I46" s="136"/>
      <c r="J46" s="136"/>
      <c r="K46" s="136">
        <f>'実質公債費比率（分子）の構造'!N$48</f>
        <v>558</v>
      </c>
      <c r="L46" s="136"/>
      <c r="M46" s="136"/>
      <c r="N46" s="136">
        <f>'実質公債費比率（分子）の構造'!O$48</f>
        <v>528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2209</v>
      </c>
      <c r="C49" s="136"/>
      <c r="D49" s="136"/>
      <c r="E49" s="136">
        <f>'実質公債費比率（分子）の構造'!L$45</f>
        <v>1915</v>
      </c>
      <c r="F49" s="136"/>
      <c r="G49" s="136"/>
      <c r="H49" s="136">
        <f>'実質公債費比率（分子）の構造'!M$45</f>
        <v>1734</v>
      </c>
      <c r="I49" s="136"/>
      <c r="J49" s="136"/>
      <c r="K49" s="136">
        <f>'実質公債費比率（分子）の構造'!N$45</f>
        <v>1582</v>
      </c>
      <c r="L49" s="136"/>
      <c r="M49" s="136"/>
      <c r="N49" s="136">
        <f>'実質公債費比率（分子）の構造'!O$45</f>
        <v>1423</v>
      </c>
      <c r="O49" s="136"/>
      <c r="P49" s="136"/>
    </row>
    <row r="50" spans="1:16" x14ac:dyDescent="0.15">
      <c r="A50" s="136" t="s">
        <v>59</v>
      </c>
      <c r="B50" s="136" t="e">
        <f>NA()</f>
        <v>#N/A</v>
      </c>
      <c r="C50" s="136">
        <f>IF(ISNUMBER('実質公債費比率（分子）の構造'!K$53),'実質公債費比率（分子）の構造'!K$53,NA())</f>
        <v>978</v>
      </c>
      <c r="D50" s="136" t="e">
        <f>NA()</f>
        <v>#N/A</v>
      </c>
      <c r="E50" s="136" t="e">
        <f>NA()</f>
        <v>#N/A</v>
      </c>
      <c r="F50" s="136">
        <f>IF(ISNUMBER('実質公債費比率（分子）の構造'!L$53),'実質公債費比率（分子）の構造'!L$53,NA())</f>
        <v>912</v>
      </c>
      <c r="G50" s="136" t="e">
        <f>NA()</f>
        <v>#N/A</v>
      </c>
      <c r="H50" s="136" t="e">
        <f>NA()</f>
        <v>#N/A</v>
      </c>
      <c r="I50" s="136">
        <f>IF(ISNUMBER('実質公債費比率（分子）の構造'!M$53),'実質公債費比率（分子）の構造'!M$53,NA())</f>
        <v>838</v>
      </c>
      <c r="J50" s="136" t="e">
        <f>NA()</f>
        <v>#N/A</v>
      </c>
      <c r="K50" s="136" t="e">
        <f>NA()</f>
        <v>#N/A</v>
      </c>
      <c r="L50" s="136">
        <f>IF(ISNUMBER('実質公債費比率（分子）の構造'!N$53),'実質公債費比率（分子）の構造'!N$53,NA())</f>
        <v>668</v>
      </c>
      <c r="M50" s="136" t="e">
        <f>NA()</f>
        <v>#N/A</v>
      </c>
      <c r="N50" s="136" t="e">
        <f>NA()</f>
        <v>#N/A</v>
      </c>
      <c r="O50" s="136">
        <f>IF(ISNUMBER('実質公債費比率（分子）の構造'!O$53),'実質公債費比率（分子）の構造'!O$53,NA())</f>
        <v>771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14114</v>
      </c>
      <c r="E56" s="135"/>
      <c r="F56" s="135"/>
      <c r="G56" s="135">
        <f>'将来負担比率（分子）の構造'!J$51</f>
        <v>14005</v>
      </c>
      <c r="H56" s="135"/>
      <c r="I56" s="135"/>
      <c r="J56" s="135">
        <f>'将来負担比率（分子）の構造'!K$51</f>
        <v>13581</v>
      </c>
      <c r="K56" s="135"/>
      <c r="L56" s="135"/>
      <c r="M56" s="135">
        <f>'将来負担比率（分子）の構造'!L$51</f>
        <v>13889</v>
      </c>
      <c r="N56" s="135"/>
      <c r="O56" s="135"/>
      <c r="P56" s="135">
        <f>'将来負担比率（分子）の構造'!M$51</f>
        <v>14634</v>
      </c>
    </row>
    <row r="57" spans="1:16" x14ac:dyDescent="0.15">
      <c r="A57" s="135" t="s">
        <v>35</v>
      </c>
      <c r="B57" s="135"/>
      <c r="C57" s="135"/>
      <c r="D57" s="135">
        <f>'将来負担比率（分子）の構造'!I$50</f>
        <v>1505</v>
      </c>
      <c r="E57" s="135"/>
      <c r="F57" s="135"/>
      <c r="G57" s="135">
        <f>'将来負担比率（分子）の構造'!J$50</f>
        <v>1323</v>
      </c>
      <c r="H57" s="135"/>
      <c r="I57" s="135"/>
      <c r="J57" s="135">
        <f>'将来負担比率（分子）の構造'!K$50</f>
        <v>1170</v>
      </c>
      <c r="K57" s="135"/>
      <c r="L57" s="135"/>
      <c r="M57" s="135">
        <f>'将来負担比率（分子）の構造'!L$50</f>
        <v>1061</v>
      </c>
      <c r="N57" s="135"/>
      <c r="O57" s="135"/>
      <c r="P57" s="135">
        <f>'将来負担比率（分子）の構造'!M$50</f>
        <v>918</v>
      </c>
    </row>
    <row r="58" spans="1:16" x14ac:dyDescent="0.15">
      <c r="A58" s="135" t="s">
        <v>34</v>
      </c>
      <c r="B58" s="135"/>
      <c r="C58" s="135"/>
      <c r="D58" s="135">
        <f>'将来負担比率（分子）の構造'!I$49</f>
        <v>4053</v>
      </c>
      <c r="E58" s="135"/>
      <c r="F58" s="135"/>
      <c r="G58" s="135">
        <f>'将来負担比率（分子）の構造'!J$49</f>
        <v>4945</v>
      </c>
      <c r="H58" s="135"/>
      <c r="I58" s="135"/>
      <c r="J58" s="135">
        <f>'将来負担比率（分子）の構造'!K$49</f>
        <v>5761</v>
      </c>
      <c r="K58" s="135"/>
      <c r="L58" s="135"/>
      <c r="M58" s="135">
        <f>'将来負担比率（分子）の構造'!L$49</f>
        <v>6581</v>
      </c>
      <c r="N58" s="135"/>
      <c r="O58" s="135"/>
      <c r="P58" s="135">
        <f>'将来負担比率（分子）の構造'!M$49</f>
        <v>7483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38</v>
      </c>
      <c r="C61" s="135"/>
      <c r="D61" s="135"/>
      <c r="E61" s="135">
        <f>'将来負担比率（分子）の構造'!J$46</f>
        <v>2</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1651</v>
      </c>
      <c r="C62" s="135"/>
      <c r="D62" s="135"/>
      <c r="E62" s="135">
        <f>'将来負担比率（分子）の構造'!J$45</f>
        <v>1629</v>
      </c>
      <c r="F62" s="135"/>
      <c r="G62" s="135"/>
      <c r="H62" s="135">
        <f>'将来負担比率（分子）の構造'!K$45</f>
        <v>1493</v>
      </c>
      <c r="I62" s="135"/>
      <c r="J62" s="135"/>
      <c r="K62" s="135">
        <f>'将来負担比率（分子）の構造'!L$45</f>
        <v>1455</v>
      </c>
      <c r="L62" s="135"/>
      <c r="M62" s="135"/>
      <c r="N62" s="135">
        <f>'将来負担比率（分子）の構造'!M$45</f>
        <v>1304</v>
      </c>
      <c r="O62" s="135"/>
      <c r="P62" s="135"/>
    </row>
    <row r="63" spans="1:16" x14ac:dyDescent="0.15">
      <c r="A63" s="135" t="s">
        <v>28</v>
      </c>
      <c r="B63" s="135">
        <f>'将来負担比率（分子）の構造'!I$44</f>
        <v>257</v>
      </c>
      <c r="C63" s="135"/>
      <c r="D63" s="135"/>
      <c r="E63" s="135">
        <f>'将来負担比率（分子）の構造'!J$44</f>
        <v>227</v>
      </c>
      <c r="F63" s="135"/>
      <c r="G63" s="135"/>
      <c r="H63" s="135">
        <f>'将来負担比率（分子）の構造'!K$44</f>
        <v>229</v>
      </c>
      <c r="I63" s="135"/>
      <c r="J63" s="135"/>
      <c r="K63" s="135">
        <f>'将来負担比率（分子）の構造'!L$44</f>
        <v>203</v>
      </c>
      <c r="L63" s="135"/>
      <c r="M63" s="135"/>
      <c r="N63" s="135">
        <f>'将来負担比率（分子）の構造'!M$44</f>
        <v>306</v>
      </c>
      <c r="O63" s="135"/>
      <c r="P63" s="135"/>
    </row>
    <row r="64" spans="1:16" x14ac:dyDescent="0.15">
      <c r="A64" s="135" t="s">
        <v>27</v>
      </c>
      <c r="B64" s="135">
        <f>'将来負担比率（分子）の構造'!I$43</f>
        <v>6521</v>
      </c>
      <c r="C64" s="135"/>
      <c r="D64" s="135"/>
      <c r="E64" s="135">
        <f>'将来負担比率（分子）の構造'!J$43</f>
        <v>7784</v>
      </c>
      <c r="F64" s="135"/>
      <c r="G64" s="135"/>
      <c r="H64" s="135">
        <f>'将来負担比率（分子）の構造'!K$43</f>
        <v>8242</v>
      </c>
      <c r="I64" s="135"/>
      <c r="J64" s="135"/>
      <c r="K64" s="135">
        <f>'将来負担比率（分子）の構造'!L$43</f>
        <v>8039</v>
      </c>
      <c r="L64" s="135"/>
      <c r="M64" s="135"/>
      <c r="N64" s="135">
        <f>'将来負担比率（分子）の構造'!M$43</f>
        <v>7651</v>
      </c>
      <c r="O64" s="135"/>
      <c r="P64" s="135"/>
    </row>
    <row r="65" spans="1:16" x14ac:dyDescent="0.15">
      <c r="A65" s="135" t="s">
        <v>26</v>
      </c>
      <c r="B65" s="135">
        <f>'将来負担比率（分子）の構造'!I$42</f>
        <v>70</v>
      </c>
      <c r="C65" s="135"/>
      <c r="D65" s="135"/>
      <c r="E65" s="135">
        <f>'将来負担比率（分子）の構造'!J$42</f>
        <v>59</v>
      </c>
      <c r="F65" s="135"/>
      <c r="G65" s="135"/>
      <c r="H65" s="135">
        <f>'将来負担比率（分子）の構造'!K$42</f>
        <v>48</v>
      </c>
      <c r="I65" s="135"/>
      <c r="J65" s="135"/>
      <c r="K65" s="135">
        <f>'将来負担比率（分子）の構造'!L$42</f>
        <v>8612</v>
      </c>
      <c r="L65" s="135"/>
      <c r="M65" s="135"/>
      <c r="N65" s="135">
        <f>'将来負担比率（分子）の構造'!M$42</f>
        <v>7044</v>
      </c>
      <c r="O65" s="135"/>
      <c r="P65" s="135"/>
    </row>
    <row r="66" spans="1:16" x14ac:dyDescent="0.15">
      <c r="A66" s="135" t="s">
        <v>25</v>
      </c>
      <c r="B66" s="135">
        <f>'将来負担比率（分子）の構造'!I$41</f>
        <v>13316</v>
      </c>
      <c r="C66" s="135"/>
      <c r="D66" s="135"/>
      <c r="E66" s="135">
        <f>'将来負担比率（分子）の構造'!J$41</f>
        <v>12755</v>
      </c>
      <c r="F66" s="135"/>
      <c r="G66" s="135"/>
      <c r="H66" s="135">
        <f>'将来負担比率（分子）の構造'!K$41</f>
        <v>12085</v>
      </c>
      <c r="I66" s="135"/>
      <c r="J66" s="135"/>
      <c r="K66" s="135">
        <f>'将来負担比率（分子）の構造'!L$41</f>
        <v>12006</v>
      </c>
      <c r="L66" s="135"/>
      <c r="M66" s="135"/>
      <c r="N66" s="135">
        <f>'将来負担比率（分子）の構造'!M$41</f>
        <v>13014</v>
      </c>
      <c r="O66" s="135"/>
      <c r="P66" s="135"/>
    </row>
    <row r="67" spans="1:16" x14ac:dyDescent="0.15">
      <c r="A67" s="135" t="s">
        <v>63</v>
      </c>
      <c r="B67" s="135" t="e">
        <f>NA()</f>
        <v>#N/A</v>
      </c>
      <c r="C67" s="135">
        <f>IF(ISNUMBER('将来負担比率（分子）の構造'!I$52), IF('将来負担比率（分子）の構造'!I$52 &lt; 0, 0, '将来負担比率（分子）の構造'!I$52), NA())</f>
        <v>2180</v>
      </c>
      <c r="D67" s="135" t="e">
        <f>NA()</f>
        <v>#N/A</v>
      </c>
      <c r="E67" s="135" t="e">
        <f>NA()</f>
        <v>#N/A</v>
      </c>
      <c r="F67" s="135">
        <f>IF(ISNUMBER('将来負担比率（分子）の構造'!J$52), IF('将来負担比率（分子）の構造'!J$52 &lt; 0, 0, '将来負担比率（分子）の構造'!J$52), NA())</f>
        <v>2184</v>
      </c>
      <c r="G67" s="135" t="e">
        <f>NA()</f>
        <v>#N/A</v>
      </c>
      <c r="H67" s="135" t="e">
        <f>NA()</f>
        <v>#N/A</v>
      </c>
      <c r="I67" s="135">
        <f>IF(ISNUMBER('将来負担比率（分子）の構造'!K$52), IF('将来負担比率（分子）の構造'!K$52 &lt; 0, 0, '将来負担比率（分子）の構造'!K$52), NA())</f>
        <v>1587</v>
      </c>
      <c r="J67" s="135" t="e">
        <f>NA()</f>
        <v>#N/A</v>
      </c>
      <c r="K67" s="135" t="e">
        <f>NA()</f>
        <v>#N/A</v>
      </c>
      <c r="L67" s="135">
        <f>IF(ISNUMBER('将来負担比率（分子）の構造'!L$52), IF('将来負担比率（分子）の構造'!L$52 &lt; 0, 0, '将来負担比率（分子）の構造'!L$52), NA())</f>
        <v>8784</v>
      </c>
      <c r="M67" s="135" t="e">
        <f>NA()</f>
        <v>#N/A</v>
      </c>
      <c r="N67" s="135" t="e">
        <f>NA()</f>
        <v>#N/A</v>
      </c>
      <c r="O67" s="135">
        <f>IF(ISNUMBER('将来負担比率（分子）の構造'!M$52), IF('将来負担比率（分子）の構造'!M$52 &lt; 0, 0, '将来負担比率（分子）の構造'!M$52), NA())</f>
        <v>6284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J1" workbookViewId="0">
      <selection activeCell="BM45" sqref="BM4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2194704</v>
      </c>
      <c r="S5" s="637"/>
      <c r="T5" s="637"/>
      <c r="U5" s="637"/>
      <c r="V5" s="637"/>
      <c r="W5" s="637"/>
      <c r="X5" s="637"/>
      <c r="Y5" s="684"/>
      <c r="Z5" s="697">
        <v>17.100000000000001</v>
      </c>
      <c r="AA5" s="697"/>
      <c r="AB5" s="697"/>
      <c r="AC5" s="697"/>
      <c r="AD5" s="698">
        <v>2194704</v>
      </c>
      <c r="AE5" s="698"/>
      <c r="AF5" s="698"/>
      <c r="AG5" s="698"/>
      <c r="AH5" s="698"/>
      <c r="AI5" s="698"/>
      <c r="AJ5" s="698"/>
      <c r="AK5" s="698"/>
      <c r="AL5" s="685">
        <v>30.7</v>
      </c>
      <c r="AM5" s="654"/>
      <c r="AN5" s="654"/>
      <c r="AO5" s="686"/>
      <c r="AP5" s="673" t="s">
        <v>209</v>
      </c>
      <c r="AQ5" s="674"/>
      <c r="AR5" s="674"/>
      <c r="AS5" s="674"/>
      <c r="AT5" s="674"/>
      <c r="AU5" s="674"/>
      <c r="AV5" s="674"/>
      <c r="AW5" s="674"/>
      <c r="AX5" s="674"/>
      <c r="AY5" s="674"/>
      <c r="AZ5" s="674"/>
      <c r="BA5" s="674"/>
      <c r="BB5" s="674"/>
      <c r="BC5" s="674"/>
      <c r="BD5" s="674"/>
      <c r="BE5" s="674"/>
      <c r="BF5" s="675"/>
      <c r="BG5" s="586">
        <v>2192334</v>
      </c>
      <c r="BH5" s="587"/>
      <c r="BI5" s="587"/>
      <c r="BJ5" s="587"/>
      <c r="BK5" s="587"/>
      <c r="BL5" s="587"/>
      <c r="BM5" s="587"/>
      <c r="BN5" s="588"/>
      <c r="BO5" s="639">
        <v>99.9</v>
      </c>
      <c r="BP5" s="639"/>
      <c r="BQ5" s="639"/>
      <c r="BR5" s="639"/>
      <c r="BS5" s="640">
        <v>39645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113698</v>
      </c>
      <c r="S6" s="587"/>
      <c r="T6" s="587"/>
      <c r="U6" s="587"/>
      <c r="V6" s="587"/>
      <c r="W6" s="587"/>
      <c r="X6" s="587"/>
      <c r="Y6" s="588"/>
      <c r="Z6" s="639">
        <v>0.9</v>
      </c>
      <c r="AA6" s="639"/>
      <c r="AB6" s="639"/>
      <c r="AC6" s="639"/>
      <c r="AD6" s="640">
        <v>113698</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2192334</v>
      </c>
      <c r="BH6" s="587"/>
      <c r="BI6" s="587"/>
      <c r="BJ6" s="587"/>
      <c r="BK6" s="587"/>
      <c r="BL6" s="587"/>
      <c r="BM6" s="587"/>
      <c r="BN6" s="588"/>
      <c r="BO6" s="639">
        <v>99.9</v>
      </c>
      <c r="BP6" s="639"/>
      <c r="BQ6" s="639"/>
      <c r="BR6" s="639"/>
      <c r="BS6" s="640">
        <v>39645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106992</v>
      </c>
      <c r="CS6" s="587"/>
      <c r="CT6" s="587"/>
      <c r="CU6" s="587"/>
      <c r="CV6" s="587"/>
      <c r="CW6" s="587"/>
      <c r="CX6" s="587"/>
      <c r="CY6" s="588"/>
      <c r="CZ6" s="639">
        <v>0.9</v>
      </c>
      <c r="DA6" s="639"/>
      <c r="DB6" s="639"/>
      <c r="DC6" s="639"/>
      <c r="DD6" s="592" t="s">
        <v>216</v>
      </c>
      <c r="DE6" s="587"/>
      <c r="DF6" s="587"/>
      <c r="DG6" s="587"/>
      <c r="DH6" s="587"/>
      <c r="DI6" s="587"/>
      <c r="DJ6" s="587"/>
      <c r="DK6" s="587"/>
      <c r="DL6" s="587"/>
      <c r="DM6" s="587"/>
      <c r="DN6" s="587"/>
      <c r="DO6" s="587"/>
      <c r="DP6" s="588"/>
      <c r="DQ6" s="592">
        <v>106992</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3644</v>
      </c>
      <c r="S7" s="587"/>
      <c r="T7" s="587"/>
      <c r="U7" s="587"/>
      <c r="V7" s="587"/>
      <c r="W7" s="587"/>
      <c r="X7" s="587"/>
      <c r="Y7" s="588"/>
      <c r="Z7" s="639">
        <v>0</v>
      </c>
      <c r="AA7" s="639"/>
      <c r="AB7" s="639"/>
      <c r="AC7" s="639"/>
      <c r="AD7" s="640">
        <v>3644</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786894</v>
      </c>
      <c r="BH7" s="587"/>
      <c r="BI7" s="587"/>
      <c r="BJ7" s="587"/>
      <c r="BK7" s="587"/>
      <c r="BL7" s="587"/>
      <c r="BM7" s="587"/>
      <c r="BN7" s="588"/>
      <c r="BO7" s="639">
        <v>35.9</v>
      </c>
      <c r="BP7" s="639"/>
      <c r="BQ7" s="639"/>
      <c r="BR7" s="639"/>
      <c r="BS7" s="640">
        <v>39645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3631847</v>
      </c>
      <c r="CS7" s="587"/>
      <c r="CT7" s="587"/>
      <c r="CU7" s="587"/>
      <c r="CV7" s="587"/>
      <c r="CW7" s="587"/>
      <c r="CX7" s="587"/>
      <c r="CY7" s="588"/>
      <c r="CZ7" s="639">
        <v>30.1</v>
      </c>
      <c r="DA7" s="639"/>
      <c r="DB7" s="639"/>
      <c r="DC7" s="639"/>
      <c r="DD7" s="592">
        <v>1584839</v>
      </c>
      <c r="DE7" s="587"/>
      <c r="DF7" s="587"/>
      <c r="DG7" s="587"/>
      <c r="DH7" s="587"/>
      <c r="DI7" s="587"/>
      <c r="DJ7" s="587"/>
      <c r="DK7" s="587"/>
      <c r="DL7" s="587"/>
      <c r="DM7" s="587"/>
      <c r="DN7" s="587"/>
      <c r="DO7" s="587"/>
      <c r="DP7" s="588"/>
      <c r="DQ7" s="592">
        <v>1966015</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6485</v>
      </c>
      <c r="S8" s="587"/>
      <c r="T8" s="587"/>
      <c r="U8" s="587"/>
      <c r="V8" s="587"/>
      <c r="W8" s="587"/>
      <c r="X8" s="587"/>
      <c r="Y8" s="588"/>
      <c r="Z8" s="639">
        <v>0.1</v>
      </c>
      <c r="AA8" s="639"/>
      <c r="AB8" s="639"/>
      <c r="AC8" s="639"/>
      <c r="AD8" s="640">
        <v>6485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18588</v>
      </c>
      <c r="BH8" s="587"/>
      <c r="BI8" s="587"/>
      <c r="BJ8" s="587"/>
      <c r="BK8" s="587"/>
      <c r="BL8" s="587"/>
      <c r="BM8" s="587"/>
      <c r="BN8" s="588"/>
      <c r="BO8" s="639">
        <v>0.8</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2207300</v>
      </c>
      <c r="CS8" s="587"/>
      <c r="CT8" s="587"/>
      <c r="CU8" s="587"/>
      <c r="CV8" s="587"/>
      <c r="CW8" s="587"/>
      <c r="CX8" s="587"/>
      <c r="CY8" s="588"/>
      <c r="CZ8" s="639">
        <v>18.3</v>
      </c>
      <c r="DA8" s="639"/>
      <c r="DB8" s="639"/>
      <c r="DC8" s="639"/>
      <c r="DD8" s="592">
        <v>219249</v>
      </c>
      <c r="DE8" s="587"/>
      <c r="DF8" s="587"/>
      <c r="DG8" s="587"/>
      <c r="DH8" s="587"/>
      <c r="DI8" s="587"/>
      <c r="DJ8" s="587"/>
      <c r="DK8" s="587"/>
      <c r="DL8" s="587"/>
      <c r="DM8" s="587"/>
      <c r="DN8" s="587"/>
      <c r="DO8" s="587"/>
      <c r="DP8" s="588"/>
      <c r="DQ8" s="592">
        <v>1442386</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9077</v>
      </c>
      <c r="S9" s="587"/>
      <c r="T9" s="587"/>
      <c r="U9" s="587"/>
      <c r="V9" s="587"/>
      <c r="W9" s="587"/>
      <c r="X9" s="587"/>
      <c r="Y9" s="588"/>
      <c r="Z9" s="639">
        <v>0.1</v>
      </c>
      <c r="AA9" s="639"/>
      <c r="AB9" s="639"/>
      <c r="AC9" s="639"/>
      <c r="AD9" s="640">
        <v>9077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489140</v>
      </c>
      <c r="BH9" s="587"/>
      <c r="BI9" s="587"/>
      <c r="BJ9" s="587"/>
      <c r="BK9" s="587"/>
      <c r="BL9" s="587"/>
      <c r="BM9" s="587"/>
      <c r="BN9" s="588"/>
      <c r="BO9" s="639">
        <v>22.3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694680</v>
      </c>
      <c r="CS9" s="587"/>
      <c r="CT9" s="587"/>
      <c r="CU9" s="587"/>
      <c r="CV9" s="587"/>
      <c r="CW9" s="587"/>
      <c r="CX9" s="587"/>
      <c r="CY9" s="588"/>
      <c r="CZ9" s="639">
        <v>5.8</v>
      </c>
      <c r="DA9" s="639"/>
      <c r="DB9" s="639"/>
      <c r="DC9" s="639"/>
      <c r="DD9" s="592">
        <v>19271</v>
      </c>
      <c r="DE9" s="587"/>
      <c r="DF9" s="587"/>
      <c r="DG9" s="587"/>
      <c r="DH9" s="587"/>
      <c r="DI9" s="587"/>
      <c r="DJ9" s="587"/>
      <c r="DK9" s="587"/>
      <c r="DL9" s="587"/>
      <c r="DM9" s="587"/>
      <c r="DN9" s="587"/>
      <c r="DO9" s="587"/>
      <c r="DP9" s="588"/>
      <c r="DQ9" s="592">
        <v>667896</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120392</v>
      </c>
      <c r="S10" s="587"/>
      <c r="T10" s="587"/>
      <c r="U10" s="587"/>
      <c r="V10" s="587"/>
      <c r="W10" s="587"/>
      <c r="X10" s="587"/>
      <c r="Y10" s="588"/>
      <c r="Z10" s="639">
        <v>0.9</v>
      </c>
      <c r="AA10" s="639"/>
      <c r="AB10" s="639"/>
      <c r="AC10" s="639"/>
      <c r="AD10" s="640">
        <v>120392</v>
      </c>
      <c r="AE10" s="640"/>
      <c r="AF10" s="640"/>
      <c r="AG10" s="640"/>
      <c r="AH10" s="640"/>
      <c r="AI10" s="640"/>
      <c r="AJ10" s="640"/>
      <c r="AK10" s="640"/>
      <c r="AL10" s="609">
        <v>1.7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36341</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11500</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3343</v>
      </c>
      <c r="S11" s="587"/>
      <c r="T11" s="587"/>
      <c r="U11" s="587"/>
      <c r="V11" s="587"/>
      <c r="W11" s="587"/>
      <c r="X11" s="587"/>
      <c r="Y11" s="588"/>
      <c r="Z11" s="639">
        <v>0</v>
      </c>
      <c r="AA11" s="639"/>
      <c r="AB11" s="639"/>
      <c r="AC11" s="639"/>
      <c r="AD11" s="640">
        <v>3343</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242825</v>
      </c>
      <c r="BH11" s="587"/>
      <c r="BI11" s="587"/>
      <c r="BJ11" s="587"/>
      <c r="BK11" s="587"/>
      <c r="BL11" s="587"/>
      <c r="BM11" s="587"/>
      <c r="BN11" s="588"/>
      <c r="BO11" s="639">
        <v>11.1</v>
      </c>
      <c r="BP11" s="639"/>
      <c r="BQ11" s="639"/>
      <c r="BR11" s="639"/>
      <c r="BS11" s="592">
        <v>39645</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874751</v>
      </c>
      <c r="CS11" s="587"/>
      <c r="CT11" s="587"/>
      <c r="CU11" s="587"/>
      <c r="CV11" s="587"/>
      <c r="CW11" s="587"/>
      <c r="CX11" s="587"/>
      <c r="CY11" s="588"/>
      <c r="CZ11" s="639">
        <v>7.2</v>
      </c>
      <c r="DA11" s="639"/>
      <c r="DB11" s="639"/>
      <c r="DC11" s="639"/>
      <c r="DD11" s="592">
        <v>274695</v>
      </c>
      <c r="DE11" s="587"/>
      <c r="DF11" s="587"/>
      <c r="DG11" s="587"/>
      <c r="DH11" s="587"/>
      <c r="DI11" s="587"/>
      <c r="DJ11" s="587"/>
      <c r="DK11" s="587"/>
      <c r="DL11" s="587"/>
      <c r="DM11" s="587"/>
      <c r="DN11" s="587"/>
      <c r="DO11" s="587"/>
      <c r="DP11" s="588"/>
      <c r="DQ11" s="592">
        <v>604908</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1282487</v>
      </c>
      <c r="BH12" s="587"/>
      <c r="BI12" s="587"/>
      <c r="BJ12" s="587"/>
      <c r="BK12" s="587"/>
      <c r="BL12" s="587"/>
      <c r="BM12" s="587"/>
      <c r="BN12" s="588"/>
      <c r="BO12" s="639">
        <v>58.4</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612683</v>
      </c>
      <c r="CS12" s="587"/>
      <c r="CT12" s="587"/>
      <c r="CU12" s="587"/>
      <c r="CV12" s="587"/>
      <c r="CW12" s="587"/>
      <c r="CX12" s="587"/>
      <c r="CY12" s="588"/>
      <c r="CZ12" s="639">
        <v>5.0999999999999996</v>
      </c>
      <c r="DA12" s="639"/>
      <c r="DB12" s="639"/>
      <c r="DC12" s="639"/>
      <c r="DD12" s="592">
        <v>201792</v>
      </c>
      <c r="DE12" s="587"/>
      <c r="DF12" s="587"/>
      <c r="DG12" s="587"/>
      <c r="DH12" s="587"/>
      <c r="DI12" s="587"/>
      <c r="DJ12" s="587"/>
      <c r="DK12" s="587"/>
      <c r="DL12" s="587"/>
      <c r="DM12" s="587"/>
      <c r="DN12" s="587"/>
      <c r="DO12" s="587"/>
      <c r="DP12" s="588"/>
      <c r="DQ12" s="592">
        <v>401558</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28220</v>
      </c>
      <c r="S13" s="587"/>
      <c r="T13" s="587"/>
      <c r="U13" s="587"/>
      <c r="V13" s="587"/>
      <c r="W13" s="587"/>
      <c r="X13" s="587"/>
      <c r="Y13" s="588"/>
      <c r="Z13" s="639">
        <v>0.2</v>
      </c>
      <c r="AA13" s="639"/>
      <c r="AB13" s="639"/>
      <c r="AC13" s="639"/>
      <c r="AD13" s="640">
        <v>28220</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975524</v>
      </c>
      <c r="BH13" s="587"/>
      <c r="BI13" s="587"/>
      <c r="BJ13" s="587"/>
      <c r="BK13" s="587"/>
      <c r="BL13" s="587"/>
      <c r="BM13" s="587"/>
      <c r="BN13" s="588"/>
      <c r="BO13" s="639">
        <v>44.4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964634</v>
      </c>
      <c r="CS13" s="587"/>
      <c r="CT13" s="587"/>
      <c r="CU13" s="587"/>
      <c r="CV13" s="587"/>
      <c r="CW13" s="587"/>
      <c r="CX13" s="587"/>
      <c r="CY13" s="588"/>
      <c r="CZ13" s="639">
        <v>8</v>
      </c>
      <c r="DA13" s="639"/>
      <c r="DB13" s="639"/>
      <c r="DC13" s="639"/>
      <c r="DD13" s="592">
        <v>452215</v>
      </c>
      <c r="DE13" s="587"/>
      <c r="DF13" s="587"/>
      <c r="DG13" s="587"/>
      <c r="DH13" s="587"/>
      <c r="DI13" s="587"/>
      <c r="DJ13" s="587"/>
      <c r="DK13" s="587"/>
      <c r="DL13" s="587"/>
      <c r="DM13" s="587"/>
      <c r="DN13" s="587"/>
      <c r="DO13" s="587"/>
      <c r="DP13" s="588"/>
      <c r="DQ13" s="592">
        <v>685545</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42343</v>
      </c>
      <c r="BH14" s="587"/>
      <c r="BI14" s="587"/>
      <c r="BJ14" s="587"/>
      <c r="BK14" s="587"/>
      <c r="BL14" s="587"/>
      <c r="BM14" s="587"/>
      <c r="BN14" s="588"/>
      <c r="BO14" s="639">
        <v>1.9</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263328</v>
      </c>
      <c r="CS14" s="587"/>
      <c r="CT14" s="587"/>
      <c r="CU14" s="587"/>
      <c r="CV14" s="587"/>
      <c r="CW14" s="587"/>
      <c r="CX14" s="587"/>
      <c r="CY14" s="588"/>
      <c r="CZ14" s="639">
        <v>2.2000000000000002</v>
      </c>
      <c r="DA14" s="639"/>
      <c r="DB14" s="639"/>
      <c r="DC14" s="639"/>
      <c r="DD14" s="592">
        <v>9574</v>
      </c>
      <c r="DE14" s="587"/>
      <c r="DF14" s="587"/>
      <c r="DG14" s="587"/>
      <c r="DH14" s="587"/>
      <c r="DI14" s="587"/>
      <c r="DJ14" s="587"/>
      <c r="DK14" s="587"/>
      <c r="DL14" s="587"/>
      <c r="DM14" s="587"/>
      <c r="DN14" s="587"/>
      <c r="DO14" s="587"/>
      <c r="DP14" s="588"/>
      <c r="DQ14" s="592">
        <v>253764</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4152</v>
      </c>
      <c r="S15" s="587"/>
      <c r="T15" s="587"/>
      <c r="U15" s="587"/>
      <c r="V15" s="587"/>
      <c r="W15" s="587"/>
      <c r="X15" s="587"/>
      <c r="Y15" s="588"/>
      <c r="Z15" s="639">
        <v>0</v>
      </c>
      <c r="AA15" s="639"/>
      <c r="AB15" s="639"/>
      <c r="AC15" s="639"/>
      <c r="AD15" s="640">
        <v>4152</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80610</v>
      </c>
      <c r="BH15" s="587"/>
      <c r="BI15" s="587"/>
      <c r="BJ15" s="587"/>
      <c r="BK15" s="587"/>
      <c r="BL15" s="587"/>
      <c r="BM15" s="587"/>
      <c r="BN15" s="588"/>
      <c r="BO15" s="639">
        <v>3.7</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1228687</v>
      </c>
      <c r="CS15" s="587"/>
      <c r="CT15" s="587"/>
      <c r="CU15" s="587"/>
      <c r="CV15" s="587"/>
      <c r="CW15" s="587"/>
      <c r="CX15" s="587"/>
      <c r="CY15" s="588"/>
      <c r="CZ15" s="639">
        <v>10.199999999999999</v>
      </c>
      <c r="DA15" s="639"/>
      <c r="DB15" s="639"/>
      <c r="DC15" s="639"/>
      <c r="DD15" s="592">
        <v>522816</v>
      </c>
      <c r="DE15" s="587"/>
      <c r="DF15" s="587"/>
      <c r="DG15" s="587"/>
      <c r="DH15" s="587"/>
      <c r="DI15" s="587"/>
      <c r="DJ15" s="587"/>
      <c r="DK15" s="587"/>
      <c r="DL15" s="587"/>
      <c r="DM15" s="587"/>
      <c r="DN15" s="587"/>
      <c r="DO15" s="587"/>
      <c r="DP15" s="588"/>
      <c r="DQ15" s="592">
        <v>1195673</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5141300</v>
      </c>
      <c r="S16" s="587"/>
      <c r="T16" s="587"/>
      <c r="U16" s="587"/>
      <c r="V16" s="587"/>
      <c r="W16" s="587"/>
      <c r="X16" s="587"/>
      <c r="Y16" s="588"/>
      <c r="Z16" s="639">
        <v>40</v>
      </c>
      <c r="AA16" s="639"/>
      <c r="AB16" s="639"/>
      <c r="AC16" s="639"/>
      <c r="AD16" s="640">
        <v>4643912</v>
      </c>
      <c r="AE16" s="640"/>
      <c r="AF16" s="640"/>
      <c r="AG16" s="640"/>
      <c r="AH16" s="640"/>
      <c r="AI16" s="640"/>
      <c r="AJ16" s="640"/>
      <c r="AK16" s="640"/>
      <c r="AL16" s="609">
        <v>65</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50379</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5780</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4643912</v>
      </c>
      <c r="S17" s="587"/>
      <c r="T17" s="587"/>
      <c r="U17" s="587"/>
      <c r="V17" s="587"/>
      <c r="W17" s="587"/>
      <c r="X17" s="587"/>
      <c r="Y17" s="588"/>
      <c r="Z17" s="639">
        <v>36.1</v>
      </c>
      <c r="AA17" s="639"/>
      <c r="AB17" s="639"/>
      <c r="AC17" s="639"/>
      <c r="AD17" s="640">
        <v>4643912</v>
      </c>
      <c r="AE17" s="640"/>
      <c r="AF17" s="640"/>
      <c r="AG17" s="640"/>
      <c r="AH17" s="640"/>
      <c r="AI17" s="640"/>
      <c r="AJ17" s="640"/>
      <c r="AK17" s="640"/>
      <c r="AL17" s="609">
        <v>65</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1423670</v>
      </c>
      <c r="CS17" s="587"/>
      <c r="CT17" s="587"/>
      <c r="CU17" s="587"/>
      <c r="CV17" s="587"/>
      <c r="CW17" s="587"/>
      <c r="CX17" s="587"/>
      <c r="CY17" s="588"/>
      <c r="CZ17" s="639">
        <v>11.8</v>
      </c>
      <c r="DA17" s="639"/>
      <c r="DB17" s="639"/>
      <c r="DC17" s="639"/>
      <c r="DD17" s="592" t="s">
        <v>112</v>
      </c>
      <c r="DE17" s="587"/>
      <c r="DF17" s="587"/>
      <c r="DG17" s="587"/>
      <c r="DH17" s="587"/>
      <c r="DI17" s="587"/>
      <c r="DJ17" s="587"/>
      <c r="DK17" s="587"/>
      <c r="DL17" s="587"/>
      <c r="DM17" s="587"/>
      <c r="DN17" s="587"/>
      <c r="DO17" s="587"/>
      <c r="DP17" s="588"/>
      <c r="DQ17" s="592">
        <v>1287442</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497386</v>
      </c>
      <c r="S18" s="587"/>
      <c r="T18" s="587"/>
      <c r="U18" s="587"/>
      <c r="V18" s="587"/>
      <c r="W18" s="587"/>
      <c r="X18" s="587"/>
      <c r="Y18" s="588"/>
      <c r="Z18" s="639">
        <v>3.9</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2370</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7625015</v>
      </c>
      <c r="S20" s="587"/>
      <c r="T20" s="587"/>
      <c r="U20" s="587"/>
      <c r="V20" s="587"/>
      <c r="W20" s="587"/>
      <c r="X20" s="587"/>
      <c r="Y20" s="588"/>
      <c r="Z20" s="639">
        <v>59.3</v>
      </c>
      <c r="AA20" s="639"/>
      <c r="AB20" s="639"/>
      <c r="AC20" s="639"/>
      <c r="AD20" s="640">
        <v>7127627</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2370</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12070451</v>
      </c>
      <c r="CS20" s="587"/>
      <c r="CT20" s="587"/>
      <c r="CU20" s="587"/>
      <c r="CV20" s="587"/>
      <c r="CW20" s="587"/>
      <c r="CX20" s="587"/>
      <c r="CY20" s="588"/>
      <c r="CZ20" s="639">
        <v>100</v>
      </c>
      <c r="DA20" s="639"/>
      <c r="DB20" s="639"/>
      <c r="DC20" s="639"/>
      <c r="DD20" s="592">
        <v>3284451</v>
      </c>
      <c r="DE20" s="587"/>
      <c r="DF20" s="587"/>
      <c r="DG20" s="587"/>
      <c r="DH20" s="587"/>
      <c r="DI20" s="587"/>
      <c r="DJ20" s="587"/>
      <c r="DK20" s="587"/>
      <c r="DL20" s="587"/>
      <c r="DM20" s="587"/>
      <c r="DN20" s="587"/>
      <c r="DO20" s="587"/>
      <c r="DP20" s="588"/>
      <c r="DQ20" s="592">
        <v>8617959</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2327</v>
      </c>
      <c r="S21" s="587"/>
      <c r="T21" s="587"/>
      <c r="U21" s="587"/>
      <c r="V21" s="587"/>
      <c r="W21" s="587"/>
      <c r="X21" s="587"/>
      <c r="Y21" s="588"/>
      <c r="Z21" s="639">
        <v>0</v>
      </c>
      <c r="AA21" s="639"/>
      <c r="AB21" s="639"/>
      <c r="AC21" s="639"/>
      <c r="AD21" s="640">
        <v>2327</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2370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134319</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184626</v>
      </c>
      <c r="S23" s="587"/>
      <c r="T23" s="587"/>
      <c r="U23" s="587"/>
      <c r="V23" s="587"/>
      <c r="W23" s="587"/>
      <c r="X23" s="587"/>
      <c r="Y23" s="588"/>
      <c r="Z23" s="639">
        <v>1.4</v>
      </c>
      <c r="AA23" s="639"/>
      <c r="AB23" s="639"/>
      <c r="AC23" s="639"/>
      <c r="AD23" s="640">
        <v>2583</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9683</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3520432</v>
      </c>
      <c r="CS24" s="637"/>
      <c r="CT24" s="637"/>
      <c r="CU24" s="637"/>
      <c r="CV24" s="637"/>
      <c r="CW24" s="637"/>
      <c r="CX24" s="637"/>
      <c r="CY24" s="684"/>
      <c r="CZ24" s="688">
        <v>29.2</v>
      </c>
      <c r="DA24" s="689"/>
      <c r="DB24" s="689"/>
      <c r="DC24" s="690"/>
      <c r="DD24" s="683">
        <v>2908337</v>
      </c>
      <c r="DE24" s="637"/>
      <c r="DF24" s="637"/>
      <c r="DG24" s="637"/>
      <c r="DH24" s="637"/>
      <c r="DI24" s="637"/>
      <c r="DJ24" s="637"/>
      <c r="DK24" s="684"/>
      <c r="DL24" s="683">
        <v>2900729</v>
      </c>
      <c r="DM24" s="637"/>
      <c r="DN24" s="637"/>
      <c r="DO24" s="637"/>
      <c r="DP24" s="637"/>
      <c r="DQ24" s="637"/>
      <c r="DR24" s="637"/>
      <c r="DS24" s="637"/>
      <c r="DT24" s="637"/>
      <c r="DU24" s="637"/>
      <c r="DV24" s="684"/>
      <c r="DW24" s="685">
        <v>38</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955887</v>
      </c>
      <c r="S25" s="587"/>
      <c r="T25" s="587"/>
      <c r="U25" s="587"/>
      <c r="V25" s="587"/>
      <c r="W25" s="587"/>
      <c r="X25" s="587"/>
      <c r="Y25" s="588"/>
      <c r="Z25" s="639">
        <v>7.4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1522372</v>
      </c>
      <c r="CS25" s="605"/>
      <c r="CT25" s="605"/>
      <c r="CU25" s="605"/>
      <c r="CV25" s="605"/>
      <c r="CW25" s="605"/>
      <c r="CX25" s="605"/>
      <c r="CY25" s="606"/>
      <c r="CZ25" s="589">
        <v>12.6</v>
      </c>
      <c r="DA25" s="607"/>
      <c r="DB25" s="607"/>
      <c r="DC25" s="608"/>
      <c r="DD25" s="592">
        <v>1440498</v>
      </c>
      <c r="DE25" s="605"/>
      <c r="DF25" s="605"/>
      <c r="DG25" s="605"/>
      <c r="DH25" s="605"/>
      <c r="DI25" s="605"/>
      <c r="DJ25" s="605"/>
      <c r="DK25" s="606"/>
      <c r="DL25" s="592">
        <v>1432940</v>
      </c>
      <c r="DM25" s="605"/>
      <c r="DN25" s="605"/>
      <c r="DO25" s="605"/>
      <c r="DP25" s="605"/>
      <c r="DQ25" s="605"/>
      <c r="DR25" s="605"/>
      <c r="DS25" s="605"/>
      <c r="DT25" s="605"/>
      <c r="DU25" s="605"/>
      <c r="DV25" s="606"/>
      <c r="DW25" s="609">
        <v>18.8</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953605</v>
      </c>
      <c r="CS26" s="587"/>
      <c r="CT26" s="587"/>
      <c r="CU26" s="587"/>
      <c r="CV26" s="587"/>
      <c r="CW26" s="587"/>
      <c r="CX26" s="587"/>
      <c r="CY26" s="588"/>
      <c r="CZ26" s="589">
        <v>7.9</v>
      </c>
      <c r="DA26" s="607"/>
      <c r="DB26" s="607"/>
      <c r="DC26" s="608"/>
      <c r="DD26" s="592">
        <v>878095</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848588</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2194704</v>
      </c>
      <c r="BH27" s="587"/>
      <c r="BI27" s="587"/>
      <c r="BJ27" s="587"/>
      <c r="BK27" s="587"/>
      <c r="BL27" s="587"/>
      <c r="BM27" s="587"/>
      <c r="BN27" s="588"/>
      <c r="BO27" s="639">
        <v>100</v>
      </c>
      <c r="BP27" s="639"/>
      <c r="BQ27" s="639"/>
      <c r="BR27" s="639"/>
      <c r="BS27" s="592">
        <v>39645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574390</v>
      </c>
      <c r="CS27" s="605"/>
      <c r="CT27" s="605"/>
      <c r="CU27" s="605"/>
      <c r="CV27" s="605"/>
      <c r="CW27" s="605"/>
      <c r="CX27" s="605"/>
      <c r="CY27" s="606"/>
      <c r="CZ27" s="589">
        <v>4.8</v>
      </c>
      <c r="DA27" s="607"/>
      <c r="DB27" s="607"/>
      <c r="DC27" s="608"/>
      <c r="DD27" s="592">
        <v>180397</v>
      </c>
      <c r="DE27" s="605"/>
      <c r="DF27" s="605"/>
      <c r="DG27" s="605"/>
      <c r="DH27" s="605"/>
      <c r="DI27" s="605"/>
      <c r="DJ27" s="605"/>
      <c r="DK27" s="606"/>
      <c r="DL27" s="592">
        <v>180347</v>
      </c>
      <c r="DM27" s="605"/>
      <c r="DN27" s="605"/>
      <c r="DO27" s="605"/>
      <c r="DP27" s="605"/>
      <c r="DQ27" s="605"/>
      <c r="DR27" s="605"/>
      <c r="DS27" s="605"/>
      <c r="DT27" s="605"/>
      <c r="DU27" s="605"/>
      <c r="DV27" s="606"/>
      <c r="DW27" s="609">
        <v>2.4</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99270</v>
      </c>
      <c r="S28" s="587"/>
      <c r="T28" s="587"/>
      <c r="U28" s="587"/>
      <c r="V28" s="587"/>
      <c r="W28" s="587"/>
      <c r="X28" s="587"/>
      <c r="Y28" s="588"/>
      <c r="Z28" s="639">
        <v>0.8</v>
      </c>
      <c r="AA28" s="639"/>
      <c r="AB28" s="639"/>
      <c r="AC28" s="639"/>
      <c r="AD28" s="640">
        <v>10165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1423670</v>
      </c>
      <c r="CS28" s="587"/>
      <c r="CT28" s="587"/>
      <c r="CU28" s="587"/>
      <c r="CV28" s="587"/>
      <c r="CW28" s="587"/>
      <c r="CX28" s="587"/>
      <c r="CY28" s="588"/>
      <c r="CZ28" s="589">
        <v>11.8</v>
      </c>
      <c r="DA28" s="607"/>
      <c r="DB28" s="607"/>
      <c r="DC28" s="608"/>
      <c r="DD28" s="592">
        <v>1287442</v>
      </c>
      <c r="DE28" s="587"/>
      <c r="DF28" s="587"/>
      <c r="DG28" s="587"/>
      <c r="DH28" s="587"/>
      <c r="DI28" s="587"/>
      <c r="DJ28" s="587"/>
      <c r="DK28" s="588"/>
      <c r="DL28" s="592">
        <v>1287442</v>
      </c>
      <c r="DM28" s="587"/>
      <c r="DN28" s="587"/>
      <c r="DO28" s="587"/>
      <c r="DP28" s="587"/>
      <c r="DQ28" s="587"/>
      <c r="DR28" s="587"/>
      <c r="DS28" s="587"/>
      <c r="DT28" s="587"/>
      <c r="DU28" s="587"/>
      <c r="DV28" s="588"/>
      <c r="DW28" s="609">
        <v>16.899999999999999</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5057</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1422534</v>
      </c>
      <c r="CS29" s="605"/>
      <c r="CT29" s="605"/>
      <c r="CU29" s="605"/>
      <c r="CV29" s="605"/>
      <c r="CW29" s="605"/>
      <c r="CX29" s="605"/>
      <c r="CY29" s="606"/>
      <c r="CZ29" s="589">
        <v>11.8</v>
      </c>
      <c r="DA29" s="607"/>
      <c r="DB29" s="607"/>
      <c r="DC29" s="608"/>
      <c r="DD29" s="592">
        <v>1286306</v>
      </c>
      <c r="DE29" s="605"/>
      <c r="DF29" s="605"/>
      <c r="DG29" s="605"/>
      <c r="DH29" s="605"/>
      <c r="DI29" s="605"/>
      <c r="DJ29" s="605"/>
      <c r="DK29" s="606"/>
      <c r="DL29" s="592">
        <v>1286306</v>
      </c>
      <c r="DM29" s="605"/>
      <c r="DN29" s="605"/>
      <c r="DO29" s="605"/>
      <c r="DP29" s="605"/>
      <c r="DQ29" s="605"/>
      <c r="DR29" s="605"/>
      <c r="DS29" s="605"/>
      <c r="DT29" s="605"/>
      <c r="DU29" s="605"/>
      <c r="DV29" s="606"/>
      <c r="DW29" s="609">
        <v>16.899999999999999</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38950</v>
      </c>
      <c r="S30" s="587"/>
      <c r="T30" s="587"/>
      <c r="U30" s="587"/>
      <c r="V30" s="587"/>
      <c r="W30" s="587"/>
      <c r="X30" s="587"/>
      <c r="Y30" s="588"/>
      <c r="Z30" s="639">
        <v>0.3</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v>
      </c>
      <c r="BH30" s="653"/>
      <c r="BI30" s="653"/>
      <c r="BJ30" s="653"/>
      <c r="BK30" s="653"/>
      <c r="BL30" s="653"/>
      <c r="BM30" s="654">
        <v>95.1</v>
      </c>
      <c r="BN30" s="653"/>
      <c r="BO30" s="653"/>
      <c r="BP30" s="653"/>
      <c r="BQ30" s="655"/>
      <c r="BR30" s="652">
        <v>98.9</v>
      </c>
      <c r="BS30" s="653"/>
      <c r="BT30" s="653"/>
      <c r="BU30" s="653"/>
      <c r="BV30" s="653"/>
      <c r="BW30" s="653"/>
      <c r="BX30" s="654">
        <v>94.3</v>
      </c>
      <c r="BY30" s="653"/>
      <c r="BZ30" s="653"/>
      <c r="CA30" s="653"/>
      <c r="CB30" s="655"/>
      <c r="CD30" s="658"/>
      <c r="CE30" s="659"/>
      <c r="CF30" s="623" t="s">
        <v>292</v>
      </c>
      <c r="CG30" s="620"/>
      <c r="CH30" s="620"/>
      <c r="CI30" s="620"/>
      <c r="CJ30" s="620"/>
      <c r="CK30" s="620"/>
      <c r="CL30" s="620"/>
      <c r="CM30" s="620"/>
      <c r="CN30" s="620"/>
      <c r="CO30" s="620"/>
      <c r="CP30" s="620"/>
      <c r="CQ30" s="621"/>
      <c r="CR30" s="586">
        <v>1265028</v>
      </c>
      <c r="CS30" s="587"/>
      <c r="CT30" s="587"/>
      <c r="CU30" s="587"/>
      <c r="CV30" s="587"/>
      <c r="CW30" s="587"/>
      <c r="CX30" s="587"/>
      <c r="CY30" s="588"/>
      <c r="CZ30" s="589">
        <v>10.5</v>
      </c>
      <c r="DA30" s="607"/>
      <c r="DB30" s="607"/>
      <c r="DC30" s="608"/>
      <c r="DD30" s="592">
        <v>1141356</v>
      </c>
      <c r="DE30" s="587"/>
      <c r="DF30" s="587"/>
      <c r="DG30" s="587"/>
      <c r="DH30" s="587"/>
      <c r="DI30" s="587"/>
      <c r="DJ30" s="587"/>
      <c r="DK30" s="588"/>
      <c r="DL30" s="592">
        <v>1141356</v>
      </c>
      <c r="DM30" s="587"/>
      <c r="DN30" s="587"/>
      <c r="DO30" s="587"/>
      <c r="DP30" s="587"/>
      <c r="DQ30" s="587"/>
      <c r="DR30" s="587"/>
      <c r="DS30" s="587"/>
      <c r="DT30" s="587"/>
      <c r="DU30" s="587"/>
      <c r="DV30" s="588"/>
      <c r="DW30" s="609">
        <v>15</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416105</v>
      </c>
      <c r="S31" s="587"/>
      <c r="T31" s="587"/>
      <c r="U31" s="587"/>
      <c r="V31" s="587"/>
      <c r="W31" s="587"/>
      <c r="X31" s="587"/>
      <c r="Y31" s="588"/>
      <c r="Z31" s="639">
        <v>3.2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96.4</v>
      </c>
      <c r="BN31" s="651"/>
      <c r="BO31" s="651"/>
      <c r="BP31" s="651"/>
      <c r="BQ31" s="615"/>
      <c r="BR31" s="650">
        <v>99.2</v>
      </c>
      <c r="BS31" s="605"/>
      <c r="BT31" s="605"/>
      <c r="BU31" s="605"/>
      <c r="BV31" s="605"/>
      <c r="BW31" s="605"/>
      <c r="BX31" s="641">
        <v>95.8</v>
      </c>
      <c r="BY31" s="651"/>
      <c r="BZ31" s="651"/>
      <c r="CA31" s="651"/>
      <c r="CB31" s="615"/>
      <c r="CD31" s="658"/>
      <c r="CE31" s="659"/>
      <c r="CF31" s="623" t="s">
        <v>296</v>
      </c>
      <c r="CG31" s="620"/>
      <c r="CH31" s="620"/>
      <c r="CI31" s="620"/>
      <c r="CJ31" s="620"/>
      <c r="CK31" s="620"/>
      <c r="CL31" s="620"/>
      <c r="CM31" s="620"/>
      <c r="CN31" s="620"/>
      <c r="CO31" s="620"/>
      <c r="CP31" s="620"/>
      <c r="CQ31" s="621"/>
      <c r="CR31" s="586">
        <v>157506</v>
      </c>
      <c r="CS31" s="605"/>
      <c r="CT31" s="605"/>
      <c r="CU31" s="605"/>
      <c r="CV31" s="605"/>
      <c r="CW31" s="605"/>
      <c r="CX31" s="605"/>
      <c r="CY31" s="606"/>
      <c r="CZ31" s="589">
        <v>1.3</v>
      </c>
      <c r="DA31" s="607"/>
      <c r="DB31" s="607"/>
      <c r="DC31" s="608"/>
      <c r="DD31" s="592">
        <v>144950</v>
      </c>
      <c r="DE31" s="605"/>
      <c r="DF31" s="605"/>
      <c r="DG31" s="605"/>
      <c r="DH31" s="605"/>
      <c r="DI31" s="605"/>
      <c r="DJ31" s="605"/>
      <c r="DK31" s="606"/>
      <c r="DL31" s="592">
        <v>144950</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269978</v>
      </c>
      <c r="S32" s="587"/>
      <c r="T32" s="587"/>
      <c r="U32" s="587"/>
      <c r="V32" s="587"/>
      <c r="W32" s="587"/>
      <c r="X32" s="587"/>
      <c r="Y32" s="588"/>
      <c r="Z32" s="639">
        <v>2.1</v>
      </c>
      <c r="AA32" s="639"/>
      <c r="AB32" s="639"/>
      <c r="AC32" s="639"/>
      <c r="AD32" s="640">
        <v>1762</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98.4</v>
      </c>
      <c r="BH32" s="571"/>
      <c r="BI32" s="571"/>
      <c r="BJ32" s="571"/>
      <c r="BK32" s="571"/>
      <c r="BL32" s="571"/>
      <c r="BM32" s="634">
        <v>92.6</v>
      </c>
      <c r="BN32" s="571"/>
      <c r="BO32" s="571"/>
      <c r="BP32" s="571"/>
      <c r="BQ32" s="628"/>
      <c r="BR32" s="649">
        <v>98.2</v>
      </c>
      <c r="BS32" s="571"/>
      <c r="BT32" s="571"/>
      <c r="BU32" s="571"/>
      <c r="BV32" s="571"/>
      <c r="BW32" s="571"/>
      <c r="BX32" s="634">
        <v>91.6</v>
      </c>
      <c r="BY32" s="571"/>
      <c r="BZ32" s="571"/>
      <c r="CA32" s="571"/>
      <c r="CB32" s="628"/>
      <c r="CD32" s="660"/>
      <c r="CE32" s="661"/>
      <c r="CF32" s="623" t="s">
        <v>299</v>
      </c>
      <c r="CG32" s="620"/>
      <c r="CH32" s="620"/>
      <c r="CI32" s="620"/>
      <c r="CJ32" s="620"/>
      <c r="CK32" s="620"/>
      <c r="CL32" s="620"/>
      <c r="CM32" s="620"/>
      <c r="CN32" s="620"/>
      <c r="CO32" s="620"/>
      <c r="CP32" s="620"/>
      <c r="CQ32" s="621"/>
      <c r="CR32" s="586">
        <v>1136</v>
      </c>
      <c r="CS32" s="587"/>
      <c r="CT32" s="587"/>
      <c r="CU32" s="587"/>
      <c r="CV32" s="587"/>
      <c r="CW32" s="587"/>
      <c r="CX32" s="587"/>
      <c r="CY32" s="588"/>
      <c r="CZ32" s="589">
        <v>0</v>
      </c>
      <c r="DA32" s="607"/>
      <c r="DB32" s="607"/>
      <c r="DC32" s="608"/>
      <c r="DD32" s="592">
        <v>1136</v>
      </c>
      <c r="DE32" s="587"/>
      <c r="DF32" s="587"/>
      <c r="DG32" s="587"/>
      <c r="DH32" s="587"/>
      <c r="DI32" s="587"/>
      <c r="DJ32" s="587"/>
      <c r="DK32" s="588"/>
      <c r="DL32" s="592">
        <v>1136</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2273040</v>
      </c>
      <c r="S33" s="587"/>
      <c r="T33" s="587"/>
      <c r="U33" s="587"/>
      <c r="V33" s="587"/>
      <c r="W33" s="587"/>
      <c r="X33" s="587"/>
      <c r="Y33" s="588"/>
      <c r="Z33" s="639">
        <v>17.7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5215189</v>
      </c>
      <c r="CS33" s="605"/>
      <c r="CT33" s="605"/>
      <c r="CU33" s="605"/>
      <c r="CV33" s="605"/>
      <c r="CW33" s="605"/>
      <c r="CX33" s="605"/>
      <c r="CY33" s="606"/>
      <c r="CZ33" s="589">
        <v>43.2</v>
      </c>
      <c r="DA33" s="607"/>
      <c r="DB33" s="607"/>
      <c r="DC33" s="608"/>
      <c r="DD33" s="592">
        <v>4077190</v>
      </c>
      <c r="DE33" s="605"/>
      <c r="DF33" s="605"/>
      <c r="DG33" s="605"/>
      <c r="DH33" s="605"/>
      <c r="DI33" s="605"/>
      <c r="DJ33" s="605"/>
      <c r="DK33" s="606"/>
      <c r="DL33" s="592">
        <v>2799344</v>
      </c>
      <c r="DM33" s="605"/>
      <c r="DN33" s="605"/>
      <c r="DO33" s="605"/>
      <c r="DP33" s="605"/>
      <c r="DQ33" s="605"/>
      <c r="DR33" s="605"/>
      <c r="DS33" s="605"/>
      <c r="DT33" s="605"/>
      <c r="DU33" s="605"/>
      <c r="DV33" s="606"/>
      <c r="DW33" s="609">
        <v>36.700000000000003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1567108</v>
      </c>
      <c r="CS34" s="587"/>
      <c r="CT34" s="587"/>
      <c r="CU34" s="587"/>
      <c r="CV34" s="587"/>
      <c r="CW34" s="587"/>
      <c r="CX34" s="587"/>
      <c r="CY34" s="588"/>
      <c r="CZ34" s="589">
        <v>13</v>
      </c>
      <c r="DA34" s="607"/>
      <c r="DB34" s="607"/>
      <c r="DC34" s="608"/>
      <c r="DD34" s="592">
        <v>1181419</v>
      </c>
      <c r="DE34" s="587"/>
      <c r="DF34" s="587"/>
      <c r="DG34" s="587"/>
      <c r="DH34" s="587"/>
      <c r="DI34" s="587"/>
      <c r="DJ34" s="587"/>
      <c r="DK34" s="588"/>
      <c r="DL34" s="592">
        <v>1096294</v>
      </c>
      <c r="DM34" s="587"/>
      <c r="DN34" s="587"/>
      <c r="DO34" s="587"/>
      <c r="DP34" s="587"/>
      <c r="DQ34" s="587"/>
      <c r="DR34" s="587"/>
      <c r="DS34" s="587"/>
      <c r="DT34" s="587"/>
      <c r="DU34" s="587"/>
      <c r="DV34" s="588"/>
      <c r="DW34" s="609">
        <v>14.4</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488340</v>
      </c>
      <c r="S35" s="587"/>
      <c r="T35" s="587"/>
      <c r="U35" s="587"/>
      <c r="V35" s="587"/>
      <c r="W35" s="587"/>
      <c r="X35" s="587"/>
      <c r="Y35" s="588"/>
      <c r="Z35" s="639">
        <v>3.8</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1493458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76503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183490</v>
      </c>
      <c r="CS35" s="605"/>
      <c r="CT35" s="605"/>
      <c r="CU35" s="605"/>
      <c r="CV35" s="605"/>
      <c r="CW35" s="605"/>
      <c r="CX35" s="605"/>
      <c r="CY35" s="606"/>
      <c r="CZ35" s="589">
        <v>1.5</v>
      </c>
      <c r="DA35" s="607"/>
      <c r="DB35" s="607"/>
      <c r="DC35" s="608"/>
      <c r="DD35" s="592">
        <v>98914</v>
      </c>
      <c r="DE35" s="605"/>
      <c r="DF35" s="605"/>
      <c r="DG35" s="605"/>
      <c r="DH35" s="605"/>
      <c r="DI35" s="605"/>
      <c r="DJ35" s="605"/>
      <c r="DK35" s="606"/>
      <c r="DL35" s="592">
        <v>98914</v>
      </c>
      <c r="DM35" s="605"/>
      <c r="DN35" s="605"/>
      <c r="DO35" s="605"/>
      <c r="DP35" s="605"/>
      <c r="DQ35" s="605"/>
      <c r="DR35" s="605"/>
      <c r="DS35" s="605"/>
      <c r="DT35" s="605"/>
      <c r="DU35" s="605"/>
      <c r="DV35" s="606"/>
      <c r="DW35" s="609">
        <v>1.3</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12862845</v>
      </c>
      <c r="S36" s="627"/>
      <c r="T36" s="627"/>
      <c r="U36" s="627"/>
      <c r="V36" s="627"/>
      <c r="W36" s="627"/>
      <c r="X36" s="627"/>
      <c r="Y36" s="630"/>
      <c r="Z36" s="631">
        <v>100</v>
      </c>
      <c r="AA36" s="631"/>
      <c r="AB36" s="631"/>
      <c r="AC36" s="631"/>
      <c r="AD36" s="632">
        <v>7144464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552928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29299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1051514</v>
      </c>
      <c r="CS36" s="587"/>
      <c r="CT36" s="587"/>
      <c r="CU36" s="587"/>
      <c r="CV36" s="587"/>
      <c r="CW36" s="587"/>
      <c r="CX36" s="587"/>
      <c r="CY36" s="588"/>
      <c r="CZ36" s="589">
        <v>8.6999999999999993</v>
      </c>
      <c r="DA36" s="607"/>
      <c r="DB36" s="607"/>
      <c r="DC36" s="608"/>
      <c r="DD36" s="592">
        <v>746540</v>
      </c>
      <c r="DE36" s="587"/>
      <c r="DF36" s="587"/>
      <c r="DG36" s="587"/>
      <c r="DH36" s="587"/>
      <c r="DI36" s="587"/>
      <c r="DJ36" s="587"/>
      <c r="DK36" s="588"/>
      <c r="DL36" s="592">
        <v>607604</v>
      </c>
      <c r="DM36" s="587"/>
      <c r="DN36" s="587"/>
      <c r="DO36" s="587"/>
      <c r="DP36" s="587"/>
      <c r="DQ36" s="587"/>
      <c r="DR36" s="587"/>
      <c r="DS36" s="587"/>
      <c r="DT36" s="587"/>
      <c r="DU36" s="587"/>
      <c r="DV36" s="588"/>
      <c r="DW36" s="609">
        <v>8</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161233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2023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399626</v>
      </c>
      <c r="CS37" s="605"/>
      <c r="CT37" s="605"/>
      <c r="CU37" s="605"/>
      <c r="CV37" s="605"/>
      <c r="CW37" s="605"/>
      <c r="CX37" s="605"/>
      <c r="CY37" s="606"/>
      <c r="CZ37" s="589">
        <v>3.3</v>
      </c>
      <c r="DA37" s="607"/>
      <c r="DB37" s="607"/>
      <c r="DC37" s="608"/>
      <c r="DD37" s="592">
        <v>399622</v>
      </c>
      <c r="DE37" s="605"/>
      <c r="DF37" s="605"/>
      <c r="DG37" s="605"/>
      <c r="DH37" s="605"/>
      <c r="DI37" s="605"/>
      <c r="DJ37" s="605"/>
      <c r="DK37" s="606"/>
      <c r="DL37" s="592">
        <v>393181</v>
      </c>
      <c r="DM37" s="605"/>
      <c r="DN37" s="605"/>
      <c r="DO37" s="605"/>
      <c r="DP37" s="605"/>
      <c r="DQ37" s="605"/>
      <c r="DR37" s="605"/>
      <c r="DS37" s="605"/>
      <c r="DT37" s="605"/>
      <c r="DU37" s="605"/>
      <c r="DV37" s="606"/>
      <c r="DW37" s="609">
        <v>5.2</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50000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3318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1432958</v>
      </c>
      <c r="CS38" s="587"/>
      <c r="CT38" s="587"/>
      <c r="CU38" s="587"/>
      <c r="CV38" s="587"/>
      <c r="CW38" s="587"/>
      <c r="CX38" s="587"/>
      <c r="CY38" s="588"/>
      <c r="CZ38" s="589">
        <v>11.9</v>
      </c>
      <c r="DA38" s="607"/>
      <c r="DB38" s="607"/>
      <c r="DC38" s="608"/>
      <c r="DD38" s="592">
        <v>1335277</v>
      </c>
      <c r="DE38" s="587"/>
      <c r="DF38" s="587"/>
      <c r="DG38" s="587"/>
      <c r="DH38" s="587"/>
      <c r="DI38" s="587"/>
      <c r="DJ38" s="587"/>
      <c r="DK38" s="588"/>
      <c r="DL38" s="592">
        <v>996532</v>
      </c>
      <c r="DM38" s="587"/>
      <c r="DN38" s="587"/>
      <c r="DO38" s="587"/>
      <c r="DP38" s="587"/>
      <c r="DQ38" s="587"/>
      <c r="DR38" s="587"/>
      <c r="DS38" s="587"/>
      <c r="DT38" s="587"/>
      <c r="DU38" s="587"/>
      <c r="DV38" s="588"/>
      <c r="DW38" s="609">
        <v>13.1</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30492</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953375</v>
      </c>
      <c r="CS39" s="605"/>
      <c r="CT39" s="605"/>
      <c r="CU39" s="605"/>
      <c r="CV39" s="605"/>
      <c r="CW39" s="605"/>
      <c r="CX39" s="605"/>
      <c r="CY39" s="606"/>
      <c r="CZ39" s="589">
        <v>7.9</v>
      </c>
      <c r="DA39" s="607"/>
      <c r="DB39" s="607"/>
      <c r="DC39" s="608"/>
      <c r="DD39" s="592">
        <v>702168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134947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26744</v>
      </c>
      <c r="CS40" s="587"/>
      <c r="CT40" s="587"/>
      <c r="CU40" s="587"/>
      <c r="CV40" s="587"/>
      <c r="CW40" s="587"/>
      <c r="CX40" s="587"/>
      <c r="CY40" s="588"/>
      <c r="CZ40" s="589">
        <v>0.2</v>
      </c>
      <c r="DA40" s="607"/>
      <c r="DB40" s="607"/>
      <c r="DC40" s="608"/>
      <c r="DD40" s="592">
        <v>12872</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563858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3334830</v>
      </c>
      <c r="CS42" s="587"/>
      <c r="CT42" s="587"/>
      <c r="CU42" s="587"/>
      <c r="CV42" s="587"/>
      <c r="CW42" s="587"/>
      <c r="CX42" s="587"/>
      <c r="CY42" s="588"/>
      <c r="CZ42" s="589">
        <v>27.6</v>
      </c>
      <c r="DA42" s="590"/>
      <c r="DB42" s="590"/>
      <c r="DC42" s="591"/>
      <c r="DD42" s="592">
        <v>1632432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34185</v>
      </c>
      <c r="CS43" s="605"/>
      <c r="CT43" s="605"/>
      <c r="CU43" s="605"/>
      <c r="CV43" s="605"/>
      <c r="CW43" s="605"/>
      <c r="CX43" s="605"/>
      <c r="CY43" s="606"/>
      <c r="CZ43" s="589">
        <v>0.3</v>
      </c>
      <c r="DA43" s="607"/>
      <c r="DB43" s="607"/>
      <c r="DC43" s="608"/>
      <c r="DD43" s="592">
        <v>34185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3284451</v>
      </c>
      <c r="CS44" s="587"/>
      <c r="CT44" s="587"/>
      <c r="CU44" s="587"/>
      <c r="CV44" s="587"/>
      <c r="CW44" s="587"/>
      <c r="CX44" s="587"/>
      <c r="CY44" s="588"/>
      <c r="CZ44" s="589">
        <v>27.2</v>
      </c>
      <c r="DA44" s="590"/>
      <c r="DB44" s="590"/>
      <c r="DC44" s="591"/>
      <c r="DD44" s="592">
        <v>1626652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243401</v>
      </c>
      <c r="CS45" s="605"/>
      <c r="CT45" s="605"/>
      <c r="CU45" s="605"/>
      <c r="CV45" s="605"/>
      <c r="CW45" s="605"/>
      <c r="CX45" s="605"/>
      <c r="CY45" s="606"/>
      <c r="CZ45" s="589">
        <v>2</v>
      </c>
      <c r="DA45" s="607"/>
      <c r="DB45" s="607"/>
      <c r="DC45" s="608"/>
      <c r="DD45" s="592">
        <v>78426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2996503</v>
      </c>
      <c r="CS46" s="587"/>
      <c r="CT46" s="587"/>
      <c r="CU46" s="587"/>
      <c r="CV46" s="587"/>
      <c r="CW46" s="587"/>
      <c r="CX46" s="587"/>
      <c r="CY46" s="588"/>
      <c r="CZ46" s="589">
        <v>24.8</v>
      </c>
      <c r="DA46" s="590"/>
      <c r="DB46" s="590"/>
      <c r="DC46" s="591"/>
      <c r="DD46" s="592">
        <v>1503703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50379</v>
      </c>
      <c r="CS47" s="605"/>
      <c r="CT47" s="605"/>
      <c r="CU47" s="605"/>
      <c r="CV47" s="605"/>
      <c r="CW47" s="605"/>
      <c r="CX47" s="605"/>
      <c r="CY47" s="606"/>
      <c r="CZ47" s="589">
        <v>0.4</v>
      </c>
      <c r="DA47" s="607"/>
      <c r="DB47" s="607"/>
      <c r="DC47" s="608"/>
      <c r="DD47" s="592">
        <v>5780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12070451</v>
      </c>
      <c r="CS49" s="571"/>
      <c r="CT49" s="571"/>
      <c r="CU49" s="571"/>
      <c r="CV49" s="571"/>
      <c r="CW49" s="571"/>
      <c r="CX49" s="571"/>
      <c r="CY49" s="572"/>
      <c r="CZ49" s="573">
        <v>100</v>
      </c>
      <c r="DA49" s="574"/>
      <c r="DB49" s="574"/>
      <c r="DC49" s="575"/>
      <c r="DD49" s="576">
        <v>8617959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U38" sqref="AU38:AY3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12853</v>
      </c>
      <c r="R7" s="1099"/>
      <c r="S7" s="1099"/>
      <c r="T7" s="1099"/>
      <c r="U7" s="1099"/>
      <c r="V7" s="1099">
        <v>12066</v>
      </c>
      <c r="W7" s="1099"/>
      <c r="X7" s="1099"/>
      <c r="Y7" s="1099"/>
      <c r="Z7" s="1099"/>
      <c r="AA7" s="1099">
        <v>786</v>
      </c>
      <c r="AB7" s="1099"/>
      <c r="AC7" s="1099"/>
      <c r="AD7" s="1099"/>
      <c r="AE7" s="1100"/>
      <c r="AF7" s="1101">
        <v>655</v>
      </c>
      <c r="AG7" s="1102"/>
      <c r="AH7" s="1102"/>
      <c r="AI7" s="1102"/>
      <c r="AJ7" s="1103"/>
      <c r="AK7" s="1085">
        <v>39</v>
      </c>
      <c r="AL7" s="1086"/>
      <c r="AM7" s="1086"/>
      <c r="AN7" s="1086"/>
      <c r="AO7" s="1086"/>
      <c r="AP7" s="1086">
        <v>13014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-2</v>
      </c>
      <c r="CI7" s="1083"/>
      <c r="CJ7" s="1083"/>
      <c r="CK7" s="1083"/>
      <c r="CL7" s="1084"/>
      <c r="CM7" s="1082">
        <v>405</v>
      </c>
      <c r="CN7" s="1083"/>
      <c r="CO7" s="1083"/>
      <c r="CP7" s="1083"/>
      <c r="CQ7" s="1084"/>
      <c r="CR7" s="1082">
        <v>143</v>
      </c>
      <c r="CS7" s="1083"/>
      <c r="CT7" s="1083"/>
      <c r="CU7" s="1083"/>
      <c r="CV7" s="1084"/>
      <c r="CW7" s="1082">
        <v>7</v>
      </c>
      <c r="CX7" s="1083"/>
      <c r="CY7" s="1083"/>
      <c r="CZ7" s="1083"/>
      <c r="DA7" s="1084"/>
      <c r="DB7" s="1082" t="s">
        <v>567</v>
      </c>
      <c r="DC7" s="1083"/>
      <c r="DD7" s="1083"/>
      <c r="DE7" s="1083"/>
      <c r="DF7" s="1084"/>
      <c r="DG7" s="1082" t="s">
        <v>562</v>
      </c>
      <c r="DH7" s="1083"/>
      <c r="DI7" s="1083"/>
      <c r="DJ7" s="1083"/>
      <c r="DK7" s="1084"/>
      <c r="DL7" s="1082" t="s">
        <v>562</v>
      </c>
      <c r="DM7" s="1083"/>
      <c r="DN7" s="1083"/>
      <c r="DO7" s="1083"/>
      <c r="DP7" s="1084"/>
      <c r="DQ7" s="1082" t="s">
        <v>562</v>
      </c>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6</v>
      </c>
      <c r="R8" s="1038"/>
      <c r="S8" s="1038"/>
      <c r="T8" s="1038"/>
      <c r="U8" s="1038"/>
      <c r="V8" s="1038">
        <v>5</v>
      </c>
      <c r="W8" s="1038"/>
      <c r="X8" s="1038"/>
      <c r="Y8" s="1038"/>
      <c r="Z8" s="1038"/>
      <c r="AA8" s="1038">
        <v>0</v>
      </c>
      <c r="AB8" s="1038"/>
      <c r="AC8" s="1038"/>
      <c r="AD8" s="1038"/>
      <c r="AE8" s="1039"/>
      <c r="AF8" s="1013">
        <v>0</v>
      </c>
      <c r="AG8" s="1014"/>
      <c r="AH8" s="1014"/>
      <c r="AI8" s="1014"/>
      <c r="AJ8" s="1015"/>
      <c r="AK8" s="1080">
        <v>3</v>
      </c>
      <c r="AL8" s="1081"/>
      <c r="AM8" s="1081"/>
      <c r="AN8" s="1081"/>
      <c r="AO8" s="1081"/>
      <c r="AP8" s="1081" t="s">
        <v>562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-2</v>
      </c>
      <c r="CI8" s="984"/>
      <c r="CJ8" s="984"/>
      <c r="CK8" s="984"/>
      <c r="CL8" s="985"/>
      <c r="CM8" s="983">
        <v>26</v>
      </c>
      <c r="CN8" s="984"/>
      <c r="CO8" s="984"/>
      <c r="CP8" s="984"/>
      <c r="CQ8" s="985"/>
      <c r="CR8" s="983">
        <v>1</v>
      </c>
      <c r="CS8" s="984"/>
      <c r="CT8" s="984"/>
      <c r="CU8" s="984"/>
      <c r="CV8" s="985"/>
      <c r="CW8" s="983">
        <v>4</v>
      </c>
      <c r="CX8" s="984"/>
      <c r="CY8" s="984"/>
      <c r="CZ8" s="984"/>
      <c r="DA8" s="985"/>
      <c r="DB8" s="983" t="s">
        <v>562</v>
      </c>
      <c r="DC8" s="984"/>
      <c r="DD8" s="984"/>
      <c r="DE8" s="984"/>
      <c r="DF8" s="985"/>
      <c r="DG8" s="983" t="s">
        <v>562</v>
      </c>
      <c r="DH8" s="984"/>
      <c r="DI8" s="984"/>
      <c r="DJ8" s="984"/>
      <c r="DK8" s="985"/>
      <c r="DL8" s="983" t="s">
        <v>562</v>
      </c>
      <c r="DM8" s="984"/>
      <c r="DN8" s="984"/>
      <c r="DO8" s="984"/>
      <c r="DP8" s="985"/>
      <c r="DQ8" s="983" t="s">
        <v>562</v>
      </c>
      <c r="DR8" s="984"/>
      <c r="DS8" s="984"/>
      <c r="DT8" s="984"/>
      <c r="DU8" s="985"/>
      <c r="DV8" s="986"/>
      <c r="DW8" s="987"/>
      <c r="DX8" s="987"/>
      <c r="DY8" s="987"/>
      <c r="DZ8" s="988"/>
      <c r="EA8" s="205"/>
    </row>
    <row r="9" spans="1:131" s="206" customFormat="1" ht="26.25" customHeight="1" x14ac:dyDescent="0.15">
      <c r="A9" s="212">
        <v>3</v>
      </c>
      <c r="B9" s="1031" t="s">
        <v>368</v>
      </c>
      <c r="C9" s="1032"/>
      <c r="D9" s="1032"/>
      <c r="E9" s="1032"/>
      <c r="F9" s="1032"/>
      <c r="G9" s="1032"/>
      <c r="H9" s="1032"/>
      <c r="I9" s="1032"/>
      <c r="J9" s="1032"/>
      <c r="K9" s="1032"/>
      <c r="L9" s="1032"/>
      <c r="M9" s="1032"/>
      <c r="N9" s="1032"/>
      <c r="O9" s="1032"/>
      <c r="P9" s="1033"/>
      <c r="Q9" s="1037">
        <v>9</v>
      </c>
      <c r="R9" s="1038"/>
      <c r="S9" s="1038"/>
      <c r="T9" s="1038"/>
      <c r="U9" s="1038"/>
      <c r="V9" s="1038">
        <v>9</v>
      </c>
      <c r="W9" s="1038"/>
      <c r="X9" s="1038"/>
      <c r="Y9" s="1038"/>
      <c r="Z9" s="1038"/>
      <c r="AA9" s="1038">
        <v>4773</v>
      </c>
      <c r="AB9" s="1038"/>
      <c r="AC9" s="1038"/>
      <c r="AD9" s="1038"/>
      <c r="AE9" s="1039"/>
      <c r="AF9" s="1013">
        <v>5</v>
      </c>
      <c r="AG9" s="1014"/>
      <c r="AH9" s="1014"/>
      <c r="AI9" s="1014"/>
      <c r="AJ9" s="1015"/>
      <c r="AK9" s="1080" t="s">
        <v>562</v>
      </c>
      <c r="AL9" s="1081"/>
      <c r="AM9" s="1081"/>
      <c r="AN9" s="1081"/>
      <c r="AO9" s="1081"/>
      <c r="AP9" s="1081" t="s">
        <v>562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542</v>
      </c>
      <c r="BT9" s="1009"/>
      <c r="BU9" s="1009"/>
      <c r="BV9" s="1009"/>
      <c r="BW9" s="1009"/>
      <c r="BX9" s="1009"/>
      <c r="BY9" s="1009"/>
      <c r="BZ9" s="1009"/>
      <c r="CA9" s="1009"/>
      <c r="CB9" s="1009"/>
      <c r="CC9" s="1009"/>
      <c r="CD9" s="1009"/>
      <c r="CE9" s="1009"/>
      <c r="CF9" s="1009"/>
      <c r="CG9" s="1010"/>
      <c r="CH9" s="983">
        <v>3</v>
      </c>
      <c r="CI9" s="984"/>
      <c r="CJ9" s="984"/>
      <c r="CK9" s="984"/>
      <c r="CL9" s="985"/>
      <c r="CM9" s="983">
        <v>22</v>
      </c>
      <c r="CN9" s="984"/>
      <c r="CO9" s="984"/>
      <c r="CP9" s="984"/>
      <c r="CQ9" s="985"/>
      <c r="CR9" s="983">
        <v>60</v>
      </c>
      <c r="CS9" s="984"/>
      <c r="CT9" s="984"/>
      <c r="CU9" s="984"/>
      <c r="CV9" s="985"/>
      <c r="CW9" s="983">
        <v>1</v>
      </c>
      <c r="CX9" s="984"/>
      <c r="CY9" s="984"/>
      <c r="CZ9" s="984"/>
      <c r="DA9" s="985"/>
      <c r="DB9" s="983" t="s">
        <v>562</v>
      </c>
      <c r="DC9" s="984"/>
      <c r="DD9" s="984"/>
      <c r="DE9" s="984"/>
      <c r="DF9" s="985"/>
      <c r="DG9" s="983" t="s">
        <v>562</v>
      </c>
      <c r="DH9" s="984"/>
      <c r="DI9" s="984"/>
      <c r="DJ9" s="984"/>
      <c r="DK9" s="985"/>
      <c r="DL9" s="983" t="s">
        <v>562</v>
      </c>
      <c r="DM9" s="984"/>
      <c r="DN9" s="984"/>
      <c r="DO9" s="984"/>
      <c r="DP9" s="985"/>
      <c r="DQ9" s="983" t="s">
        <v>562</v>
      </c>
      <c r="DR9" s="984"/>
      <c r="DS9" s="984"/>
      <c r="DT9" s="984"/>
      <c r="DU9" s="985"/>
      <c r="DV9" s="986"/>
      <c r="DW9" s="987"/>
      <c r="DX9" s="987"/>
      <c r="DY9" s="987"/>
      <c r="DZ9" s="988"/>
      <c r="EA9" s="205"/>
    </row>
    <row r="10" spans="1:131" s="206" customFormat="1" ht="26.25" customHeight="1" x14ac:dyDescent="0.15">
      <c r="A10" s="212">
        <v>4</v>
      </c>
      <c r="B10" s="1031" t="s">
        <v>369</v>
      </c>
      <c r="C10" s="1032"/>
      <c r="D10" s="1032"/>
      <c r="E10" s="1032"/>
      <c r="F10" s="1032"/>
      <c r="G10" s="1032"/>
      <c r="H10" s="1032"/>
      <c r="I10" s="1032"/>
      <c r="J10" s="1032"/>
      <c r="K10" s="1032"/>
      <c r="L10" s="1032"/>
      <c r="M10" s="1032"/>
      <c r="N10" s="1032"/>
      <c r="O10" s="1032"/>
      <c r="P10" s="1033"/>
      <c r="Q10" s="1037">
        <v>2</v>
      </c>
      <c r="R10" s="1038"/>
      <c r="S10" s="1038"/>
      <c r="T10" s="1038"/>
      <c r="U10" s="1038"/>
      <c r="V10" s="1038">
        <v>2</v>
      </c>
      <c r="W10" s="1038"/>
      <c r="X10" s="1038"/>
      <c r="Y10" s="1038"/>
      <c r="Z10" s="1038"/>
      <c r="AA10" s="1038">
        <v>953</v>
      </c>
      <c r="AB10" s="1038"/>
      <c r="AC10" s="1038"/>
      <c r="AD10" s="1038"/>
      <c r="AE10" s="1039"/>
      <c r="AF10" s="1013">
        <v>1</v>
      </c>
      <c r="AG10" s="1014"/>
      <c r="AH10" s="1014"/>
      <c r="AI10" s="1014"/>
      <c r="AJ10" s="1015"/>
      <c r="AK10" s="1080" t="s">
        <v>563</v>
      </c>
      <c r="AL10" s="1081"/>
      <c r="AM10" s="1081"/>
      <c r="AN10" s="1081"/>
      <c r="AO10" s="1081"/>
      <c r="AP10" s="1081" t="s">
        <v>562</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543</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-2</v>
      </c>
      <c r="CN10" s="984"/>
      <c r="CO10" s="984"/>
      <c r="CP10" s="984"/>
      <c r="CQ10" s="985"/>
      <c r="CR10" s="983">
        <v>4</v>
      </c>
      <c r="CS10" s="984"/>
      <c r="CT10" s="984"/>
      <c r="CU10" s="984"/>
      <c r="CV10" s="985"/>
      <c r="CW10" s="983">
        <v>2</v>
      </c>
      <c r="CX10" s="984"/>
      <c r="CY10" s="984"/>
      <c r="CZ10" s="984"/>
      <c r="DA10" s="985"/>
      <c r="DB10" s="983">
        <v>74</v>
      </c>
      <c r="DC10" s="984"/>
      <c r="DD10" s="984"/>
      <c r="DE10" s="984"/>
      <c r="DF10" s="985"/>
      <c r="DG10" s="983" t="s">
        <v>562</v>
      </c>
      <c r="DH10" s="984"/>
      <c r="DI10" s="984"/>
      <c r="DJ10" s="984"/>
      <c r="DK10" s="985"/>
      <c r="DL10" s="983" t="s">
        <v>562</v>
      </c>
      <c r="DM10" s="984"/>
      <c r="DN10" s="984"/>
      <c r="DO10" s="984"/>
      <c r="DP10" s="985"/>
      <c r="DQ10" s="983" t="s">
        <v>562</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544</v>
      </c>
      <c r="BT11" s="1009"/>
      <c r="BU11" s="1009"/>
      <c r="BV11" s="1009"/>
      <c r="BW11" s="1009"/>
      <c r="BX11" s="1009"/>
      <c r="BY11" s="1009"/>
      <c r="BZ11" s="1009"/>
      <c r="CA11" s="1009"/>
      <c r="CB11" s="1009"/>
      <c r="CC11" s="1009"/>
      <c r="CD11" s="1009"/>
      <c r="CE11" s="1009"/>
      <c r="CF11" s="1009"/>
      <c r="CG11" s="1010"/>
      <c r="CH11" s="983">
        <v>13</v>
      </c>
      <c r="CI11" s="984"/>
      <c r="CJ11" s="984"/>
      <c r="CK11" s="984"/>
      <c r="CL11" s="985"/>
      <c r="CM11" s="983">
        <v>123</v>
      </c>
      <c r="CN11" s="984"/>
      <c r="CO11" s="984"/>
      <c r="CP11" s="984"/>
      <c r="CQ11" s="985"/>
      <c r="CR11" s="983">
        <v>58</v>
      </c>
      <c r="CS11" s="984"/>
      <c r="CT11" s="984"/>
      <c r="CU11" s="984"/>
      <c r="CV11" s="985"/>
      <c r="CW11" s="983">
        <v>3</v>
      </c>
      <c r="CX11" s="984"/>
      <c r="CY11" s="984"/>
      <c r="CZ11" s="984"/>
      <c r="DA11" s="985"/>
      <c r="DB11" s="983" t="s">
        <v>562</v>
      </c>
      <c r="DC11" s="984"/>
      <c r="DD11" s="984"/>
      <c r="DE11" s="984"/>
      <c r="DF11" s="985"/>
      <c r="DG11" s="983" t="s">
        <v>562</v>
      </c>
      <c r="DH11" s="984"/>
      <c r="DI11" s="984"/>
      <c r="DJ11" s="984"/>
      <c r="DK11" s="985"/>
      <c r="DL11" s="983" t="s">
        <v>568</v>
      </c>
      <c r="DM11" s="984"/>
      <c r="DN11" s="984"/>
      <c r="DO11" s="984"/>
      <c r="DP11" s="985"/>
      <c r="DQ11" s="983" t="s">
        <v>562</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545</v>
      </c>
      <c r="BT12" s="1009"/>
      <c r="BU12" s="1009"/>
      <c r="BV12" s="1009"/>
      <c r="BW12" s="1009"/>
      <c r="BX12" s="1009"/>
      <c r="BY12" s="1009"/>
      <c r="BZ12" s="1009"/>
      <c r="CA12" s="1009"/>
      <c r="CB12" s="1009"/>
      <c r="CC12" s="1009"/>
      <c r="CD12" s="1009"/>
      <c r="CE12" s="1009"/>
      <c r="CF12" s="1009"/>
      <c r="CG12" s="1010"/>
      <c r="CH12" s="983">
        <v>38</v>
      </c>
      <c r="CI12" s="984"/>
      <c r="CJ12" s="984"/>
      <c r="CK12" s="984"/>
      <c r="CL12" s="985"/>
      <c r="CM12" s="983">
        <v>215</v>
      </c>
      <c r="CN12" s="984"/>
      <c r="CO12" s="984"/>
      <c r="CP12" s="984"/>
      <c r="CQ12" s="985"/>
      <c r="CR12" s="983">
        <v>28</v>
      </c>
      <c r="CS12" s="984"/>
      <c r="CT12" s="984"/>
      <c r="CU12" s="984"/>
      <c r="CV12" s="985"/>
      <c r="CW12" s="983">
        <v>0</v>
      </c>
      <c r="CX12" s="984"/>
      <c r="CY12" s="984"/>
      <c r="CZ12" s="984"/>
      <c r="DA12" s="985"/>
      <c r="DB12" s="983" t="s">
        <v>562</v>
      </c>
      <c r="DC12" s="984"/>
      <c r="DD12" s="984"/>
      <c r="DE12" s="984"/>
      <c r="DF12" s="985"/>
      <c r="DG12" s="983" t="s">
        <v>562</v>
      </c>
      <c r="DH12" s="984"/>
      <c r="DI12" s="984"/>
      <c r="DJ12" s="984"/>
      <c r="DK12" s="985"/>
      <c r="DL12" s="983" t="s">
        <v>562</v>
      </c>
      <c r="DM12" s="984"/>
      <c r="DN12" s="984"/>
      <c r="DO12" s="984"/>
      <c r="DP12" s="985"/>
      <c r="DQ12" s="983" t="s">
        <v>562</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546</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25</v>
      </c>
      <c r="CN13" s="984"/>
      <c r="CO13" s="984"/>
      <c r="CP13" s="984"/>
      <c r="CQ13" s="985"/>
      <c r="CR13" s="983">
        <v>72</v>
      </c>
      <c r="CS13" s="984"/>
      <c r="CT13" s="984"/>
      <c r="CU13" s="984"/>
      <c r="CV13" s="985"/>
      <c r="CW13" s="983">
        <v>0</v>
      </c>
      <c r="CX13" s="984"/>
      <c r="CY13" s="984"/>
      <c r="CZ13" s="984"/>
      <c r="DA13" s="985"/>
      <c r="DB13" s="983" t="s">
        <v>562</v>
      </c>
      <c r="DC13" s="984"/>
      <c r="DD13" s="984"/>
      <c r="DE13" s="984"/>
      <c r="DF13" s="985"/>
      <c r="DG13" s="983" t="s">
        <v>562</v>
      </c>
      <c r="DH13" s="984"/>
      <c r="DI13" s="984"/>
      <c r="DJ13" s="984"/>
      <c r="DK13" s="985"/>
      <c r="DL13" s="983" t="s">
        <v>562</v>
      </c>
      <c r="DM13" s="984"/>
      <c r="DN13" s="984"/>
      <c r="DO13" s="984"/>
      <c r="DP13" s="985"/>
      <c r="DQ13" s="983" t="s">
        <v>562</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547</v>
      </c>
      <c r="BT14" s="1009"/>
      <c r="BU14" s="1009"/>
      <c r="BV14" s="1009"/>
      <c r="BW14" s="1009"/>
      <c r="BX14" s="1009"/>
      <c r="BY14" s="1009"/>
      <c r="BZ14" s="1009"/>
      <c r="CA14" s="1009"/>
      <c r="CB14" s="1009"/>
      <c r="CC14" s="1009"/>
      <c r="CD14" s="1009"/>
      <c r="CE14" s="1009"/>
      <c r="CF14" s="1009"/>
      <c r="CG14" s="1010"/>
      <c r="CH14" s="983">
        <v>5</v>
      </c>
      <c r="CI14" s="984"/>
      <c r="CJ14" s="984"/>
      <c r="CK14" s="984"/>
      <c r="CL14" s="985"/>
      <c r="CM14" s="983">
        <v>44</v>
      </c>
      <c r="CN14" s="984"/>
      <c r="CO14" s="984"/>
      <c r="CP14" s="984"/>
      <c r="CQ14" s="985"/>
      <c r="CR14" s="983">
        <v>50</v>
      </c>
      <c r="CS14" s="984"/>
      <c r="CT14" s="984"/>
      <c r="CU14" s="984"/>
      <c r="CV14" s="985"/>
      <c r="CW14" s="983">
        <v>1</v>
      </c>
      <c r="CX14" s="984"/>
      <c r="CY14" s="984"/>
      <c r="CZ14" s="984"/>
      <c r="DA14" s="985"/>
      <c r="DB14" s="983" t="s">
        <v>566</v>
      </c>
      <c r="DC14" s="984"/>
      <c r="DD14" s="984"/>
      <c r="DE14" s="984"/>
      <c r="DF14" s="985"/>
      <c r="DG14" s="983" t="s">
        <v>562</v>
      </c>
      <c r="DH14" s="984"/>
      <c r="DI14" s="984"/>
      <c r="DJ14" s="984"/>
      <c r="DK14" s="985"/>
      <c r="DL14" s="983" t="s">
        <v>562</v>
      </c>
      <c r="DM14" s="984"/>
      <c r="DN14" s="984"/>
      <c r="DO14" s="984"/>
      <c r="DP14" s="985"/>
      <c r="DQ14" s="983" t="s">
        <v>562</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371</v>
      </c>
      <c r="B23" s="938" t="s">
        <v>372</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661</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383</v>
      </c>
      <c r="C28" s="1045"/>
      <c r="D28" s="1045"/>
      <c r="E28" s="1045"/>
      <c r="F28" s="1045"/>
      <c r="G28" s="1045"/>
      <c r="H28" s="1045"/>
      <c r="I28" s="1045"/>
      <c r="J28" s="1045"/>
      <c r="K28" s="1045"/>
      <c r="L28" s="1045"/>
      <c r="M28" s="1045"/>
      <c r="N28" s="1045"/>
      <c r="O28" s="1045"/>
      <c r="P28" s="1046"/>
      <c r="Q28" s="1047">
        <v>1691</v>
      </c>
      <c r="R28" s="1048"/>
      <c r="S28" s="1048"/>
      <c r="T28" s="1048"/>
      <c r="U28" s="1048"/>
      <c r="V28" s="1048">
        <v>1614</v>
      </c>
      <c r="W28" s="1048"/>
      <c r="X28" s="1048"/>
      <c r="Y28" s="1048"/>
      <c r="Z28" s="1048"/>
      <c r="AA28" s="1048">
        <f>Q28-V28</f>
        <v>77</v>
      </c>
      <c r="AB28" s="1048"/>
      <c r="AC28" s="1048"/>
      <c r="AD28" s="1048"/>
      <c r="AE28" s="1049"/>
      <c r="AF28" s="1050">
        <v>77</v>
      </c>
      <c r="AG28" s="1048"/>
      <c r="AH28" s="1048"/>
      <c r="AI28" s="1048"/>
      <c r="AJ28" s="1051"/>
      <c r="AK28" s="1052">
        <v>168</v>
      </c>
      <c r="AL28" s="1040"/>
      <c r="AM28" s="1040"/>
      <c r="AN28" s="1040"/>
      <c r="AO28" s="1040"/>
      <c r="AP28" s="1040" t="s">
        <v>564</v>
      </c>
      <c r="AQ28" s="1040"/>
      <c r="AR28" s="1040"/>
      <c r="AS28" s="1040"/>
      <c r="AT28" s="1040"/>
      <c r="AU28" s="1040"/>
      <c r="AV28" s="1040"/>
      <c r="AW28" s="1040"/>
      <c r="AX28" s="1040"/>
      <c r="AY28" s="1040"/>
      <c r="AZ28" s="1041" t="s">
        <v>564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384</v>
      </c>
      <c r="C29" s="1032"/>
      <c r="D29" s="1032"/>
      <c r="E29" s="1032"/>
      <c r="F29" s="1032"/>
      <c r="G29" s="1032"/>
      <c r="H29" s="1032"/>
      <c r="I29" s="1032"/>
      <c r="J29" s="1032"/>
      <c r="K29" s="1032"/>
      <c r="L29" s="1032"/>
      <c r="M29" s="1032"/>
      <c r="N29" s="1032"/>
      <c r="O29" s="1032"/>
      <c r="P29" s="1033"/>
      <c r="Q29" s="1037">
        <v>268</v>
      </c>
      <c r="R29" s="1038"/>
      <c r="S29" s="1038"/>
      <c r="T29" s="1038"/>
      <c r="U29" s="1038"/>
      <c r="V29" s="1038">
        <v>262</v>
      </c>
      <c r="W29" s="1038"/>
      <c r="X29" s="1038"/>
      <c r="Y29" s="1038"/>
      <c r="Z29" s="1038"/>
      <c r="AA29" s="1038">
        <f>Q29-V29</f>
        <v>6</v>
      </c>
      <c r="AB29" s="1038"/>
      <c r="AC29" s="1038"/>
      <c r="AD29" s="1038"/>
      <c r="AE29" s="1039"/>
      <c r="AF29" s="1013">
        <v>6</v>
      </c>
      <c r="AG29" s="1014"/>
      <c r="AH29" s="1014"/>
      <c r="AI29" s="1014"/>
      <c r="AJ29" s="1015"/>
      <c r="AK29" s="974">
        <v>61</v>
      </c>
      <c r="AL29" s="965"/>
      <c r="AM29" s="965"/>
      <c r="AN29" s="965"/>
      <c r="AO29" s="965"/>
      <c r="AP29" s="965">
        <v>32</v>
      </c>
      <c r="AQ29" s="965"/>
      <c r="AR29" s="965"/>
      <c r="AS29" s="965"/>
      <c r="AT29" s="965"/>
      <c r="AU29" s="965">
        <v>4</v>
      </c>
      <c r="AV29" s="965"/>
      <c r="AW29" s="965"/>
      <c r="AX29" s="965"/>
      <c r="AY29" s="965"/>
      <c r="AZ29" s="1036" t="s">
        <v>564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385</v>
      </c>
      <c r="C30" s="1032"/>
      <c r="D30" s="1032"/>
      <c r="E30" s="1032"/>
      <c r="F30" s="1032"/>
      <c r="G30" s="1032"/>
      <c r="H30" s="1032"/>
      <c r="I30" s="1032"/>
      <c r="J30" s="1032"/>
      <c r="K30" s="1032"/>
      <c r="L30" s="1032"/>
      <c r="M30" s="1032"/>
      <c r="N30" s="1032"/>
      <c r="O30" s="1032"/>
      <c r="P30" s="1033"/>
      <c r="Q30" s="1037">
        <v>1673</v>
      </c>
      <c r="R30" s="1038"/>
      <c r="S30" s="1038"/>
      <c r="T30" s="1038"/>
      <c r="U30" s="1038"/>
      <c r="V30" s="1038">
        <v>1654</v>
      </c>
      <c r="W30" s="1038"/>
      <c r="X30" s="1038"/>
      <c r="Y30" s="1038"/>
      <c r="Z30" s="1038"/>
      <c r="AA30" s="1038">
        <f t="shared" ref="AA30:AA37" si="0">Q30-V30</f>
        <v>19</v>
      </c>
      <c r="AB30" s="1038"/>
      <c r="AC30" s="1038"/>
      <c r="AD30" s="1038"/>
      <c r="AE30" s="1039"/>
      <c r="AF30" s="1013">
        <v>19</v>
      </c>
      <c r="AG30" s="1014"/>
      <c r="AH30" s="1014"/>
      <c r="AI30" s="1014"/>
      <c r="AJ30" s="1015"/>
      <c r="AK30" s="974">
        <v>295</v>
      </c>
      <c r="AL30" s="965"/>
      <c r="AM30" s="965"/>
      <c r="AN30" s="965"/>
      <c r="AO30" s="965"/>
      <c r="AP30" s="965" t="s">
        <v>564</v>
      </c>
      <c r="AQ30" s="965"/>
      <c r="AR30" s="965"/>
      <c r="AS30" s="965"/>
      <c r="AT30" s="965"/>
      <c r="AU30" s="965"/>
      <c r="AV30" s="965"/>
      <c r="AW30" s="965"/>
      <c r="AX30" s="965"/>
      <c r="AY30" s="965"/>
      <c r="AZ30" s="1036" t="s">
        <v>564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386</v>
      </c>
      <c r="C31" s="1032"/>
      <c r="D31" s="1032"/>
      <c r="E31" s="1032"/>
      <c r="F31" s="1032"/>
      <c r="G31" s="1032"/>
      <c r="H31" s="1032"/>
      <c r="I31" s="1032"/>
      <c r="J31" s="1032"/>
      <c r="K31" s="1032"/>
      <c r="L31" s="1032"/>
      <c r="M31" s="1032"/>
      <c r="N31" s="1032"/>
      <c r="O31" s="1032"/>
      <c r="P31" s="1033"/>
      <c r="Q31" s="1037">
        <v>166</v>
      </c>
      <c r="R31" s="1038"/>
      <c r="S31" s="1038"/>
      <c r="T31" s="1038"/>
      <c r="U31" s="1038"/>
      <c r="V31" s="1038">
        <v>166</v>
      </c>
      <c r="W31" s="1038"/>
      <c r="X31" s="1038"/>
      <c r="Y31" s="1038"/>
      <c r="Z31" s="1038"/>
      <c r="AA31" s="1038">
        <f t="shared" si="0"/>
        <v>0</v>
      </c>
      <c r="AB31" s="1038"/>
      <c r="AC31" s="1038"/>
      <c r="AD31" s="1038"/>
      <c r="AE31" s="1039"/>
      <c r="AF31" s="1013">
        <v>0</v>
      </c>
      <c r="AG31" s="1014"/>
      <c r="AH31" s="1014"/>
      <c r="AI31" s="1014"/>
      <c r="AJ31" s="1015"/>
      <c r="AK31" s="974">
        <v>64</v>
      </c>
      <c r="AL31" s="965"/>
      <c r="AM31" s="965"/>
      <c r="AN31" s="965"/>
      <c r="AO31" s="965"/>
      <c r="AP31" s="965" t="s">
        <v>564</v>
      </c>
      <c r="AQ31" s="965"/>
      <c r="AR31" s="965"/>
      <c r="AS31" s="965"/>
      <c r="AT31" s="965"/>
      <c r="AU31" s="965"/>
      <c r="AV31" s="965"/>
      <c r="AW31" s="965"/>
      <c r="AX31" s="965"/>
      <c r="AY31" s="965"/>
      <c r="AZ31" s="1036" t="s">
        <v>564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387</v>
      </c>
      <c r="C32" s="1032"/>
      <c r="D32" s="1032"/>
      <c r="E32" s="1032"/>
      <c r="F32" s="1032"/>
      <c r="G32" s="1032"/>
      <c r="H32" s="1032"/>
      <c r="I32" s="1032"/>
      <c r="J32" s="1032"/>
      <c r="K32" s="1032"/>
      <c r="L32" s="1032"/>
      <c r="M32" s="1032"/>
      <c r="N32" s="1032"/>
      <c r="O32" s="1032"/>
      <c r="P32" s="1033"/>
      <c r="Q32" s="1037">
        <v>1315</v>
      </c>
      <c r="R32" s="1038"/>
      <c r="S32" s="1038"/>
      <c r="T32" s="1038"/>
      <c r="U32" s="1038"/>
      <c r="V32" s="1038">
        <v>1298</v>
      </c>
      <c r="W32" s="1038"/>
      <c r="X32" s="1038"/>
      <c r="Y32" s="1038"/>
      <c r="Z32" s="1038"/>
      <c r="AA32" s="1038">
        <f t="shared" si="0"/>
        <v>17</v>
      </c>
      <c r="AB32" s="1038"/>
      <c r="AC32" s="1038"/>
      <c r="AD32" s="1038"/>
      <c r="AE32" s="1039"/>
      <c r="AF32" s="1013">
        <v>1429</v>
      </c>
      <c r="AG32" s="1014"/>
      <c r="AH32" s="1014"/>
      <c r="AI32" s="1014"/>
      <c r="AJ32" s="1015"/>
      <c r="AK32" s="974">
        <v>40</v>
      </c>
      <c r="AL32" s="965"/>
      <c r="AM32" s="965"/>
      <c r="AN32" s="965"/>
      <c r="AO32" s="965"/>
      <c r="AP32" s="965">
        <v>256</v>
      </c>
      <c r="AQ32" s="965"/>
      <c r="AR32" s="965"/>
      <c r="AS32" s="965"/>
      <c r="AT32" s="965"/>
      <c r="AU32" s="965">
        <v>146</v>
      </c>
      <c r="AV32" s="965"/>
      <c r="AW32" s="965"/>
      <c r="AX32" s="965"/>
      <c r="AY32" s="965"/>
      <c r="AZ32" s="1036" t="s">
        <v>564</v>
      </c>
      <c r="BA32" s="1036"/>
      <c r="BB32" s="1036"/>
      <c r="BC32" s="1036"/>
      <c r="BD32" s="1036"/>
      <c r="BE32" s="1026" t="s">
        <v>388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389</v>
      </c>
      <c r="C33" s="1032"/>
      <c r="D33" s="1032"/>
      <c r="E33" s="1032"/>
      <c r="F33" s="1032"/>
      <c r="G33" s="1032"/>
      <c r="H33" s="1032"/>
      <c r="I33" s="1032"/>
      <c r="J33" s="1032"/>
      <c r="K33" s="1032"/>
      <c r="L33" s="1032"/>
      <c r="M33" s="1032"/>
      <c r="N33" s="1032"/>
      <c r="O33" s="1032"/>
      <c r="P33" s="1033"/>
      <c r="Q33" s="1037">
        <v>240</v>
      </c>
      <c r="R33" s="1038"/>
      <c r="S33" s="1038"/>
      <c r="T33" s="1038"/>
      <c r="U33" s="1038"/>
      <c r="V33" s="1038">
        <v>216</v>
      </c>
      <c r="W33" s="1038"/>
      <c r="X33" s="1038"/>
      <c r="Y33" s="1038"/>
      <c r="Z33" s="1038"/>
      <c r="AA33" s="1038">
        <f t="shared" si="0"/>
        <v>24</v>
      </c>
      <c r="AB33" s="1038"/>
      <c r="AC33" s="1038"/>
      <c r="AD33" s="1038"/>
      <c r="AE33" s="1039"/>
      <c r="AF33" s="1013">
        <v>611</v>
      </c>
      <c r="AG33" s="1014"/>
      <c r="AH33" s="1014"/>
      <c r="AI33" s="1014"/>
      <c r="AJ33" s="1015"/>
      <c r="AK33" s="974">
        <v>8</v>
      </c>
      <c r="AL33" s="965"/>
      <c r="AM33" s="965"/>
      <c r="AN33" s="965"/>
      <c r="AO33" s="965"/>
      <c r="AP33" s="965">
        <v>490</v>
      </c>
      <c r="AQ33" s="965"/>
      <c r="AR33" s="965"/>
      <c r="AS33" s="965"/>
      <c r="AT33" s="965"/>
      <c r="AU33" s="965">
        <v>14</v>
      </c>
      <c r="AV33" s="965"/>
      <c r="AW33" s="965"/>
      <c r="AX33" s="965"/>
      <c r="AY33" s="965"/>
      <c r="AZ33" s="1036" t="s">
        <v>564</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390</v>
      </c>
      <c r="C34" s="1032"/>
      <c r="D34" s="1032"/>
      <c r="E34" s="1032"/>
      <c r="F34" s="1032"/>
      <c r="G34" s="1032"/>
      <c r="H34" s="1032"/>
      <c r="I34" s="1032"/>
      <c r="J34" s="1032"/>
      <c r="K34" s="1032"/>
      <c r="L34" s="1032"/>
      <c r="M34" s="1032"/>
      <c r="N34" s="1032"/>
      <c r="O34" s="1032"/>
      <c r="P34" s="1033"/>
      <c r="Q34" s="1037">
        <v>242</v>
      </c>
      <c r="R34" s="1038"/>
      <c r="S34" s="1038"/>
      <c r="T34" s="1038"/>
      <c r="U34" s="1038"/>
      <c r="V34" s="1038">
        <v>231</v>
      </c>
      <c r="W34" s="1038"/>
      <c r="X34" s="1038"/>
      <c r="Y34" s="1038"/>
      <c r="Z34" s="1038"/>
      <c r="AA34" s="1038">
        <f t="shared" si="0"/>
        <v>11</v>
      </c>
      <c r="AB34" s="1038"/>
      <c r="AC34" s="1038"/>
      <c r="AD34" s="1038"/>
      <c r="AE34" s="1039"/>
      <c r="AF34" s="1013">
        <v>11</v>
      </c>
      <c r="AG34" s="1014"/>
      <c r="AH34" s="1014"/>
      <c r="AI34" s="1014"/>
      <c r="AJ34" s="1015"/>
      <c r="AK34" s="974">
        <v>161</v>
      </c>
      <c r="AL34" s="965"/>
      <c r="AM34" s="965"/>
      <c r="AN34" s="965"/>
      <c r="AO34" s="965"/>
      <c r="AP34" s="965">
        <v>1322</v>
      </c>
      <c r="AQ34" s="965"/>
      <c r="AR34" s="965"/>
      <c r="AS34" s="965"/>
      <c r="AT34" s="965"/>
      <c r="AU34" s="965">
        <v>953</v>
      </c>
      <c r="AV34" s="965"/>
      <c r="AW34" s="965"/>
      <c r="AX34" s="965"/>
      <c r="AY34" s="965"/>
      <c r="AZ34" s="1036" t="s">
        <v>565</v>
      </c>
      <c r="BA34" s="1036"/>
      <c r="BB34" s="1036"/>
      <c r="BC34" s="1036"/>
      <c r="BD34" s="1036"/>
      <c r="BE34" s="1026" t="s">
        <v>391</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392</v>
      </c>
      <c r="C35" s="1032"/>
      <c r="D35" s="1032"/>
      <c r="E35" s="1032"/>
      <c r="F35" s="1032"/>
      <c r="G35" s="1032"/>
      <c r="H35" s="1032"/>
      <c r="I35" s="1032"/>
      <c r="J35" s="1032"/>
      <c r="K35" s="1032"/>
      <c r="L35" s="1032"/>
      <c r="M35" s="1032"/>
      <c r="N35" s="1032"/>
      <c r="O35" s="1032"/>
      <c r="P35" s="1033"/>
      <c r="Q35" s="1037">
        <v>453</v>
      </c>
      <c r="R35" s="1038"/>
      <c r="S35" s="1038"/>
      <c r="T35" s="1038"/>
      <c r="U35" s="1038"/>
      <c r="V35" s="1038">
        <v>438</v>
      </c>
      <c r="W35" s="1038"/>
      <c r="X35" s="1038"/>
      <c r="Y35" s="1038"/>
      <c r="Z35" s="1038"/>
      <c r="AA35" s="1038">
        <f t="shared" si="0"/>
        <v>15</v>
      </c>
      <c r="AB35" s="1038"/>
      <c r="AC35" s="1038"/>
      <c r="AD35" s="1038"/>
      <c r="AE35" s="1039"/>
      <c r="AF35" s="1013">
        <v>15</v>
      </c>
      <c r="AG35" s="1014"/>
      <c r="AH35" s="1014"/>
      <c r="AI35" s="1014"/>
      <c r="AJ35" s="1015"/>
      <c r="AK35" s="974">
        <v>276</v>
      </c>
      <c r="AL35" s="965"/>
      <c r="AM35" s="965"/>
      <c r="AN35" s="965"/>
      <c r="AO35" s="965"/>
      <c r="AP35" s="965">
        <v>2460</v>
      </c>
      <c r="AQ35" s="965"/>
      <c r="AR35" s="965"/>
      <c r="AS35" s="965"/>
      <c r="AT35" s="965"/>
      <c r="AU35" s="965">
        <v>2283</v>
      </c>
      <c r="AV35" s="965"/>
      <c r="AW35" s="965"/>
      <c r="AX35" s="965"/>
      <c r="AY35" s="965"/>
      <c r="AZ35" s="1036" t="s">
        <v>564</v>
      </c>
      <c r="BA35" s="1036"/>
      <c r="BB35" s="1036"/>
      <c r="BC35" s="1036"/>
      <c r="BD35" s="1036"/>
      <c r="BE35" s="1026" t="s">
        <v>391</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393</v>
      </c>
      <c r="C36" s="1032"/>
      <c r="D36" s="1032"/>
      <c r="E36" s="1032"/>
      <c r="F36" s="1032"/>
      <c r="G36" s="1032"/>
      <c r="H36" s="1032"/>
      <c r="I36" s="1032"/>
      <c r="J36" s="1032"/>
      <c r="K36" s="1032"/>
      <c r="L36" s="1032"/>
      <c r="M36" s="1032"/>
      <c r="N36" s="1032"/>
      <c r="O36" s="1032"/>
      <c r="P36" s="1033"/>
      <c r="Q36" s="1037">
        <v>8</v>
      </c>
      <c r="R36" s="1038"/>
      <c r="S36" s="1038"/>
      <c r="T36" s="1038"/>
      <c r="U36" s="1038"/>
      <c r="V36" s="1038">
        <v>8</v>
      </c>
      <c r="W36" s="1038"/>
      <c r="X36" s="1038"/>
      <c r="Y36" s="1038"/>
      <c r="Z36" s="1038"/>
      <c r="AA36" s="1038">
        <f t="shared" si="0"/>
        <v>0</v>
      </c>
      <c r="AB36" s="1038"/>
      <c r="AC36" s="1038"/>
      <c r="AD36" s="1038"/>
      <c r="AE36" s="1039"/>
      <c r="AF36" s="1013" t="s">
        <v>112</v>
      </c>
      <c r="AG36" s="1014"/>
      <c r="AH36" s="1014"/>
      <c r="AI36" s="1014"/>
      <c r="AJ36" s="1015"/>
      <c r="AK36" s="974">
        <v>7</v>
      </c>
      <c r="AL36" s="965"/>
      <c r="AM36" s="965"/>
      <c r="AN36" s="965"/>
      <c r="AO36" s="965"/>
      <c r="AP36" s="965">
        <v>44</v>
      </c>
      <c r="AQ36" s="965"/>
      <c r="AR36" s="965"/>
      <c r="AS36" s="965"/>
      <c r="AT36" s="965"/>
      <c r="AU36" s="965">
        <v>44</v>
      </c>
      <c r="AV36" s="965"/>
      <c r="AW36" s="965"/>
      <c r="AX36" s="965"/>
      <c r="AY36" s="965"/>
      <c r="AZ36" s="1036" t="s">
        <v>564</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394</v>
      </c>
      <c r="C37" s="1032"/>
      <c r="D37" s="1032"/>
      <c r="E37" s="1032"/>
      <c r="F37" s="1032"/>
      <c r="G37" s="1032"/>
      <c r="H37" s="1032"/>
      <c r="I37" s="1032"/>
      <c r="J37" s="1032"/>
      <c r="K37" s="1032"/>
      <c r="L37" s="1032"/>
      <c r="M37" s="1032"/>
      <c r="N37" s="1032"/>
      <c r="O37" s="1032"/>
      <c r="P37" s="1033"/>
      <c r="Q37" s="1037">
        <v>788</v>
      </c>
      <c r="R37" s="1038"/>
      <c r="S37" s="1038"/>
      <c r="T37" s="1038"/>
      <c r="U37" s="1038"/>
      <c r="V37" s="1038">
        <v>781</v>
      </c>
      <c r="W37" s="1038"/>
      <c r="X37" s="1038"/>
      <c r="Y37" s="1038"/>
      <c r="Z37" s="1038"/>
      <c r="AA37" s="1038">
        <f t="shared" si="0"/>
        <v>7</v>
      </c>
      <c r="AB37" s="1038"/>
      <c r="AC37" s="1038"/>
      <c r="AD37" s="1038"/>
      <c r="AE37" s="1039"/>
      <c r="AF37" s="1013">
        <v>7</v>
      </c>
      <c r="AG37" s="1014"/>
      <c r="AH37" s="1014"/>
      <c r="AI37" s="1014"/>
      <c r="AJ37" s="1015"/>
      <c r="AK37" s="974">
        <v>350</v>
      </c>
      <c r="AL37" s="965"/>
      <c r="AM37" s="965"/>
      <c r="AN37" s="965"/>
      <c r="AO37" s="965"/>
      <c r="AP37" s="965">
        <v>4680</v>
      </c>
      <c r="AQ37" s="965"/>
      <c r="AR37" s="965"/>
      <c r="AS37" s="965"/>
      <c r="AT37" s="965"/>
      <c r="AU37" s="965">
        <v>4207</v>
      </c>
      <c r="AV37" s="965"/>
      <c r="AW37" s="965"/>
      <c r="AX37" s="965"/>
      <c r="AY37" s="965"/>
      <c r="AZ37" s="1036" t="s">
        <v>564</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371</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2174</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398</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399</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548</v>
      </c>
      <c r="C68" s="980"/>
      <c r="D68" s="980"/>
      <c r="E68" s="980"/>
      <c r="F68" s="980"/>
      <c r="G68" s="980"/>
      <c r="H68" s="980"/>
      <c r="I68" s="980"/>
      <c r="J68" s="980"/>
      <c r="K68" s="980"/>
      <c r="L68" s="980"/>
      <c r="M68" s="980"/>
      <c r="N68" s="980"/>
      <c r="O68" s="980"/>
      <c r="P68" s="981"/>
      <c r="Q68" s="982">
        <v>9242</v>
      </c>
      <c r="R68" s="976"/>
      <c r="S68" s="976"/>
      <c r="T68" s="976"/>
      <c r="U68" s="976"/>
      <c r="V68" s="976">
        <v>9137</v>
      </c>
      <c r="W68" s="976"/>
      <c r="X68" s="976"/>
      <c r="Y68" s="976"/>
      <c r="Z68" s="976"/>
      <c r="AA68" s="976">
        <v>104</v>
      </c>
      <c r="AB68" s="976"/>
      <c r="AC68" s="976"/>
      <c r="AD68" s="976"/>
      <c r="AE68" s="976"/>
      <c r="AF68" s="976">
        <v>104</v>
      </c>
      <c r="AG68" s="976"/>
      <c r="AH68" s="976"/>
      <c r="AI68" s="976"/>
      <c r="AJ68" s="976"/>
      <c r="AK68" s="976">
        <v>826</v>
      </c>
      <c r="AL68" s="976"/>
      <c r="AM68" s="976"/>
      <c r="AN68" s="976"/>
      <c r="AO68" s="976"/>
      <c r="AP68" s="976" t="s">
        <v>567</v>
      </c>
      <c r="AQ68" s="976"/>
      <c r="AR68" s="976"/>
      <c r="AS68" s="976"/>
      <c r="AT68" s="976"/>
      <c r="AU68" s="976" t="s">
        <v>567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549</v>
      </c>
      <c r="C69" s="969"/>
      <c r="D69" s="969"/>
      <c r="E69" s="969"/>
      <c r="F69" s="969"/>
      <c r="G69" s="969"/>
      <c r="H69" s="969"/>
      <c r="I69" s="969"/>
      <c r="J69" s="969"/>
      <c r="K69" s="969"/>
      <c r="L69" s="969"/>
      <c r="M69" s="969"/>
      <c r="N69" s="969"/>
      <c r="O69" s="969"/>
      <c r="P69" s="970"/>
      <c r="Q69" s="971">
        <v>1466</v>
      </c>
      <c r="R69" s="965"/>
      <c r="S69" s="965"/>
      <c r="T69" s="965"/>
      <c r="U69" s="965"/>
      <c r="V69" s="965">
        <v>1310</v>
      </c>
      <c r="W69" s="965"/>
      <c r="X69" s="965"/>
      <c r="Y69" s="965"/>
      <c r="Z69" s="965"/>
      <c r="AA69" s="965">
        <v>156</v>
      </c>
      <c r="AB69" s="965"/>
      <c r="AC69" s="965"/>
      <c r="AD69" s="965"/>
      <c r="AE69" s="965"/>
      <c r="AF69" s="965">
        <v>156</v>
      </c>
      <c r="AG69" s="965"/>
      <c r="AH69" s="965"/>
      <c r="AI69" s="965"/>
      <c r="AJ69" s="965"/>
      <c r="AK69" s="965" t="s">
        <v>566</v>
      </c>
      <c r="AL69" s="965"/>
      <c r="AM69" s="965"/>
      <c r="AN69" s="965"/>
      <c r="AO69" s="965"/>
      <c r="AP69" s="965" t="s">
        <v>568</v>
      </c>
      <c r="AQ69" s="965"/>
      <c r="AR69" s="965"/>
      <c r="AS69" s="965"/>
      <c r="AT69" s="965"/>
      <c r="AU69" s="965" t="s">
        <v>567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550</v>
      </c>
      <c r="C70" s="969"/>
      <c r="D70" s="969"/>
      <c r="E70" s="969"/>
      <c r="F70" s="969"/>
      <c r="G70" s="969"/>
      <c r="H70" s="969"/>
      <c r="I70" s="969"/>
      <c r="J70" s="969"/>
      <c r="K70" s="969"/>
      <c r="L70" s="969"/>
      <c r="M70" s="969"/>
      <c r="N70" s="969"/>
      <c r="O70" s="969"/>
      <c r="P70" s="970"/>
      <c r="Q70" s="971">
        <v>56</v>
      </c>
      <c r="R70" s="965"/>
      <c r="S70" s="965"/>
      <c r="T70" s="965"/>
      <c r="U70" s="965"/>
      <c r="V70" s="965">
        <v>54</v>
      </c>
      <c r="W70" s="965"/>
      <c r="X70" s="965"/>
      <c r="Y70" s="965"/>
      <c r="Z70" s="965"/>
      <c r="AA70" s="965">
        <v>3</v>
      </c>
      <c r="AB70" s="965"/>
      <c r="AC70" s="965"/>
      <c r="AD70" s="965"/>
      <c r="AE70" s="965"/>
      <c r="AF70" s="965">
        <v>3</v>
      </c>
      <c r="AG70" s="965"/>
      <c r="AH70" s="965"/>
      <c r="AI70" s="965"/>
      <c r="AJ70" s="965"/>
      <c r="AK70" s="965">
        <v>56</v>
      </c>
      <c r="AL70" s="965"/>
      <c r="AM70" s="965"/>
      <c r="AN70" s="965"/>
      <c r="AO70" s="965"/>
      <c r="AP70" s="965" t="s">
        <v>568</v>
      </c>
      <c r="AQ70" s="965"/>
      <c r="AR70" s="965"/>
      <c r="AS70" s="965"/>
      <c r="AT70" s="965"/>
      <c r="AU70" s="965" t="s">
        <v>568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551</v>
      </c>
      <c r="C71" s="969"/>
      <c r="D71" s="969"/>
      <c r="E71" s="969"/>
      <c r="F71" s="969"/>
      <c r="G71" s="969"/>
      <c r="H71" s="969"/>
      <c r="I71" s="969"/>
      <c r="J71" s="969"/>
      <c r="K71" s="969"/>
      <c r="L71" s="969"/>
      <c r="M71" s="969"/>
      <c r="N71" s="969"/>
      <c r="O71" s="969"/>
      <c r="P71" s="970"/>
      <c r="Q71" s="971">
        <v>63</v>
      </c>
      <c r="R71" s="965"/>
      <c r="S71" s="965"/>
      <c r="T71" s="965"/>
      <c r="U71" s="965"/>
      <c r="V71" s="965">
        <v>61</v>
      </c>
      <c r="W71" s="965"/>
      <c r="X71" s="965"/>
      <c r="Y71" s="965"/>
      <c r="Z71" s="965"/>
      <c r="AA71" s="965">
        <v>1</v>
      </c>
      <c r="AB71" s="965"/>
      <c r="AC71" s="965"/>
      <c r="AD71" s="965"/>
      <c r="AE71" s="965"/>
      <c r="AF71" s="965">
        <v>1</v>
      </c>
      <c r="AG71" s="965"/>
      <c r="AH71" s="965"/>
      <c r="AI71" s="965"/>
      <c r="AJ71" s="965"/>
      <c r="AK71" s="965" t="s">
        <v>566</v>
      </c>
      <c r="AL71" s="965"/>
      <c r="AM71" s="965"/>
      <c r="AN71" s="965"/>
      <c r="AO71" s="965"/>
      <c r="AP71" s="965" t="s">
        <v>568</v>
      </c>
      <c r="AQ71" s="965"/>
      <c r="AR71" s="965"/>
      <c r="AS71" s="965"/>
      <c r="AT71" s="965"/>
      <c r="AU71" s="965" t="s">
        <v>564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552</v>
      </c>
      <c r="C72" s="969"/>
      <c r="D72" s="969"/>
      <c r="E72" s="969"/>
      <c r="F72" s="969"/>
      <c r="G72" s="969"/>
      <c r="H72" s="969"/>
      <c r="I72" s="969"/>
      <c r="J72" s="969"/>
      <c r="K72" s="969"/>
      <c r="L72" s="969"/>
      <c r="M72" s="969"/>
      <c r="N72" s="969"/>
      <c r="O72" s="969"/>
      <c r="P72" s="970"/>
      <c r="Q72" s="971">
        <v>249017</v>
      </c>
      <c r="R72" s="965"/>
      <c r="S72" s="965"/>
      <c r="T72" s="965"/>
      <c r="U72" s="965"/>
      <c r="V72" s="965">
        <v>248915</v>
      </c>
      <c r="W72" s="965"/>
      <c r="X72" s="965"/>
      <c r="Y72" s="965"/>
      <c r="Z72" s="965"/>
      <c r="AA72" s="965">
        <v>102</v>
      </c>
      <c r="AB72" s="965"/>
      <c r="AC72" s="965"/>
      <c r="AD72" s="965"/>
      <c r="AE72" s="965"/>
      <c r="AF72" s="965">
        <v>102</v>
      </c>
      <c r="AG72" s="965"/>
      <c r="AH72" s="965"/>
      <c r="AI72" s="965"/>
      <c r="AJ72" s="965"/>
      <c r="AK72" s="965">
        <v>6150</v>
      </c>
      <c r="AL72" s="965"/>
      <c r="AM72" s="965"/>
      <c r="AN72" s="965"/>
      <c r="AO72" s="965"/>
      <c r="AP72" s="965" t="s">
        <v>568</v>
      </c>
      <c r="AQ72" s="965"/>
      <c r="AR72" s="965"/>
      <c r="AS72" s="965"/>
      <c r="AT72" s="965"/>
      <c r="AU72" s="965" t="s">
        <v>567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553</v>
      </c>
      <c r="C73" s="969"/>
      <c r="D73" s="969"/>
      <c r="E73" s="969"/>
      <c r="F73" s="969"/>
      <c r="G73" s="969"/>
      <c r="H73" s="969"/>
      <c r="I73" s="969"/>
      <c r="J73" s="969"/>
      <c r="K73" s="969"/>
      <c r="L73" s="969"/>
      <c r="M73" s="969"/>
      <c r="N73" s="969"/>
      <c r="O73" s="969"/>
      <c r="P73" s="970"/>
      <c r="Q73" s="971">
        <v>78</v>
      </c>
      <c r="R73" s="965"/>
      <c r="S73" s="965"/>
      <c r="T73" s="965"/>
      <c r="U73" s="965"/>
      <c r="V73" s="965">
        <v>74</v>
      </c>
      <c r="W73" s="965"/>
      <c r="X73" s="965"/>
      <c r="Y73" s="965"/>
      <c r="Z73" s="965"/>
      <c r="AA73" s="965">
        <v>4</v>
      </c>
      <c r="AB73" s="965"/>
      <c r="AC73" s="965"/>
      <c r="AD73" s="965"/>
      <c r="AE73" s="965"/>
      <c r="AF73" s="965">
        <v>4</v>
      </c>
      <c r="AG73" s="965"/>
      <c r="AH73" s="965"/>
      <c r="AI73" s="965"/>
      <c r="AJ73" s="965"/>
      <c r="AK73" s="965">
        <v>5</v>
      </c>
      <c r="AL73" s="965"/>
      <c r="AM73" s="965"/>
      <c r="AN73" s="965"/>
      <c r="AO73" s="965"/>
      <c r="AP73" s="965" t="s">
        <v>567</v>
      </c>
      <c r="AQ73" s="965"/>
      <c r="AR73" s="965"/>
      <c r="AS73" s="965"/>
      <c r="AT73" s="965"/>
      <c r="AU73" s="965" t="s">
        <v>568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554</v>
      </c>
      <c r="C74" s="969"/>
      <c r="D74" s="969"/>
      <c r="E74" s="969"/>
      <c r="F74" s="969"/>
      <c r="G74" s="969"/>
      <c r="H74" s="969"/>
      <c r="I74" s="969"/>
      <c r="J74" s="969"/>
      <c r="K74" s="969"/>
      <c r="L74" s="969"/>
      <c r="M74" s="969"/>
      <c r="N74" s="969"/>
      <c r="O74" s="969"/>
      <c r="P74" s="970"/>
      <c r="Q74" s="971">
        <v>4915</v>
      </c>
      <c r="R74" s="965"/>
      <c r="S74" s="965"/>
      <c r="T74" s="965"/>
      <c r="U74" s="965"/>
      <c r="V74" s="965">
        <v>6117</v>
      </c>
      <c r="W74" s="965"/>
      <c r="X74" s="965"/>
      <c r="Y74" s="965"/>
      <c r="Z74" s="965"/>
      <c r="AA74" s="965">
        <f>Q74-V74</f>
        <v>-1202</v>
      </c>
      <c r="AB74" s="965"/>
      <c r="AC74" s="965"/>
      <c r="AD74" s="965"/>
      <c r="AE74" s="965"/>
      <c r="AF74" s="965">
        <v>3004</v>
      </c>
      <c r="AG74" s="965"/>
      <c r="AH74" s="965"/>
      <c r="AI74" s="965"/>
      <c r="AJ74" s="965"/>
      <c r="AK74" s="965" t="s">
        <v>566</v>
      </c>
      <c r="AL74" s="965"/>
      <c r="AM74" s="965"/>
      <c r="AN74" s="965"/>
      <c r="AO74" s="965"/>
      <c r="AP74" s="965">
        <v>37480</v>
      </c>
      <c r="AQ74" s="965"/>
      <c r="AR74" s="965"/>
      <c r="AS74" s="965"/>
      <c r="AT74" s="965"/>
      <c r="AU74" s="965">
        <v>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555</v>
      </c>
      <c r="C75" s="969"/>
      <c r="D75" s="969"/>
      <c r="E75" s="969"/>
      <c r="F75" s="969"/>
      <c r="G75" s="969"/>
      <c r="H75" s="969"/>
      <c r="I75" s="969"/>
      <c r="J75" s="969"/>
      <c r="K75" s="969"/>
      <c r="L75" s="969"/>
      <c r="M75" s="969"/>
      <c r="N75" s="969"/>
      <c r="O75" s="969"/>
      <c r="P75" s="970"/>
      <c r="Q75" s="975">
        <v>33</v>
      </c>
      <c r="R75" s="973"/>
      <c r="S75" s="973"/>
      <c r="T75" s="973"/>
      <c r="U75" s="974"/>
      <c r="V75" s="972">
        <v>27</v>
      </c>
      <c r="W75" s="973"/>
      <c r="X75" s="973"/>
      <c r="Y75" s="973"/>
      <c r="Z75" s="974"/>
      <c r="AA75" s="972">
        <f>Q75-V75</f>
        <v>6</v>
      </c>
      <c r="AB75" s="973"/>
      <c r="AC75" s="973"/>
      <c r="AD75" s="973"/>
      <c r="AE75" s="974"/>
      <c r="AF75" s="972">
        <v>6</v>
      </c>
      <c r="AG75" s="973"/>
      <c r="AH75" s="973"/>
      <c r="AI75" s="973"/>
      <c r="AJ75" s="974"/>
      <c r="AK75" s="972" t="s">
        <v>566</v>
      </c>
      <c r="AL75" s="973"/>
      <c r="AM75" s="973"/>
      <c r="AN75" s="973"/>
      <c r="AO75" s="974"/>
      <c r="AP75" s="972" t="s">
        <v>567</v>
      </c>
      <c r="AQ75" s="973"/>
      <c r="AR75" s="973"/>
      <c r="AS75" s="973"/>
      <c r="AT75" s="974"/>
      <c r="AU75" s="972" t="s">
        <v>568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556</v>
      </c>
      <c r="C76" s="969"/>
      <c r="D76" s="969"/>
      <c r="E76" s="969"/>
      <c r="F76" s="969"/>
      <c r="G76" s="969"/>
      <c r="H76" s="969"/>
      <c r="I76" s="969"/>
      <c r="J76" s="969"/>
      <c r="K76" s="969"/>
      <c r="L76" s="969"/>
      <c r="M76" s="969"/>
      <c r="N76" s="969"/>
      <c r="O76" s="969"/>
      <c r="P76" s="970"/>
      <c r="Q76" s="975">
        <v>15</v>
      </c>
      <c r="R76" s="973"/>
      <c r="S76" s="973"/>
      <c r="T76" s="973"/>
      <c r="U76" s="974"/>
      <c r="V76" s="972">
        <v>10</v>
      </c>
      <c r="W76" s="973"/>
      <c r="X76" s="973"/>
      <c r="Y76" s="973"/>
      <c r="Z76" s="974"/>
      <c r="AA76" s="972">
        <f t="shared" ref="AA76:AA81" si="1">Q76-V76</f>
        <v>5</v>
      </c>
      <c r="AB76" s="973"/>
      <c r="AC76" s="973"/>
      <c r="AD76" s="973"/>
      <c r="AE76" s="974"/>
      <c r="AF76" s="972">
        <v>5</v>
      </c>
      <c r="AG76" s="973"/>
      <c r="AH76" s="973"/>
      <c r="AI76" s="973"/>
      <c r="AJ76" s="974"/>
      <c r="AK76" s="972" t="s">
        <v>566</v>
      </c>
      <c r="AL76" s="973"/>
      <c r="AM76" s="973"/>
      <c r="AN76" s="973"/>
      <c r="AO76" s="974"/>
      <c r="AP76" s="972" t="s">
        <v>567</v>
      </c>
      <c r="AQ76" s="973"/>
      <c r="AR76" s="973"/>
      <c r="AS76" s="973"/>
      <c r="AT76" s="974"/>
      <c r="AU76" s="972" t="s">
        <v>564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557</v>
      </c>
      <c r="C77" s="969"/>
      <c r="D77" s="969"/>
      <c r="E77" s="969"/>
      <c r="F77" s="969"/>
      <c r="G77" s="969"/>
      <c r="H77" s="969"/>
      <c r="I77" s="969"/>
      <c r="J77" s="969"/>
      <c r="K77" s="969"/>
      <c r="L77" s="969"/>
      <c r="M77" s="969"/>
      <c r="N77" s="969"/>
      <c r="O77" s="969"/>
      <c r="P77" s="970"/>
      <c r="Q77" s="975">
        <v>249</v>
      </c>
      <c r="R77" s="973"/>
      <c r="S77" s="973"/>
      <c r="T77" s="973"/>
      <c r="U77" s="974"/>
      <c r="V77" s="972">
        <v>232</v>
      </c>
      <c r="W77" s="973"/>
      <c r="X77" s="973"/>
      <c r="Y77" s="973"/>
      <c r="Z77" s="974"/>
      <c r="AA77" s="972">
        <f t="shared" si="1"/>
        <v>17</v>
      </c>
      <c r="AB77" s="973"/>
      <c r="AC77" s="973"/>
      <c r="AD77" s="973"/>
      <c r="AE77" s="974"/>
      <c r="AF77" s="972">
        <v>17</v>
      </c>
      <c r="AG77" s="973"/>
      <c r="AH77" s="973"/>
      <c r="AI77" s="973"/>
      <c r="AJ77" s="974"/>
      <c r="AK77" s="972" t="s">
        <v>566</v>
      </c>
      <c r="AL77" s="973"/>
      <c r="AM77" s="973"/>
      <c r="AN77" s="973"/>
      <c r="AO77" s="974"/>
      <c r="AP77" s="972" t="s">
        <v>568</v>
      </c>
      <c r="AQ77" s="973"/>
      <c r="AR77" s="973"/>
      <c r="AS77" s="973"/>
      <c r="AT77" s="974"/>
      <c r="AU77" s="972" t="s">
        <v>564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558</v>
      </c>
      <c r="C78" s="969"/>
      <c r="D78" s="969"/>
      <c r="E78" s="969"/>
      <c r="F78" s="969"/>
      <c r="G78" s="969"/>
      <c r="H78" s="969"/>
      <c r="I78" s="969"/>
      <c r="J78" s="969"/>
      <c r="K78" s="969"/>
      <c r="L78" s="969"/>
      <c r="M78" s="969"/>
      <c r="N78" s="969"/>
      <c r="O78" s="969"/>
      <c r="P78" s="970"/>
      <c r="Q78" s="971">
        <v>1715</v>
      </c>
      <c r="R78" s="965"/>
      <c r="S78" s="965"/>
      <c r="T78" s="965"/>
      <c r="U78" s="965"/>
      <c r="V78" s="965">
        <v>1483</v>
      </c>
      <c r="W78" s="965"/>
      <c r="X78" s="965"/>
      <c r="Y78" s="965"/>
      <c r="Z78" s="965"/>
      <c r="AA78" s="972">
        <f t="shared" si="1"/>
        <v>232</v>
      </c>
      <c r="AB78" s="973"/>
      <c r="AC78" s="973"/>
      <c r="AD78" s="973"/>
      <c r="AE78" s="974"/>
      <c r="AF78" s="965">
        <v>155</v>
      </c>
      <c r="AG78" s="965"/>
      <c r="AH78" s="965"/>
      <c r="AI78" s="965"/>
      <c r="AJ78" s="965"/>
      <c r="AK78" s="965" t="s">
        <v>566</v>
      </c>
      <c r="AL78" s="965"/>
      <c r="AM78" s="965"/>
      <c r="AN78" s="965"/>
      <c r="AO78" s="965"/>
      <c r="AP78" s="965">
        <v>1441</v>
      </c>
      <c r="AQ78" s="965"/>
      <c r="AR78" s="965"/>
      <c r="AS78" s="965"/>
      <c r="AT78" s="965"/>
      <c r="AU78" s="965">
        <v>216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559</v>
      </c>
      <c r="C79" s="969"/>
      <c r="D79" s="969"/>
      <c r="E79" s="969"/>
      <c r="F79" s="969"/>
      <c r="G79" s="969"/>
      <c r="H79" s="969"/>
      <c r="I79" s="969"/>
      <c r="J79" s="969"/>
      <c r="K79" s="969"/>
      <c r="L79" s="969"/>
      <c r="M79" s="969"/>
      <c r="N79" s="969"/>
      <c r="O79" s="969"/>
      <c r="P79" s="970"/>
      <c r="Q79" s="971">
        <v>588</v>
      </c>
      <c r="R79" s="965"/>
      <c r="S79" s="965"/>
      <c r="T79" s="965"/>
      <c r="U79" s="965"/>
      <c r="V79" s="965">
        <v>548</v>
      </c>
      <c r="W79" s="965"/>
      <c r="X79" s="965"/>
      <c r="Y79" s="965"/>
      <c r="Z79" s="965"/>
      <c r="AA79" s="972">
        <f t="shared" si="1"/>
        <v>40</v>
      </c>
      <c r="AB79" s="973"/>
      <c r="AC79" s="973"/>
      <c r="AD79" s="973"/>
      <c r="AE79" s="974"/>
      <c r="AF79" s="965">
        <v>40</v>
      </c>
      <c r="AG79" s="965"/>
      <c r="AH79" s="965"/>
      <c r="AI79" s="965"/>
      <c r="AJ79" s="965"/>
      <c r="AK79" s="965" t="s">
        <v>566</v>
      </c>
      <c r="AL79" s="965"/>
      <c r="AM79" s="965"/>
      <c r="AN79" s="965"/>
      <c r="AO79" s="965"/>
      <c r="AP79" s="965">
        <v>121</v>
      </c>
      <c r="AQ79" s="965"/>
      <c r="AR79" s="965"/>
      <c r="AS79" s="965"/>
      <c r="AT79" s="965"/>
      <c r="AU79" s="965">
        <v>16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560</v>
      </c>
      <c r="C80" s="969"/>
      <c r="D80" s="969"/>
      <c r="E80" s="969"/>
      <c r="F80" s="969"/>
      <c r="G80" s="969"/>
      <c r="H80" s="969"/>
      <c r="I80" s="969"/>
      <c r="J80" s="969"/>
      <c r="K80" s="969"/>
      <c r="L80" s="969"/>
      <c r="M80" s="969"/>
      <c r="N80" s="969"/>
      <c r="O80" s="969"/>
      <c r="P80" s="970"/>
      <c r="Q80" s="971">
        <v>3499</v>
      </c>
      <c r="R80" s="965"/>
      <c r="S80" s="965"/>
      <c r="T80" s="965"/>
      <c r="U80" s="965"/>
      <c r="V80" s="965">
        <v>3309</v>
      </c>
      <c r="W80" s="965"/>
      <c r="X80" s="965"/>
      <c r="Y80" s="965"/>
      <c r="Z80" s="965"/>
      <c r="AA80" s="972">
        <f t="shared" si="1"/>
        <v>190</v>
      </c>
      <c r="AB80" s="973"/>
      <c r="AC80" s="973"/>
      <c r="AD80" s="973"/>
      <c r="AE80" s="974"/>
      <c r="AF80" s="965">
        <v>190</v>
      </c>
      <c r="AG80" s="965"/>
      <c r="AH80" s="965"/>
      <c r="AI80" s="965"/>
      <c r="AJ80" s="965"/>
      <c r="AK80" s="965">
        <v>40</v>
      </c>
      <c r="AL80" s="965"/>
      <c r="AM80" s="965"/>
      <c r="AN80" s="965"/>
      <c r="AO80" s="965"/>
      <c r="AP80" s="965">
        <v>2431</v>
      </c>
      <c r="AQ80" s="965"/>
      <c r="AR80" s="965"/>
      <c r="AS80" s="965"/>
      <c r="AT80" s="965"/>
      <c r="AU80" s="965">
        <v>156</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561</v>
      </c>
      <c r="C81" s="969"/>
      <c r="D81" s="969"/>
      <c r="E81" s="969"/>
      <c r="F81" s="969"/>
      <c r="G81" s="969"/>
      <c r="H81" s="969"/>
      <c r="I81" s="969"/>
      <c r="J81" s="969"/>
      <c r="K81" s="969"/>
      <c r="L81" s="969"/>
      <c r="M81" s="969"/>
      <c r="N81" s="969"/>
      <c r="O81" s="969"/>
      <c r="P81" s="970"/>
      <c r="Q81" s="971">
        <v>298</v>
      </c>
      <c r="R81" s="965"/>
      <c r="S81" s="965"/>
      <c r="T81" s="965"/>
      <c r="U81" s="965"/>
      <c r="V81" s="965">
        <v>297</v>
      </c>
      <c r="W81" s="965"/>
      <c r="X81" s="965"/>
      <c r="Y81" s="965"/>
      <c r="Z81" s="965"/>
      <c r="AA81" s="972">
        <f t="shared" si="1"/>
        <v>1</v>
      </c>
      <c r="AB81" s="973"/>
      <c r="AC81" s="973"/>
      <c r="AD81" s="973"/>
      <c r="AE81" s="974"/>
      <c r="AF81" s="965">
        <v>525</v>
      </c>
      <c r="AG81" s="965"/>
      <c r="AH81" s="965"/>
      <c r="AI81" s="965"/>
      <c r="AJ81" s="965"/>
      <c r="AK81" s="965" t="s">
        <v>566</v>
      </c>
      <c r="AL81" s="965"/>
      <c r="AM81" s="965"/>
      <c r="AN81" s="965"/>
      <c r="AO81" s="965"/>
      <c r="AP81" s="965" t="s">
        <v>568</v>
      </c>
      <c r="AQ81" s="965"/>
      <c r="AR81" s="965"/>
      <c r="AS81" s="965"/>
      <c r="AT81" s="965"/>
      <c r="AU81" s="965" t="s">
        <v>564</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371</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x14ac:dyDescent="0.15">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1732320</v>
      </c>
      <c r="AB110" s="871"/>
      <c r="AC110" s="871"/>
      <c r="AD110" s="871"/>
      <c r="AE110" s="872"/>
      <c r="AF110" s="873">
        <v>1581567</v>
      </c>
      <c r="AG110" s="871"/>
      <c r="AH110" s="871"/>
      <c r="AI110" s="871"/>
      <c r="AJ110" s="872"/>
      <c r="AK110" s="873">
        <v>1422534</v>
      </c>
      <c r="AL110" s="871"/>
      <c r="AM110" s="871"/>
      <c r="AN110" s="871"/>
      <c r="AO110" s="872"/>
      <c r="AP110" s="874">
        <v>23.3</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12084857</v>
      </c>
      <c r="BR110" s="798"/>
      <c r="BS110" s="798"/>
      <c r="BT110" s="798"/>
      <c r="BU110" s="798"/>
      <c r="BV110" s="798">
        <v>12005888</v>
      </c>
      <c r="BW110" s="798"/>
      <c r="BX110" s="798"/>
      <c r="BY110" s="798"/>
      <c r="BZ110" s="798"/>
      <c r="CA110" s="798">
        <v>13013900</v>
      </c>
      <c r="CB110" s="798"/>
      <c r="CC110" s="798"/>
      <c r="CD110" s="798"/>
      <c r="CE110" s="798"/>
      <c r="CF110" s="859">
        <v>213.4</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v>8589000</v>
      </c>
      <c r="DM110" s="798"/>
      <c r="DN110" s="798"/>
      <c r="DO110" s="798"/>
      <c r="DP110" s="798"/>
      <c r="DQ110" s="798">
        <v>7027800</v>
      </c>
      <c r="DR110" s="798"/>
      <c r="DS110" s="798"/>
      <c r="DT110" s="798"/>
      <c r="DU110" s="798"/>
      <c r="DV110" s="799">
        <v>115.2</v>
      </c>
      <c r="DW110" s="799"/>
      <c r="DX110" s="799"/>
      <c r="DY110" s="799"/>
      <c r="DZ110" s="800"/>
    </row>
    <row r="111" spans="1:131" s="197" customFormat="1" ht="26.25" customHeight="1" x14ac:dyDescent="0.15">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47626</v>
      </c>
      <c r="BR111" s="769"/>
      <c r="BS111" s="769"/>
      <c r="BT111" s="769"/>
      <c r="BU111" s="769"/>
      <c r="BV111" s="769">
        <v>8612288</v>
      </c>
      <c r="BW111" s="769"/>
      <c r="BX111" s="769"/>
      <c r="BY111" s="769"/>
      <c r="BZ111" s="769"/>
      <c r="CA111" s="769">
        <v>7043986</v>
      </c>
      <c r="CB111" s="769"/>
      <c r="CC111" s="769"/>
      <c r="CD111" s="769"/>
      <c r="CE111" s="769"/>
      <c r="CF111" s="846">
        <v>115.5</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421</v>
      </c>
      <c r="AB112" s="782"/>
      <c r="AC112" s="782"/>
      <c r="AD112" s="782"/>
      <c r="AE112" s="783"/>
      <c r="AF112" s="784" t="s">
        <v>421</v>
      </c>
      <c r="AG112" s="782"/>
      <c r="AH112" s="782"/>
      <c r="AI112" s="782"/>
      <c r="AJ112" s="783"/>
      <c r="AK112" s="784" t="s">
        <v>421</v>
      </c>
      <c r="AL112" s="782"/>
      <c r="AM112" s="782"/>
      <c r="AN112" s="782"/>
      <c r="AO112" s="783"/>
      <c r="AP112" s="752" t="s">
        <v>421</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8242270</v>
      </c>
      <c r="BR112" s="769"/>
      <c r="BS112" s="769"/>
      <c r="BT112" s="769"/>
      <c r="BU112" s="769"/>
      <c r="BV112" s="769">
        <v>8038655</v>
      </c>
      <c r="BW112" s="769"/>
      <c r="BX112" s="769"/>
      <c r="BY112" s="769"/>
      <c r="BZ112" s="769"/>
      <c r="CA112" s="769">
        <v>7650953</v>
      </c>
      <c r="CB112" s="769"/>
      <c r="CC112" s="769"/>
      <c r="CD112" s="769"/>
      <c r="CE112" s="769"/>
      <c r="CF112" s="846">
        <v>125.5</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421</v>
      </c>
      <c r="DH112" s="769"/>
      <c r="DI112" s="769"/>
      <c r="DJ112" s="769"/>
      <c r="DK112" s="769"/>
      <c r="DL112" s="769" t="s">
        <v>421</v>
      </c>
      <c r="DM112" s="769"/>
      <c r="DN112" s="769"/>
      <c r="DO112" s="769"/>
      <c r="DP112" s="769"/>
      <c r="DQ112" s="769" t="s">
        <v>421</v>
      </c>
      <c r="DR112" s="769"/>
      <c r="DS112" s="769"/>
      <c r="DT112" s="769"/>
      <c r="DU112" s="769"/>
      <c r="DV112" s="821" t="s">
        <v>421</v>
      </c>
      <c r="DW112" s="821"/>
      <c r="DX112" s="821"/>
      <c r="DY112" s="821"/>
      <c r="DZ112" s="822"/>
    </row>
    <row r="113" spans="1:130" s="197" customFormat="1" ht="26.25" customHeight="1" x14ac:dyDescent="0.15">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581043</v>
      </c>
      <c r="AB113" s="907"/>
      <c r="AC113" s="907"/>
      <c r="AD113" s="907"/>
      <c r="AE113" s="908"/>
      <c r="AF113" s="909">
        <v>558040</v>
      </c>
      <c r="AG113" s="907"/>
      <c r="AH113" s="907"/>
      <c r="AI113" s="907"/>
      <c r="AJ113" s="908"/>
      <c r="AK113" s="909">
        <v>528080</v>
      </c>
      <c r="AL113" s="907"/>
      <c r="AM113" s="907"/>
      <c r="AN113" s="907"/>
      <c r="AO113" s="908"/>
      <c r="AP113" s="910">
        <v>8.6999999999999993</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228963</v>
      </c>
      <c r="BR113" s="769"/>
      <c r="BS113" s="769"/>
      <c r="BT113" s="769"/>
      <c r="BU113" s="769"/>
      <c r="BV113" s="769">
        <v>203325</v>
      </c>
      <c r="BW113" s="769"/>
      <c r="BX113" s="769"/>
      <c r="BY113" s="769"/>
      <c r="BZ113" s="769"/>
      <c r="CA113" s="769">
        <v>305829</v>
      </c>
      <c r="CB113" s="769"/>
      <c r="CC113" s="769"/>
      <c r="CD113" s="769"/>
      <c r="CE113" s="769"/>
      <c r="CF113" s="846">
        <v>5</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421</v>
      </c>
      <c r="DH113" s="782"/>
      <c r="DI113" s="782"/>
      <c r="DJ113" s="782"/>
      <c r="DK113" s="783"/>
      <c r="DL113" s="784" t="s">
        <v>421</v>
      </c>
      <c r="DM113" s="782"/>
      <c r="DN113" s="782"/>
      <c r="DO113" s="782"/>
      <c r="DP113" s="783"/>
      <c r="DQ113" s="784" t="s">
        <v>421</v>
      </c>
      <c r="DR113" s="782"/>
      <c r="DS113" s="782"/>
      <c r="DT113" s="782"/>
      <c r="DU113" s="783"/>
      <c r="DV113" s="752" t="s">
        <v>421</v>
      </c>
      <c r="DW113" s="753"/>
      <c r="DX113" s="753"/>
      <c r="DY113" s="753"/>
      <c r="DZ113" s="754"/>
    </row>
    <row r="114" spans="1:130" s="197" customFormat="1" ht="26.25" customHeight="1" x14ac:dyDescent="0.15">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52812</v>
      </c>
      <c r="AB114" s="782"/>
      <c r="AC114" s="782"/>
      <c r="AD114" s="782"/>
      <c r="AE114" s="783"/>
      <c r="AF114" s="784">
        <v>42250</v>
      </c>
      <c r="AG114" s="782"/>
      <c r="AH114" s="782"/>
      <c r="AI114" s="782"/>
      <c r="AJ114" s="783"/>
      <c r="AK114" s="784">
        <v>40387</v>
      </c>
      <c r="AL114" s="782"/>
      <c r="AM114" s="782"/>
      <c r="AN114" s="782"/>
      <c r="AO114" s="783"/>
      <c r="AP114" s="752">
        <v>0.7</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1493022</v>
      </c>
      <c r="BR114" s="769"/>
      <c r="BS114" s="769"/>
      <c r="BT114" s="769"/>
      <c r="BU114" s="769"/>
      <c r="BV114" s="769">
        <v>1454945</v>
      </c>
      <c r="BW114" s="769"/>
      <c r="BX114" s="769"/>
      <c r="BY114" s="769"/>
      <c r="BZ114" s="769"/>
      <c r="CA114" s="769">
        <v>1304417</v>
      </c>
      <c r="CB114" s="769"/>
      <c r="CC114" s="769"/>
      <c r="CD114" s="769"/>
      <c r="CE114" s="769"/>
      <c r="CF114" s="846">
        <v>21.4</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421</v>
      </c>
      <c r="DH114" s="782"/>
      <c r="DI114" s="782"/>
      <c r="DJ114" s="782"/>
      <c r="DK114" s="783"/>
      <c r="DL114" s="784" t="s">
        <v>421</v>
      </c>
      <c r="DM114" s="782"/>
      <c r="DN114" s="782"/>
      <c r="DO114" s="782"/>
      <c r="DP114" s="783"/>
      <c r="DQ114" s="784" t="s">
        <v>421</v>
      </c>
      <c r="DR114" s="782"/>
      <c r="DS114" s="782"/>
      <c r="DT114" s="782"/>
      <c r="DU114" s="783"/>
      <c r="DV114" s="752" t="s">
        <v>421</v>
      </c>
      <c r="DW114" s="753"/>
      <c r="DX114" s="753"/>
      <c r="DY114" s="753"/>
      <c r="DZ114" s="754"/>
    </row>
    <row r="115" spans="1:130" s="197" customFormat="1" ht="26.25" customHeight="1" x14ac:dyDescent="0.15">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1912</v>
      </c>
      <c r="AB115" s="907"/>
      <c r="AC115" s="907"/>
      <c r="AD115" s="907"/>
      <c r="AE115" s="908"/>
      <c r="AF115" s="909">
        <v>1063</v>
      </c>
      <c r="AG115" s="907"/>
      <c r="AH115" s="907"/>
      <c r="AI115" s="907"/>
      <c r="AJ115" s="908"/>
      <c r="AK115" s="909">
        <v>305714</v>
      </c>
      <c r="AL115" s="907"/>
      <c r="AM115" s="907"/>
      <c r="AN115" s="907"/>
      <c r="AO115" s="908"/>
      <c r="AP115" s="910">
        <v>5</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1020</v>
      </c>
      <c r="BR115" s="769"/>
      <c r="BS115" s="769"/>
      <c r="BT115" s="769"/>
      <c r="BU115" s="769"/>
      <c r="BV115" s="769" t="s">
        <v>421</v>
      </c>
      <c r="BW115" s="769"/>
      <c r="BX115" s="769"/>
      <c r="BY115" s="769"/>
      <c r="BZ115" s="769"/>
      <c r="CA115" s="769" t="s">
        <v>421</v>
      </c>
      <c r="CB115" s="769"/>
      <c r="CC115" s="769"/>
      <c r="CD115" s="769"/>
      <c r="CE115" s="769"/>
      <c r="CF115" s="846" t="s">
        <v>421</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421</v>
      </c>
      <c r="DH115" s="782"/>
      <c r="DI115" s="782"/>
      <c r="DJ115" s="782"/>
      <c r="DK115" s="783"/>
      <c r="DL115" s="784" t="s">
        <v>421</v>
      </c>
      <c r="DM115" s="782"/>
      <c r="DN115" s="782"/>
      <c r="DO115" s="782"/>
      <c r="DP115" s="783"/>
      <c r="DQ115" s="784" t="s">
        <v>421</v>
      </c>
      <c r="DR115" s="782"/>
      <c r="DS115" s="782"/>
      <c r="DT115" s="782"/>
      <c r="DU115" s="783"/>
      <c r="DV115" s="752" t="s">
        <v>421</v>
      </c>
      <c r="DW115" s="753"/>
      <c r="DX115" s="753"/>
      <c r="DY115" s="753"/>
      <c r="DZ115" s="754"/>
    </row>
    <row r="116" spans="1:130" s="197" customFormat="1" ht="26.25" customHeight="1" x14ac:dyDescent="0.15">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421</v>
      </c>
      <c r="AB116" s="782"/>
      <c r="AC116" s="782"/>
      <c r="AD116" s="782"/>
      <c r="AE116" s="783"/>
      <c r="AF116" s="784" t="s">
        <v>421</v>
      </c>
      <c r="AG116" s="782"/>
      <c r="AH116" s="782"/>
      <c r="AI116" s="782"/>
      <c r="AJ116" s="783"/>
      <c r="AK116" s="784" t="s">
        <v>421</v>
      </c>
      <c r="AL116" s="782"/>
      <c r="AM116" s="782"/>
      <c r="AN116" s="782"/>
      <c r="AO116" s="783"/>
      <c r="AP116" s="752" t="s">
        <v>421</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421</v>
      </c>
      <c r="BR116" s="769"/>
      <c r="BS116" s="769"/>
      <c r="BT116" s="769"/>
      <c r="BU116" s="769"/>
      <c r="BV116" s="769" t="s">
        <v>421</v>
      </c>
      <c r="BW116" s="769"/>
      <c r="BX116" s="769"/>
      <c r="BY116" s="769"/>
      <c r="BZ116" s="769"/>
      <c r="CA116" s="769" t="s">
        <v>421</v>
      </c>
      <c r="CB116" s="769"/>
      <c r="CC116" s="769"/>
      <c r="CD116" s="769"/>
      <c r="CE116" s="769"/>
      <c r="CF116" s="846" t="s">
        <v>421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421</v>
      </c>
      <c r="DH116" s="782"/>
      <c r="DI116" s="782"/>
      <c r="DJ116" s="782"/>
      <c r="DK116" s="783"/>
      <c r="DL116" s="784" t="s">
        <v>421</v>
      </c>
      <c r="DM116" s="782"/>
      <c r="DN116" s="782"/>
      <c r="DO116" s="782"/>
      <c r="DP116" s="783"/>
      <c r="DQ116" s="784" t="s">
        <v>421</v>
      </c>
      <c r="DR116" s="782"/>
      <c r="DS116" s="782"/>
      <c r="DT116" s="782"/>
      <c r="DU116" s="783"/>
      <c r="DV116" s="752" t="s">
        <v>421</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2368087</v>
      </c>
      <c r="AB117" s="893"/>
      <c r="AC117" s="893"/>
      <c r="AD117" s="893"/>
      <c r="AE117" s="894"/>
      <c r="AF117" s="896">
        <v>2182920</v>
      </c>
      <c r="AG117" s="893"/>
      <c r="AH117" s="893"/>
      <c r="AI117" s="893"/>
      <c r="AJ117" s="894"/>
      <c r="AK117" s="896">
        <v>2296715</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439</v>
      </c>
      <c r="BP118" s="836"/>
      <c r="BQ118" s="855">
        <v>22097758</v>
      </c>
      <c r="BR118" s="856"/>
      <c r="BS118" s="856"/>
      <c r="BT118" s="856"/>
      <c r="BU118" s="856"/>
      <c r="BV118" s="856">
        <v>30315101</v>
      </c>
      <c r="BW118" s="856"/>
      <c r="BX118" s="856"/>
      <c r="BY118" s="856"/>
      <c r="BZ118" s="856"/>
      <c r="CA118" s="856">
        <v>29319085</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v>304700</v>
      </c>
      <c r="AL119" s="871"/>
      <c r="AM119" s="871"/>
      <c r="AN119" s="871"/>
      <c r="AO119" s="872"/>
      <c r="AP119" s="874">
        <v>5</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5760756</v>
      </c>
      <c r="BR119" s="798"/>
      <c r="BS119" s="798"/>
      <c r="BT119" s="798"/>
      <c r="BU119" s="798"/>
      <c r="BV119" s="798">
        <v>6581025</v>
      </c>
      <c r="BW119" s="798"/>
      <c r="BX119" s="798"/>
      <c r="BY119" s="798"/>
      <c r="BZ119" s="798"/>
      <c r="CA119" s="798">
        <v>7483208</v>
      </c>
      <c r="CB119" s="798"/>
      <c r="CC119" s="798"/>
      <c r="CD119" s="798"/>
      <c r="CE119" s="798"/>
      <c r="CF119" s="859">
        <v>122.7</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47626</v>
      </c>
      <c r="DH119" s="715"/>
      <c r="DI119" s="715"/>
      <c r="DJ119" s="715"/>
      <c r="DK119" s="716"/>
      <c r="DL119" s="717">
        <v>23288</v>
      </c>
      <c r="DM119" s="715"/>
      <c r="DN119" s="715"/>
      <c r="DO119" s="715"/>
      <c r="DP119" s="716"/>
      <c r="DQ119" s="717">
        <v>16186</v>
      </c>
      <c r="DR119" s="715"/>
      <c r="DS119" s="715"/>
      <c r="DT119" s="715"/>
      <c r="DU119" s="716"/>
      <c r="DV119" s="805">
        <v>0.3</v>
      </c>
      <c r="DW119" s="806"/>
      <c r="DX119" s="806"/>
      <c r="DY119" s="806"/>
      <c r="DZ119" s="807"/>
    </row>
    <row r="120" spans="1:130" s="197" customFormat="1" ht="26.25" customHeight="1" x14ac:dyDescent="0.15">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1169719</v>
      </c>
      <c r="BR120" s="769"/>
      <c r="BS120" s="769"/>
      <c r="BT120" s="769"/>
      <c r="BU120" s="769"/>
      <c r="BV120" s="769">
        <v>1061195</v>
      </c>
      <c r="BW120" s="769"/>
      <c r="BX120" s="769"/>
      <c r="BY120" s="769"/>
      <c r="BZ120" s="769"/>
      <c r="CA120" s="769">
        <v>917987</v>
      </c>
      <c r="CB120" s="769"/>
      <c r="CC120" s="769"/>
      <c r="CD120" s="769"/>
      <c r="CE120" s="769"/>
      <c r="CF120" s="846">
        <v>15.1</v>
      </c>
      <c r="CG120" s="847"/>
      <c r="CH120" s="847"/>
      <c r="CI120" s="847"/>
      <c r="CJ120" s="847"/>
      <c r="CK120" s="848" t="s">
        <v>445</v>
      </c>
      <c r="CL120" s="808"/>
      <c r="CM120" s="808"/>
      <c r="CN120" s="808"/>
      <c r="CO120" s="809"/>
      <c r="CP120" s="852" t="s">
        <v>394</v>
      </c>
      <c r="CQ120" s="853"/>
      <c r="CR120" s="853"/>
      <c r="CS120" s="853"/>
      <c r="CT120" s="853"/>
      <c r="CU120" s="853"/>
      <c r="CV120" s="853"/>
      <c r="CW120" s="853"/>
      <c r="CX120" s="853"/>
      <c r="CY120" s="853"/>
      <c r="CZ120" s="853"/>
      <c r="DA120" s="853"/>
      <c r="DB120" s="853"/>
      <c r="DC120" s="853"/>
      <c r="DD120" s="853"/>
      <c r="DE120" s="853"/>
      <c r="DF120" s="854"/>
      <c r="DG120" s="797">
        <v>4306754</v>
      </c>
      <c r="DH120" s="798"/>
      <c r="DI120" s="798"/>
      <c r="DJ120" s="798"/>
      <c r="DK120" s="798"/>
      <c r="DL120" s="798">
        <v>4393795</v>
      </c>
      <c r="DM120" s="798"/>
      <c r="DN120" s="798"/>
      <c r="DO120" s="798"/>
      <c r="DP120" s="798"/>
      <c r="DQ120" s="798">
        <v>4206990</v>
      </c>
      <c r="DR120" s="798"/>
      <c r="DS120" s="798"/>
      <c r="DT120" s="798"/>
      <c r="DU120" s="798"/>
      <c r="DV120" s="799">
        <v>69</v>
      </c>
      <c r="DW120" s="799"/>
      <c r="DX120" s="799"/>
      <c r="DY120" s="799"/>
      <c r="DZ120" s="800"/>
    </row>
    <row r="121" spans="1:130" s="197" customFormat="1" ht="26.25" customHeight="1" x14ac:dyDescent="0.15">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13580508</v>
      </c>
      <c r="BR121" s="856"/>
      <c r="BS121" s="856"/>
      <c r="BT121" s="856"/>
      <c r="BU121" s="856"/>
      <c r="BV121" s="856">
        <v>13888772</v>
      </c>
      <c r="BW121" s="856"/>
      <c r="BX121" s="856"/>
      <c r="BY121" s="856"/>
      <c r="BZ121" s="856"/>
      <c r="CA121" s="856">
        <v>14634268</v>
      </c>
      <c r="CB121" s="856"/>
      <c r="CC121" s="856"/>
      <c r="CD121" s="856"/>
      <c r="CE121" s="856"/>
      <c r="CF121" s="857">
        <v>240</v>
      </c>
      <c r="CG121" s="858"/>
      <c r="CH121" s="858"/>
      <c r="CI121" s="858"/>
      <c r="CJ121" s="858"/>
      <c r="CK121" s="849"/>
      <c r="CL121" s="810"/>
      <c r="CM121" s="810"/>
      <c r="CN121" s="810"/>
      <c r="CO121" s="811"/>
      <c r="CP121" s="826" t="s">
        <v>392</v>
      </c>
      <c r="CQ121" s="827"/>
      <c r="CR121" s="827"/>
      <c r="CS121" s="827"/>
      <c r="CT121" s="827"/>
      <c r="CU121" s="827"/>
      <c r="CV121" s="827"/>
      <c r="CW121" s="827"/>
      <c r="CX121" s="827"/>
      <c r="CY121" s="827"/>
      <c r="CZ121" s="827"/>
      <c r="DA121" s="827"/>
      <c r="DB121" s="827"/>
      <c r="DC121" s="827"/>
      <c r="DD121" s="827"/>
      <c r="DE121" s="827"/>
      <c r="DF121" s="828"/>
      <c r="DG121" s="768">
        <v>2395939</v>
      </c>
      <c r="DH121" s="769"/>
      <c r="DI121" s="769"/>
      <c r="DJ121" s="769"/>
      <c r="DK121" s="769"/>
      <c r="DL121" s="769">
        <v>2377832</v>
      </c>
      <c r="DM121" s="769"/>
      <c r="DN121" s="769"/>
      <c r="DO121" s="769"/>
      <c r="DP121" s="769"/>
      <c r="DQ121" s="769">
        <v>2282946</v>
      </c>
      <c r="DR121" s="769"/>
      <c r="DS121" s="769"/>
      <c r="DT121" s="769"/>
      <c r="DU121" s="769"/>
      <c r="DV121" s="821">
        <v>37.4</v>
      </c>
      <c r="DW121" s="821"/>
      <c r="DX121" s="821"/>
      <c r="DY121" s="821"/>
      <c r="DZ121" s="822"/>
    </row>
    <row r="122" spans="1:130" s="197" customFormat="1" ht="26.25" customHeight="1" x14ac:dyDescent="0.15">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448</v>
      </c>
      <c r="BP122" s="836"/>
      <c r="BQ122" s="837">
        <v>20510983</v>
      </c>
      <c r="BR122" s="838"/>
      <c r="BS122" s="838"/>
      <c r="BT122" s="838"/>
      <c r="BU122" s="838"/>
      <c r="BV122" s="838">
        <v>21530992</v>
      </c>
      <c r="BW122" s="838"/>
      <c r="BX122" s="838"/>
      <c r="BY122" s="838"/>
      <c r="BZ122" s="838"/>
      <c r="CA122" s="838">
        <v>23035463</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1305245</v>
      </c>
      <c r="DH122" s="769"/>
      <c r="DI122" s="769"/>
      <c r="DJ122" s="769"/>
      <c r="DK122" s="769"/>
      <c r="DL122" s="769">
        <v>1050669</v>
      </c>
      <c r="DM122" s="769"/>
      <c r="DN122" s="769"/>
      <c r="DO122" s="769"/>
      <c r="DP122" s="769"/>
      <c r="DQ122" s="769">
        <v>953053</v>
      </c>
      <c r="DR122" s="769"/>
      <c r="DS122" s="769"/>
      <c r="DT122" s="769"/>
      <c r="DU122" s="769"/>
      <c r="DV122" s="821">
        <v>15.6</v>
      </c>
      <c r="DW122" s="821"/>
      <c r="DX122" s="821"/>
      <c r="DY122" s="821"/>
      <c r="DZ122" s="822"/>
    </row>
    <row r="123" spans="1:130" s="197" customFormat="1" ht="26.25" customHeight="1" thickBot="1" x14ac:dyDescent="0.2">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27.5</v>
      </c>
      <c r="BR123" s="830"/>
      <c r="BS123" s="830"/>
      <c r="BT123" s="830"/>
      <c r="BU123" s="830"/>
      <c r="BV123" s="830">
        <v>143.80000000000001</v>
      </c>
      <c r="BW123" s="830"/>
      <c r="BX123" s="830"/>
      <c r="BY123" s="830"/>
      <c r="BZ123" s="830"/>
      <c r="CA123" s="830">
        <v>103</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169328</v>
      </c>
      <c r="DH123" s="782"/>
      <c r="DI123" s="782"/>
      <c r="DJ123" s="782"/>
      <c r="DK123" s="783"/>
      <c r="DL123" s="784">
        <v>154854</v>
      </c>
      <c r="DM123" s="782"/>
      <c r="DN123" s="782"/>
      <c r="DO123" s="782"/>
      <c r="DP123" s="783"/>
      <c r="DQ123" s="784">
        <v>145549</v>
      </c>
      <c r="DR123" s="782"/>
      <c r="DS123" s="782"/>
      <c r="DT123" s="782"/>
      <c r="DU123" s="783"/>
      <c r="DV123" s="752">
        <v>2.4</v>
      </c>
      <c r="DW123" s="753"/>
      <c r="DX123" s="753"/>
      <c r="DY123" s="753"/>
      <c r="DZ123" s="754"/>
    </row>
    <row r="124" spans="1:130" s="197" customFormat="1" ht="26.25" customHeight="1" x14ac:dyDescent="0.15">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65004</v>
      </c>
      <c r="DH124" s="715"/>
      <c r="DI124" s="715"/>
      <c r="DJ124" s="715"/>
      <c r="DK124" s="716"/>
      <c r="DL124" s="717">
        <v>59294</v>
      </c>
      <c r="DM124" s="715"/>
      <c r="DN124" s="715"/>
      <c r="DO124" s="715"/>
      <c r="DP124" s="716"/>
      <c r="DQ124" s="717">
        <v>58398</v>
      </c>
      <c r="DR124" s="715"/>
      <c r="DS124" s="715"/>
      <c r="DT124" s="715"/>
      <c r="DU124" s="716"/>
      <c r="DV124" s="805">
        <v>1</v>
      </c>
      <c r="DW124" s="806"/>
      <c r="DX124" s="806"/>
      <c r="DY124" s="806"/>
      <c r="DZ124" s="807"/>
    </row>
    <row r="125" spans="1:130" s="197" customFormat="1" ht="26.25" customHeight="1" thickBot="1" x14ac:dyDescent="0.2">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1878</v>
      </c>
      <c r="AB126" s="782"/>
      <c r="AC126" s="782"/>
      <c r="AD126" s="782"/>
      <c r="AE126" s="783"/>
      <c r="AF126" s="784">
        <v>1045</v>
      </c>
      <c r="AG126" s="782"/>
      <c r="AH126" s="782"/>
      <c r="AI126" s="782"/>
      <c r="AJ126" s="783"/>
      <c r="AK126" s="784">
        <v>980</v>
      </c>
      <c r="AL126" s="782"/>
      <c r="AM126" s="782"/>
      <c r="AN126" s="782"/>
      <c r="AO126" s="783"/>
      <c r="AP126" s="752">
        <v>0</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34</v>
      </c>
      <c r="AB127" s="782"/>
      <c r="AC127" s="782"/>
      <c r="AD127" s="782"/>
      <c r="AE127" s="783"/>
      <c r="AF127" s="784">
        <v>18</v>
      </c>
      <c r="AG127" s="782"/>
      <c r="AH127" s="782"/>
      <c r="AI127" s="782"/>
      <c r="AJ127" s="783"/>
      <c r="AK127" s="784">
        <v>34</v>
      </c>
      <c r="AL127" s="782"/>
      <c r="AM127" s="782"/>
      <c r="AN127" s="782"/>
      <c r="AO127" s="783"/>
      <c r="AP127" s="752">
        <v>0</v>
      </c>
      <c r="AQ127" s="753"/>
      <c r="AR127" s="753"/>
      <c r="AS127" s="753"/>
      <c r="AT127" s="754"/>
      <c r="AU127" s="233"/>
      <c r="AV127" s="233"/>
      <c r="AW127" s="233"/>
      <c r="AX127" s="755" t="s">
        <v>459</v>
      </c>
      <c r="AY127" s="756"/>
      <c r="AZ127" s="756"/>
      <c r="BA127" s="756"/>
      <c r="BB127" s="756"/>
      <c r="BC127" s="756"/>
      <c r="BD127" s="756"/>
      <c r="BE127" s="757"/>
      <c r="BF127" s="758" t="s">
        <v>112</v>
      </c>
      <c r="BG127" s="759"/>
      <c r="BH127" s="759"/>
      <c r="BI127" s="759"/>
      <c r="BJ127" s="759"/>
      <c r="BK127" s="759"/>
      <c r="BL127" s="760"/>
      <c r="BM127" s="758">
        <v>13.89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1020</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151008</v>
      </c>
      <c r="AB128" s="722"/>
      <c r="AC128" s="722"/>
      <c r="AD128" s="722"/>
      <c r="AE128" s="723"/>
      <c r="AF128" s="724">
        <v>137253</v>
      </c>
      <c r="AG128" s="722"/>
      <c r="AH128" s="722"/>
      <c r="AI128" s="722"/>
      <c r="AJ128" s="723"/>
      <c r="AK128" s="724">
        <v>136228</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112</v>
      </c>
      <c r="BG128" s="789"/>
      <c r="BH128" s="789"/>
      <c r="BI128" s="789"/>
      <c r="BJ128" s="789"/>
      <c r="BK128" s="789"/>
      <c r="BL128" s="790"/>
      <c r="BM128" s="788">
        <v>18.89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7133567</v>
      </c>
      <c r="AB129" s="782"/>
      <c r="AC129" s="782"/>
      <c r="AD129" s="782"/>
      <c r="AE129" s="783"/>
      <c r="AF129" s="784">
        <v>7484804</v>
      </c>
      <c r="AG129" s="782"/>
      <c r="AH129" s="782"/>
      <c r="AI129" s="782"/>
      <c r="AJ129" s="783"/>
      <c r="AK129" s="784">
        <v>7489559</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1381087</v>
      </c>
      <c r="AB130" s="782"/>
      <c r="AC130" s="782"/>
      <c r="AD130" s="782"/>
      <c r="AE130" s="783"/>
      <c r="AF130" s="784">
        <v>1378645</v>
      </c>
      <c r="AG130" s="782"/>
      <c r="AH130" s="782"/>
      <c r="AI130" s="782"/>
      <c r="AJ130" s="783"/>
      <c r="AK130" s="784">
        <v>1391355</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103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5752480</v>
      </c>
      <c r="AB131" s="715"/>
      <c r="AC131" s="715"/>
      <c r="AD131" s="715"/>
      <c r="AE131" s="716"/>
      <c r="AF131" s="717">
        <v>6106159</v>
      </c>
      <c r="AG131" s="715"/>
      <c r="AH131" s="715"/>
      <c r="AI131" s="715"/>
      <c r="AJ131" s="716"/>
      <c r="AK131" s="717">
        <v>6098204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14.532723280000001</v>
      </c>
      <c r="AB132" s="738"/>
      <c r="AC132" s="738"/>
      <c r="AD132" s="738"/>
      <c r="AE132" s="739"/>
      <c r="AF132" s="740">
        <v>10.92375747</v>
      </c>
      <c r="AG132" s="738"/>
      <c r="AH132" s="738"/>
      <c r="AI132" s="738"/>
      <c r="AJ132" s="739"/>
      <c r="AK132" s="740">
        <v>12.612434739999999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15.8</v>
      </c>
      <c r="AB133" s="747"/>
      <c r="AC133" s="747"/>
      <c r="AD133" s="747"/>
      <c r="AE133" s="748"/>
      <c r="AF133" s="746">
        <v>13.7</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J31" sqref="J3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6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6" zoomScale="85" zoomScaleSheetLayoutView="85" workbookViewId="0">
      <selection activeCell="M33" sqref="M33"/>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31" t="s">
        <v>480</v>
      </c>
      <c r="H9" s="1132"/>
      <c r="I9" s="1132"/>
      <c r="J9" s="1133"/>
      <c r="K9" s="263">
        <v>1522372</v>
      </c>
      <c r="L9" s="264">
        <v>109460</v>
      </c>
      <c r="M9" s="265">
        <v>87341</v>
      </c>
      <c r="N9" s="266">
        <v>25.3</v>
      </c>
    </row>
    <row r="10" spans="1:16" x14ac:dyDescent="0.15">
      <c r="A10" s="248"/>
      <c r="B10" s="244"/>
      <c r="C10" s="244"/>
      <c r="D10" s="244"/>
      <c r="E10" s="244"/>
      <c r="F10" s="244"/>
      <c r="G10" s="1131" t="s">
        <v>481</v>
      </c>
      <c r="H10" s="1132"/>
      <c r="I10" s="1132"/>
      <c r="J10" s="1133"/>
      <c r="K10" s="267">
        <v>365876</v>
      </c>
      <c r="L10" s="268">
        <v>26307</v>
      </c>
      <c r="M10" s="269">
        <v>8730</v>
      </c>
      <c r="N10" s="270">
        <v>201.3</v>
      </c>
    </row>
    <row r="11" spans="1:16" ht="13.5" customHeight="1" x14ac:dyDescent="0.15">
      <c r="A11" s="248"/>
      <c r="B11" s="244"/>
      <c r="C11" s="244"/>
      <c r="D11" s="244"/>
      <c r="E11" s="244"/>
      <c r="F11" s="244"/>
      <c r="G11" s="1131" t="s">
        <v>482</v>
      </c>
      <c r="H11" s="1132"/>
      <c r="I11" s="1132"/>
      <c r="J11" s="1133"/>
      <c r="K11" s="267">
        <v>184085</v>
      </c>
      <c r="L11" s="268">
        <v>13236</v>
      </c>
      <c r="M11" s="269">
        <v>12876</v>
      </c>
      <c r="N11" s="270">
        <v>2.8</v>
      </c>
    </row>
    <row r="12" spans="1:16" ht="13.5" customHeight="1" x14ac:dyDescent="0.15">
      <c r="A12" s="248"/>
      <c r="B12" s="244"/>
      <c r="C12" s="244"/>
      <c r="D12" s="244"/>
      <c r="E12" s="244"/>
      <c r="F12" s="244"/>
      <c r="G12" s="1131" t="s">
        <v>483</v>
      </c>
      <c r="H12" s="1132"/>
      <c r="I12" s="1132"/>
      <c r="J12" s="1133"/>
      <c r="K12" s="267">
        <v>33700</v>
      </c>
      <c r="L12" s="268">
        <v>2423</v>
      </c>
      <c r="M12" s="269">
        <v>1090</v>
      </c>
      <c r="N12" s="270">
        <v>122.3</v>
      </c>
    </row>
    <row r="13" spans="1:16" ht="13.5" customHeight="1" x14ac:dyDescent="0.15">
      <c r="A13" s="248"/>
      <c r="B13" s="244"/>
      <c r="C13" s="244"/>
      <c r="D13" s="244"/>
      <c r="E13" s="244"/>
      <c r="F13" s="244"/>
      <c r="G13" s="1131" t="s">
        <v>484</v>
      </c>
      <c r="H13" s="1132"/>
      <c r="I13" s="1132"/>
      <c r="J13" s="1133"/>
      <c r="K13" s="267" t="s">
        <v>485</v>
      </c>
      <c r="L13" s="268" t="s">
        <v>485</v>
      </c>
      <c r="M13" s="269">
        <v>18</v>
      </c>
      <c r="N13" s="270" t="s">
        <v>485</v>
      </c>
    </row>
    <row r="14" spans="1:16" ht="13.5" customHeight="1" x14ac:dyDescent="0.15">
      <c r="A14" s="248"/>
      <c r="B14" s="244"/>
      <c r="C14" s="244"/>
      <c r="D14" s="244"/>
      <c r="E14" s="244"/>
      <c r="F14" s="244"/>
      <c r="G14" s="1131" t="s">
        <v>486</v>
      </c>
      <c r="H14" s="1132"/>
      <c r="I14" s="1132"/>
      <c r="J14" s="1133"/>
      <c r="K14" s="267">
        <v>77719</v>
      </c>
      <c r="L14" s="268">
        <v>5588</v>
      </c>
      <c r="M14" s="269">
        <v>4293</v>
      </c>
      <c r="N14" s="270">
        <v>30.2</v>
      </c>
    </row>
    <row r="15" spans="1:16" ht="13.5" customHeight="1" x14ac:dyDescent="0.15">
      <c r="A15" s="248"/>
      <c r="B15" s="244"/>
      <c r="C15" s="244"/>
      <c r="D15" s="244"/>
      <c r="E15" s="244"/>
      <c r="F15" s="244"/>
      <c r="G15" s="1131" t="s">
        <v>487</v>
      </c>
      <c r="H15" s="1132"/>
      <c r="I15" s="1132"/>
      <c r="J15" s="1133"/>
      <c r="K15" s="267">
        <v>34185</v>
      </c>
      <c r="L15" s="268">
        <v>2458</v>
      </c>
      <c r="M15" s="269">
        <v>2010</v>
      </c>
      <c r="N15" s="270">
        <v>22.3</v>
      </c>
    </row>
    <row r="16" spans="1:16" x14ac:dyDescent="0.15">
      <c r="A16" s="248"/>
      <c r="B16" s="244"/>
      <c r="C16" s="244"/>
      <c r="D16" s="244"/>
      <c r="E16" s="244"/>
      <c r="F16" s="244"/>
      <c r="G16" s="1134" t="s">
        <v>488</v>
      </c>
      <c r="H16" s="1135"/>
      <c r="I16" s="1135"/>
      <c r="J16" s="1136"/>
      <c r="K16" s="268">
        <v>-170602</v>
      </c>
      <c r="L16" s="268">
        <v>-12266</v>
      </c>
      <c r="M16" s="269">
        <v>-10218</v>
      </c>
      <c r="N16" s="270">
        <v>20</v>
      </c>
    </row>
    <row r="17" spans="1:16" x14ac:dyDescent="0.15">
      <c r="A17" s="248"/>
      <c r="B17" s="244"/>
      <c r="C17" s="244"/>
      <c r="D17" s="244"/>
      <c r="E17" s="244"/>
      <c r="F17" s="244"/>
      <c r="G17" s="1134" t="s">
        <v>171</v>
      </c>
      <c r="H17" s="1135"/>
      <c r="I17" s="1135"/>
      <c r="J17" s="1136"/>
      <c r="K17" s="268">
        <v>2047335</v>
      </c>
      <c r="L17" s="268">
        <v>147206</v>
      </c>
      <c r="M17" s="269">
        <v>106139</v>
      </c>
      <c r="N17" s="270">
        <v>38.700000000000003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28" t="s">
        <v>493</v>
      </c>
      <c r="H21" s="1129"/>
      <c r="I21" s="1129"/>
      <c r="J21" s="1130"/>
      <c r="K21" s="280">
        <v>12.87</v>
      </c>
      <c r="L21" s="281">
        <v>10.27</v>
      </c>
      <c r="M21" s="282">
        <v>2.6</v>
      </c>
      <c r="N21" s="249"/>
      <c r="O21" s="283"/>
      <c r="P21" s="279"/>
    </row>
    <row r="22" spans="1:16" s="284" customFormat="1" x14ac:dyDescent="0.15">
      <c r="A22" s="279"/>
      <c r="B22" s="249"/>
      <c r="C22" s="249"/>
      <c r="D22" s="249"/>
      <c r="E22" s="249"/>
      <c r="F22" s="249"/>
      <c r="G22" s="1128" t="s">
        <v>494</v>
      </c>
      <c r="H22" s="1129"/>
      <c r="I22" s="1129"/>
      <c r="J22" s="1130"/>
      <c r="K22" s="285">
        <v>94.5</v>
      </c>
      <c r="L22" s="286">
        <v>95.1</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19" t="s">
        <v>498</v>
      </c>
      <c r="H32" s="1120"/>
      <c r="I32" s="1120"/>
      <c r="J32" s="1121"/>
      <c r="K32" s="294">
        <v>1422534</v>
      </c>
      <c r="L32" s="294">
        <v>102282</v>
      </c>
      <c r="M32" s="295">
        <v>57922</v>
      </c>
      <c r="N32" s="296">
        <v>76.599999999999994</v>
      </c>
    </row>
    <row r="33" spans="1:16" ht="13.5" customHeight="1" x14ac:dyDescent="0.15">
      <c r="A33" s="248"/>
      <c r="B33" s="244"/>
      <c r="C33" s="244"/>
      <c r="D33" s="244"/>
      <c r="E33" s="244"/>
      <c r="F33" s="244"/>
      <c r="G33" s="1119" t="s">
        <v>499</v>
      </c>
      <c r="H33" s="1120"/>
      <c r="I33" s="1120"/>
      <c r="J33" s="1121"/>
      <c r="K33" s="294" t="s">
        <v>485</v>
      </c>
      <c r="L33" s="294" t="s">
        <v>485</v>
      </c>
      <c r="M33" s="295" t="s">
        <v>485</v>
      </c>
      <c r="N33" s="296" t="s">
        <v>485</v>
      </c>
    </row>
    <row r="34" spans="1:16" ht="27" customHeight="1" x14ac:dyDescent="0.15">
      <c r="A34" s="248"/>
      <c r="B34" s="244"/>
      <c r="C34" s="244"/>
      <c r="D34" s="244"/>
      <c r="E34" s="244"/>
      <c r="F34" s="244"/>
      <c r="G34" s="1119" t="s">
        <v>500</v>
      </c>
      <c r="H34" s="1120"/>
      <c r="I34" s="1120"/>
      <c r="J34" s="1121"/>
      <c r="K34" s="294" t="s">
        <v>485</v>
      </c>
      <c r="L34" s="294" t="s">
        <v>485</v>
      </c>
      <c r="M34" s="295" t="s">
        <v>485</v>
      </c>
      <c r="N34" s="296" t="s">
        <v>485</v>
      </c>
    </row>
    <row r="35" spans="1:16" ht="27" customHeight="1" x14ac:dyDescent="0.15">
      <c r="A35" s="248"/>
      <c r="B35" s="244"/>
      <c r="C35" s="244"/>
      <c r="D35" s="244"/>
      <c r="E35" s="244"/>
      <c r="F35" s="244"/>
      <c r="G35" s="1119" t="s">
        <v>501</v>
      </c>
      <c r="H35" s="1120"/>
      <c r="I35" s="1120"/>
      <c r="J35" s="1121"/>
      <c r="K35" s="294">
        <v>528080</v>
      </c>
      <c r="L35" s="294">
        <v>37970</v>
      </c>
      <c r="M35" s="295">
        <v>16698</v>
      </c>
      <c r="N35" s="296">
        <v>127.4</v>
      </c>
    </row>
    <row r="36" spans="1:16" ht="27" customHeight="1" x14ac:dyDescent="0.15">
      <c r="A36" s="248"/>
      <c r="B36" s="244"/>
      <c r="C36" s="244"/>
      <c r="D36" s="244"/>
      <c r="E36" s="244"/>
      <c r="F36" s="244"/>
      <c r="G36" s="1119" t="s">
        <v>502</v>
      </c>
      <c r="H36" s="1120"/>
      <c r="I36" s="1120"/>
      <c r="J36" s="1121"/>
      <c r="K36" s="294">
        <v>40387</v>
      </c>
      <c r="L36" s="294">
        <v>2904</v>
      </c>
      <c r="M36" s="295">
        <v>4963</v>
      </c>
      <c r="N36" s="296">
        <v>-41.5</v>
      </c>
    </row>
    <row r="37" spans="1:16" ht="13.5" customHeight="1" x14ac:dyDescent="0.15">
      <c r="A37" s="248"/>
      <c r="B37" s="244"/>
      <c r="C37" s="244"/>
      <c r="D37" s="244"/>
      <c r="E37" s="244"/>
      <c r="F37" s="244"/>
      <c r="G37" s="1119" t="s">
        <v>503</v>
      </c>
      <c r="H37" s="1120"/>
      <c r="I37" s="1120"/>
      <c r="J37" s="1121"/>
      <c r="K37" s="294">
        <v>305714</v>
      </c>
      <c r="L37" s="294">
        <v>21981</v>
      </c>
      <c r="M37" s="295">
        <v>1334</v>
      </c>
      <c r="N37" s="296">
        <v>1547.8</v>
      </c>
    </row>
    <row r="38" spans="1:16" ht="27" customHeight="1" x14ac:dyDescent="0.15">
      <c r="A38" s="248"/>
      <c r="B38" s="244"/>
      <c r="C38" s="244"/>
      <c r="D38" s="244"/>
      <c r="E38" s="244"/>
      <c r="F38" s="244"/>
      <c r="G38" s="1122" t="s">
        <v>504</v>
      </c>
      <c r="H38" s="1123"/>
      <c r="I38" s="1123"/>
      <c r="J38" s="1124"/>
      <c r="K38" s="297" t="s">
        <v>485</v>
      </c>
      <c r="L38" s="297" t="s">
        <v>485</v>
      </c>
      <c r="M38" s="298">
        <v>8</v>
      </c>
      <c r="N38" s="299" t="s">
        <v>485</v>
      </c>
      <c r="O38" s="293"/>
    </row>
    <row r="39" spans="1:16" x14ac:dyDescent="0.15">
      <c r="A39" s="248"/>
      <c r="B39" s="244"/>
      <c r="C39" s="244"/>
      <c r="D39" s="244"/>
      <c r="E39" s="244"/>
      <c r="F39" s="244"/>
      <c r="G39" s="1122" t="s">
        <v>505</v>
      </c>
      <c r="H39" s="1123"/>
      <c r="I39" s="1123"/>
      <c r="J39" s="1124"/>
      <c r="K39" s="300">
        <v>-136228</v>
      </c>
      <c r="L39" s="300">
        <v>-9795</v>
      </c>
      <c r="M39" s="301">
        <v>-2783</v>
      </c>
      <c r="N39" s="302">
        <v>252</v>
      </c>
      <c r="O39" s="293"/>
    </row>
    <row r="40" spans="1:16" ht="27" customHeight="1" x14ac:dyDescent="0.15">
      <c r="A40" s="248"/>
      <c r="B40" s="244"/>
      <c r="C40" s="244"/>
      <c r="D40" s="244"/>
      <c r="E40" s="244"/>
      <c r="F40" s="244"/>
      <c r="G40" s="1119" t="s">
        <v>506</v>
      </c>
      <c r="H40" s="1120"/>
      <c r="I40" s="1120"/>
      <c r="J40" s="1121"/>
      <c r="K40" s="300">
        <v>-1391355</v>
      </c>
      <c r="L40" s="300">
        <v>-100040</v>
      </c>
      <c r="M40" s="301">
        <v>-52415</v>
      </c>
      <c r="N40" s="302">
        <v>90.9</v>
      </c>
      <c r="O40" s="293"/>
    </row>
    <row r="41" spans="1:16" x14ac:dyDescent="0.15">
      <c r="A41" s="248"/>
      <c r="B41" s="244"/>
      <c r="C41" s="244"/>
      <c r="D41" s="244"/>
      <c r="E41" s="244"/>
      <c r="F41" s="244"/>
      <c r="G41" s="1125" t="s">
        <v>281</v>
      </c>
      <c r="H41" s="1126"/>
      <c r="I41" s="1126"/>
      <c r="J41" s="1127"/>
      <c r="K41" s="294">
        <v>769132</v>
      </c>
      <c r="L41" s="300">
        <v>55301</v>
      </c>
      <c r="M41" s="301">
        <v>25727</v>
      </c>
      <c r="N41" s="302">
        <v>115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2" t="s">
        <v>475</v>
      </c>
      <c r="J49" s="1114" t="s">
        <v>510</v>
      </c>
      <c r="K49" s="1115"/>
      <c r="L49" s="1115"/>
      <c r="M49" s="1115"/>
      <c r="N49" s="1116"/>
    </row>
    <row r="50" spans="1:14" x14ac:dyDescent="0.15">
      <c r="A50" s="248"/>
      <c r="B50" s="244"/>
      <c r="C50" s="244"/>
      <c r="D50" s="244"/>
      <c r="E50" s="244"/>
      <c r="F50" s="244"/>
      <c r="G50" s="312"/>
      <c r="H50" s="313"/>
      <c r="I50" s="1113"/>
      <c r="J50" s="314" t="s">
        <v>511</v>
      </c>
      <c r="K50" s="315" t="s">
        <v>512</v>
      </c>
      <c r="L50" s="316" t="s">
        <v>513</v>
      </c>
      <c r="M50" s="317" t="s">
        <v>514</v>
      </c>
      <c r="N50" s="318" t="s">
        <v>515</v>
      </c>
    </row>
    <row r="51" spans="1:14" x14ac:dyDescent="0.15">
      <c r="A51" s="248"/>
      <c r="B51" s="244"/>
      <c r="C51" s="244"/>
      <c r="D51" s="244"/>
      <c r="E51" s="244"/>
      <c r="F51" s="244"/>
      <c r="G51" s="310" t="s">
        <v>516</v>
      </c>
      <c r="H51" s="311"/>
      <c r="I51" s="319">
        <v>2520003</v>
      </c>
      <c r="J51" s="320">
        <v>175122</v>
      </c>
      <c r="K51" s="321">
        <v>53.4</v>
      </c>
      <c r="L51" s="322">
        <v>70254</v>
      </c>
      <c r="M51" s="323">
        <v>32.700000000000003</v>
      </c>
      <c r="N51" s="324">
        <v>20.7</v>
      </c>
    </row>
    <row r="52" spans="1:14" x14ac:dyDescent="0.15">
      <c r="A52" s="248"/>
      <c r="B52" s="244"/>
      <c r="C52" s="244"/>
      <c r="D52" s="244"/>
      <c r="E52" s="244"/>
      <c r="F52" s="244"/>
      <c r="G52" s="325"/>
      <c r="H52" s="326" t="s">
        <v>517</v>
      </c>
      <c r="I52" s="327">
        <v>1556501</v>
      </c>
      <c r="J52" s="328">
        <v>108165</v>
      </c>
      <c r="K52" s="329">
        <v>10.7</v>
      </c>
      <c r="L52" s="330">
        <v>41764</v>
      </c>
      <c r="M52" s="331">
        <v>46.6</v>
      </c>
      <c r="N52" s="332">
        <v>-35.9</v>
      </c>
    </row>
    <row r="53" spans="1:14" x14ac:dyDescent="0.15">
      <c r="A53" s="248"/>
      <c r="B53" s="244"/>
      <c r="C53" s="244"/>
      <c r="D53" s="244"/>
      <c r="E53" s="244"/>
      <c r="F53" s="244"/>
      <c r="G53" s="310" t="s">
        <v>518</v>
      </c>
      <c r="H53" s="311"/>
      <c r="I53" s="319">
        <v>1685590</v>
      </c>
      <c r="J53" s="320">
        <v>117055</v>
      </c>
      <c r="K53" s="321">
        <v>-33.200000000000003</v>
      </c>
      <c r="L53" s="322">
        <v>89245</v>
      </c>
      <c r="M53" s="323">
        <v>27</v>
      </c>
      <c r="N53" s="324">
        <v>-60.2</v>
      </c>
    </row>
    <row r="54" spans="1:14" x14ac:dyDescent="0.15">
      <c r="A54" s="248"/>
      <c r="B54" s="244"/>
      <c r="C54" s="244"/>
      <c r="D54" s="244"/>
      <c r="E54" s="244"/>
      <c r="F54" s="244"/>
      <c r="G54" s="325"/>
      <c r="H54" s="326" t="s">
        <v>517</v>
      </c>
      <c r="I54" s="327">
        <v>1344705</v>
      </c>
      <c r="J54" s="328">
        <v>93382</v>
      </c>
      <c r="K54" s="329">
        <v>-13.7</v>
      </c>
      <c r="L54" s="330">
        <v>42966</v>
      </c>
      <c r="M54" s="331">
        <v>2.9</v>
      </c>
      <c r="N54" s="332">
        <v>-16.600000000000001</v>
      </c>
    </row>
    <row r="55" spans="1:14" x14ac:dyDescent="0.15">
      <c r="A55" s="248"/>
      <c r="B55" s="244"/>
      <c r="C55" s="244"/>
      <c r="D55" s="244"/>
      <c r="E55" s="244"/>
      <c r="F55" s="244"/>
      <c r="G55" s="310" t="s">
        <v>519</v>
      </c>
      <c r="H55" s="311"/>
      <c r="I55" s="319">
        <v>1644064</v>
      </c>
      <c r="J55" s="320">
        <v>116427</v>
      </c>
      <c r="K55" s="321">
        <v>-0.5</v>
      </c>
      <c r="L55" s="322">
        <v>70897</v>
      </c>
      <c r="M55" s="323">
        <v>-20.6</v>
      </c>
      <c r="N55" s="324">
        <v>20.100000000000001</v>
      </c>
    </row>
    <row r="56" spans="1:14" x14ac:dyDescent="0.15">
      <c r="A56" s="248"/>
      <c r="B56" s="244"/>
      <c r="C56" s="244"/>
      <c r="D56" s="244"/>
      <c r="E56" s="244"/>
      <c r="F56" s="244"/>
      <c r="G56" s="325"/>
      <c r="H56" s="326" t="s">
        <v>517</v>
      </c>
      <c r="I56" s="327">
        <v>1379197</v>
      </c>
      <c r="J56" s="328">
        <v>97670</v>
      </c>
      <c r="K56" s="329">
        <v>4.5999999999999996</v>
      </c>
      <c r="L56" s="330">
        <v>39878</v>
      </c>
      <c r="M56" s="331">
        <v>-7.2</v>
      </c>
      <c r="N56" s="332">
        <v>11.8</v>
      </c>
    </row>
    <row r="57" spans="1:14" x14ac:dyDescent="0.15">
      <c r="A57" s="248"/>
      <c r="B57" s="244"/>
      <c r="C57" s="244"/>
      <c r="D57" s="244"/>
      <c r="E57" s="244"/>
      <c r="F57" s="244"/>
      <c r="G57" s="310" t="s">
        <v>520</v>
      </c>
      <c r="H57" s="311"/>
      <c r="I57" s="319">
        <v>2019553</v>
      </c>
      <c r="J57" s="320">
        <v>144079</v>
      </c>
      <c r="K57" s="321">
        <v>23.8</v>
      </c>
      <c r="L57" s="322">
        <v>66496</v>
      </c>
      <c r="M57" s="323">
        <v>-6.2</v>
      </c>
      <c r="N57" s="324">
        <v>30</v>
      </c>
    </row>
    <row r="58" spans="1:14" x14ac:dyDescent="0.15">
      <c r="A58" s="248"/>
      <c r="B58" s="244"/>
      <c r="C58" s="244"/>
      <c r="D58" s="244"/>
      <c r="E58" s="244"/>
      <c r="F58" s="244"/>
      <c r="G58" s="325"/>
      <c r="H58" s="326" t="s">
        <v>517</v>
      </c>
      <c r="I58" s="327">
        <v>1471689</v>
      </c>
      <c r="J58" s="328">
        <v>104993</v>
      </c>
      <c r="K58" s="329">
        <v>7.5</v>
      </c>
      <c r="L58" s="330">
        <v>36530</v>
      </c>
      <c r="M58" s="331">
        <v>-8.4</v>
      </c>
      <c r="N58" s="332">
        <v>15.9</v>
      </c>
    </row>
    <row r="59" spans="1:14" x14ac:dyDescent="0.15">
      <c r="A59" s="248"/>
      <c r="B59" s="244"/>
      <c r="C59" s="244"/>
      <c r="D59" s="244"/>
      <c r="E59" s="244"/>
      <c r="F59" s="244"/>
      <c r="G59" s="310" t="s">
        <v>521</v>
      </c>
      <c r="H59" s="311"/>
      <c r="I59" s="319">
        <v>3284451</v>
      </c>
      <c r="J59" s="320">
        <v>236156</v>
      </c>
      <c r="K59" s="321">
        <v>63.9</v>
      </c>
      <c r="L59" s="322">
        <v>82748</v>
      </c>
      <c r="M59" s="323">
        <v>24.4</v>
      </c>
      <c r="N59" s="324">
        <v>39.5</v>
      </c>
    </row>
    <row r="60" spans="1:14" x14ac:dyDescent="0.15">
      <c r="A60" s="248"/>
      <c r="B60" s="244"/>
      <c r="C60" s="244"/>
      <c r="D60" s="244"/>
      <c r="E60" s="244"/>
      <c r="F60" s="244"/>
      <c r="G60" s="325"/>
      <c r="H60" s="326" t="s">
        <v>517</v>
      </c>
      <c r="I60" s="333">
        <v>2996503</v>
      </c>
      <c r="J60" s="328">
        <v>215452</v>
      </c>
      <c r="K60" s="329">
        <v>105.2</v>
      </c>
      <c r="L60" s="330">
        <v>44732</v>
      </c>
      <c r="M60" s="331">
        <v>22.5</v>
      </c>
      <c r="N60" s="332">
        <v>82.7</v>
      </c>
    </row>
    <row r="61" spans="1:14" x14ac:dyDescent="0.15">
      <c r="A61" s="248"/>
      <c r="B61" s="244"/>
      <c r="C61" s="244"/>
      <c r="D61" s="244"/>
      <c r="E61" s="244"/>
      <c r="F61" s="244"/>
      <c r="G61" s="310" t="s">
        <v>522</v>
      </c>
      <c r="H61" s="334"/>
      <c r="I61" s="335">
        <v>2230732</v>
      </c>
      <c r="J61" s="336">
        <v>157768</v>
      </c>
      <c r="K61" s="337">
        <v>21.5</v>
      </c>
      <c r="L61" s="338">
        <v>75928</v>
      </c>
      <c r="M61" s="339">
        <v>11.5</v>
      </c>
      <c r="N61" s="324">
        <v>10</v>
      </c>
    </row>
    <row r="62" spans="1:14" x14ac:dyDescent="0.15">
      <c r="A62" s="248"/>
      <c r="B62" s="244"/>
      <c r="C62" s="244"/>
      <c r="D62" s="244"/>
      <c r="E62" s="244"/>
      <c r="F62" s="244"/>
      <c r="G62" s="325"/>
      <c r="H62" s="326" t="s">
        <v>517</v>
      </c>
      <c r="I62" s="327">
        <v>1749719</v>
      </c>
      <c r="J62" s="328">
        <v>123932</v>
      </c>
      <c r="K62" s="329">
        <v>22.9</v>
      </c>
      <c r="L62" s="330">
        <v>41174</v>
      </c>
      <c r="M62" s="331">
        <v>11.3</v>
      </c>
      <c r="N62" s="332">
        <v>11.6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7" t="s">
        <v>3</v>
      </c>
      <c r="D47" s="1137"/>
      <c r="E47" s="1138"/>
      <c r="F47" s="11">
        <v>33.590000000000003</v>
      </c>
      <c r="G47" s="12">
        <v>45.74</v>
      </c>
      <c r="H47" s="12">
        <v>56.76</v>
      </c>
      <c r="I47" s="12">
        <v>65.08</v>
      </c>
      <c r="J47" s="13">
        <v>78.790000000000006</v>
      </c>
    </row>
    <row r="48" spans="2:10" ht="57.75" customHeight="1" x14ac:dyDescent="0.15">
      <c r="B48" s="14"/>
      <c r="C48" s="1139" t="s">
        <v>4</v>
      </c>
      <c r="D48" s="1139"/>
      <c r="E48" s="1140"/>
      <c r="F48" s="15">
        <v>11.25</v>
      </c>
      <c r="G48" s="16">
        <v>13.85</v>
      </c>
      <c r="H48" s="16">
        <v>11.59</v>
      </c>
      <c r="I48" s="16">
        <v>9.16</v>
      </c>
      <c r="J48" s="17">
        <v>8.82</v>
      </c>
    </row>
    <row r="49" spans="2:10" ht="57.75" customHeight="1" thickBot="1" x14ac:dyDescent="0.2">
      <c r="B49" s="18"/>
      <c r="C49" s="1141" t="s">
        <v>5</v>
      </c>
      <c r="D49" s="1141"/>
      <c r="E49" s="1142"/>
      <c r="F49" s="19">
        <v>5.42</v>
      </c>
      <c r="G49" s="20">
        <v>8.34</v>
      </c>
      <c r="H49" s="20" t="s">
        <v>529</v>
      </c>
      <c r="I49" s="20">
        <v>3.08</v>
      </c>
      <c r="J49" s="21">
        <v>8.8800000000000008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49" t="s">
        <v>530</v>
      </c>
      <c r="D34" s="1149"/>
      <c r="E34" s="1150"/>
      <c r="F34" s="32">
        <v>16.29</v>
      </c>
      <c r="G34" s="33">
        <v>17.22</v>
      </c>
      <c r="H34" s="33">
        <v>18.59</v>
      </c>
      <c r="I34" s="33">
        <v>18.63</v>
      </c>
      <c r="J34" s="34">
        <v>19.079999999999998</v>
      </c>
      <c r="K34" s="22"/>
      <c r="L34" s="22"/>
      <c r="M34" s="22"/>
      <c r="N34" s="22"/>
      <c r="O34" s="22"/>
      <c r="P34" s="22"/>
    </row>
    <row r="35" spans="1:16" ht="39" customHeight="1" x14ac:dyDescent="0.15">
      <c r="A35" s="22"/>
      <c r="B35" s="35"/>
      <c r="C35" s="1143" t="s">
        <v>531</v>
      </c>
      <c r="D35" s="1144"/>
      <c r="E35" s="1145"/>
      <c r="F35" s="36">
        <v>11.1</v>
      </c>
      <c r="G35" s="37">
        <v>13.71</v>
      </c>
      <c r="H35" s="37">
        <v>11.47</v>
      </c>
      <c r="I35" s="37">
        <v>9.06</v>
      </c>
      <c r="J35" s="38">
        <v>8.74</v>
      </c>
      <c r="K35" s="22"/>
      <c r="L35" s="22"/>
      <c r="M35" s="22"/>
      <c r="N35" s="22"/>
      <c r="O35" s="22"/>
      <c r="P35" s="22"/>
    </row>
    <row r="36" spans="1:16" ht="39" customHeight="1" x14ac:dyDescent="0.15">
      <c r="A36" s="22"/>
      <c r="B36" s="35"/>
      <c r="C36" s="1143" t="s">
        <v>532</v>
      </c>
      <c r="D36" s="1144"/>
      <c r="E36" s="1145"/>
      <c r="F36" s="36">
        <v>8.41</v>
      </c>
      <c r="G36" s="37">
        <v>7.85</v>
      </c>
      <c r="H36" s="37">
        <v>7.5</v>
      </c>
      <c r="I36" s="37">
        <v>7.64</v>
      </c>
      <c r="J36" s="38">
        <v>8.15</v>
      </c>
      <c r="K36" s="22"/>
      <c r="L36" s="22"/>
      <c r="M36" s="22"/>
      <c r="N36" s="22"/>
      <c r="O36" s="22"/>
      <c r="P36" s="22"/>
    </row>
    <row r="37" spans="1:16" ht="39" customHeight="1" x14ac:dyDescent="0.15">
      <c r="A37" s="22"/>
      <c r="B37" s="35"/>
      <c r="C37" s="1143" t="s">
        <v>533</v>
      </c>
      <c r="D37" s="1144"/>
      <c r="E37" s="1145"/>
      <c r="F37" s="36">
        <v>1.26</v>
      </c>
      <c r="G37" s="37">
        <v>0.47</v>
      </c>
      <c r="H37" s="37">
        <v>1.03</v>
      </c>
      <c r="I37" s="37">
        <v>0.91</v>
      </c>
      <c r="J37" s="38">
        <v>1.02</v>
      </c>
      <c r="K37" s="22"/>
      <c r="L37" s="22"/>
      <c r="M37" s="22"/>
      <c r="N37" s="22"/>
      <c r="O37" s="22"/>
      <c r="P37" s="22"/>
    </row>
    <row r="38" spans="1:16" ht="39" customHeight="1" x14ac:dyDescent="0.15">
      <c r="A38" s="22"/>
      <c r="B38" s="35"/>
      <c r="C38" s="1143" t="s">
        <v>534</v>
      </c>
      <c r="D38" s="1144"/>
      <c r="E38" s="1145"/>
      <c r="F38" s="36">
        <v>0.4</v>
      </c>
      <c r="G38" s="37">
        <v>0.21</v>
      </c>
      <c r="H38" s="37">
        <v>0.02</v>
      </c>
      <c r="I38" s="37">
        <v>0.34</v>
      </c>
      <c r="J38" s="38">
        <v>0.26</v>
      </c>
      <c r="K38" s="22"/>
      <c r="L38" s="22"/>
      <c r="M38" s="22"/>
      <c r="N38" s="22"/>
      <c r="O38" s="22"/>
      <c r="P38" s="22"/>
    </row>
    <row r="39" spans="1:16" ht="39" customHeight="1" x14ac:dyDescent="0.15">
      <c r="A39" s="22"/>
      <c r="B39" s="35"/>
      <c r="C39" s="1143" t="s">
        <v>535</v>
      </c>
      <c r="D39" s="1144"/>
      <c r="E39" s="1145"/>
      <c r="F39" s="36">
        <v>0.1</v>
      </c>
      <c r="G39" s="37">
        <v>0.1</v>
      </c>
      <c r="H39" s="37">
        <v>0.05</v>
      </c>
      <c r="I39" s="37">
        <v>7.0000000000000007E-2</v>
      </c>
      <c r="J39" s="38">
        <v>0.2</v>
      </c>
      <c r="K39" s="22"/>
      <c r="L39" s="22"/>
      <c r="M39" s="22"/>
      <c r="N39" s="22"/>
      <c r="O39" s="22"/>
      <c r="P39" s="22"/>
    </row>
    <row r="40" spans="1:16" ht="39" customHeight="1" x14ac:dyDescent="0.15">
      <c r="A40" s="22"/>
      <c r="B40" s="35"/>
      <c r="C40" s="1143" t="s">
        <v>536</v>
      </c>
      <c r="D40" s="1144"/>
      <c r="E40" s="1145"/>
      <c r="F40" s="36">
        <v>0</v>
      </c>
      <c r="G40" s="37">
        <v>0.08</v>
      </c>
      <c r="H40" s="37">
        <v>0.05</v>
      </c>
      <c r="I40" s="37">
        <v>0</v>
      </c>
      <c r="J40" s="38">
        <v>0.15</v>
      </c>
      <c r="K40" s="22"/>
      <c r="L40" s="22"/>
      <c r="M40" s="22"/>
      <c r="N40" s="22"/>
      <c r="O40" s="22"/>
      <c r="P40" s="22"/>
    </row>
    <row r="41" spans="1:16" ht="39" customHeight="1" x14ac:dyDescent="0.15">
      <c r="A41" s="22"/>
      <c r="B41" s="35"/>
      <c r="C41" s="1143" t="s">
        <v>537</v>
      </c>
      <c r="D41" s="1144"/>
      <c r="E41" s="1145"/>
      <c r="F41" s="36">
        <v>0.05</v>
      </c>
      <c r="G41" s="37">
        <v>0.41</v>
      </c>
      <c r="H41" s="37">
        <v>0.27</v>
      </c>
      <c r="I41" s="37">
        <v>0.23</v>
      </c>
      <c r="J41" s="38">
        <v>0.09</v>
      </c>
      <c r="K41" s="22"/>
      <c r="L41" s="22"/>
      <c r="M41" s="22"/>
      <c r="N41" s="22"/>
      <c r="O41" s="22"/>
      <c r="P41" s="22"/>
    </row>
    <row r="42" spans="1:16" ht="39" customHeight="1" x14ac:dyDescent="0.15">
      <c r="A42" s="22"/>
      <c r="B42" s="39"/>
      <c r="C42" s="1143" t="s">
        <v>538</v>
      </c>
      <c r="D42" s="1144"/>
      <c r="E42" s="1145"/>
      <c r="F42" s="36" t="s">
        <v>485</v>
      </c>
      <c r="G42" s="37" t="s">
        <v>485</v>
      </c>
      <c r="H42" s="37" t="s">
        <v>485</v>
      </c>
      <c r="I42" s="37" t="s">
        <v>485</v>
      </c>
      <c r="J42" s="38" t="s">
        <v>485</v>
      </c>
      <c r="K42" s="22"/>
      <c r="L42" s="22"/>
      <c r="M42" s="22"/>
      <c r="N42" s="22"/>
      <c r="O42" s="22"/>
      <c r="P42" s="22"/>
    </row>
    <row r="43" spans="1:16" ht="39" customHeight="1" thickBot="1" x14ac:dyDescent="0.2">
      <c r="A43" s="22"/>
      <c r="B43" s="40"/>
      <c r="C43" s="1146" t="s">
        <v>539</v>
      </c>
      <c r="D43" s="1147"/>
      <c r="E43" s="1148"/>
      <c r="F43" s="41">
        <v>0.28999999999999998</v>
      </c>
      <c r="G43" s="42">
        <v>0.37</v>
      </c>
      <c r="H43" s="42">
        <v>0.43</v>
      </c>
      <c r="I43" s="42">
        <v>0.21</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55" zoomScaleNormal="55"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2209</v>
      </c>
      <c r="L45" s="60">
        <v>1915</v>
      </c>
      <c r="M45" s="60">
        <v>1734</v>
      </c>
      <c r="N45" s="60">
        <v>1582</v>
      </c>
      <c r="O45" s="61">
        <v>1423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x14ac:dyDescent="0.15">
      <c r="A48" s="48"/>
      <c r="B48" s="1161"/>
      <c r="C48" s="1162"/>
      <c r="D48" s="62"/>
      <c r="E48" s="1153" t="s">
        <v>15</v>
      </c>
      <c r="F48" s="1153"/>
      <c r="G48" s="1153"/>
      <c r="H48" s="1153"/>
      <c r="I48" s="1153"/>
      <c r="J48" s="1154"/>
      <c r="K48" s="63">
        <v>481</v>
      </c>
      <c r="L48" s="64">
        <v>555</v>
      </c>
      <c r="M48" s="64">
        <v>581</v>
      </c>
      <c r="N48" s="64">
        <v>558</v>
      </c>
      <c r="O48" s="65">
        <v>528</v>
      </c>
      <c r="P48" s="48"/>
      <c r="Q48" s="48"/>
      <c r="R48" s="48"/>
      <c r="S48" s="48"/>
      <c r="T48" s="48"/>
      <c r="U48" s="48"/>
    </row>
    <row r="49" spans="1:21" ht="30.75" customHeight="1" x14ac:dyDescent="0.15">
      <c r="A49" s="48"/>
      <c r="B49" s="1161"/>
      <c r="C49" s="1162"/>
      <c r="D49" s="62"/>
      <c r="E49" s="1153" t="s">
        <v>16</v>
      </c>
      <c r="F49" s="1153"/>
      <c r="G49" s="1153"/>
      <c r="H49" s="1153"/>
      <c r="I49" s="1153"/>
      <c r="J49" s="1154"/>
      <c r="K49" s="63">
        <v>55</v>
      </c>
      <c r="L49" s="64">
        <v>59</v>
      </c>
      <c r="M49" s="64">
        <v>53</v>
      </c>
      <c r="N49" s="64">
        <v>42</v>
      </c>
      <c r="O49" s="65">
        <v>40</v>
      </c>
      <c r="P49" s="48"/>
      <c r="Q49" s="48"/>
      <c r="R49" s="48"/>
      <c r="S49" s="48"/>
      <c r="T49" s="48"/>
      <c r="U49" s="48"/>
    </row>
    <row r="50" spans="1:21" ht="30.75" customHeight="1" x14ac:dyDescent="0.15">
      <c r="A50" s="48"/>
      <c r="B50" s="1161"/>
      <c r="C50" s="1162"/>
      <c r="D50" s="62"/>
      <c r="E50" s="1153" t="s">
        <v>17</v>
      </c>
      <c r="F50" s="1153"/>
      <c r="G50" s="1153"/>
      <c r="H50" s="1153"/>
      <c r="I50" s="1153"/>
      <c r="J50" s="1154"/>
      <c r="K50" s="63">
        <v>2</v>
      </c>
      <c r="L50" s="64">
        <v>2</v>
      </c>
      <c r="M50" s="64">
        <v>2</v>
      </c>
      <c r="N50" s="64">
        <v>1</v>
      </c>
      <c r="O50" s="65">
        <v>306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1769</v>
      </c>
      <c r="L52" s="64">
        <v>1619</v>
      </c>
      <c r="M52" s="64">
        <v>1532</v>
      </c>
      <c r="N52" s="64">
        <v>1515</v>
      </c>
      <c r="O52" s="65">
        <v>1526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978</v>
      </c>
      <c r="L53" s="69">
        <v>912</v>
      </c>
      <c r="M53" s="69">
        <v>838</v>
      </c>
      <c r="N53" s="69">
        <v>668</v>
      </c>
      <c r="O53" s="70">
        <v>771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2015-04-28T00:22:51Z</cp:lastPrinted>
  <dcterms:created xsi:type="dcterms:W3CDTF">2015-02-17T07:27:19Z</dcterms:created>
  <dcterms:modified xsi:type="dcterms:W3CDTF">2015-04-28T00:22:52Z</dcterms:modified>
  <cp:category/>
</cp:coreProperties>
</file>