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tabRatio="8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BE39" i="9"/>
  <c r="AM39" i="9"/>
  <c r="U39" i="9"/>
  <c r="BE38" i="9"/>
  <c r="AM38" i="9"/>
  <c r="U38" i="9"/>
  <c r="BE37" i="9"/>
  <c r="AM37" i="9"/>
  <c r="BE36" i="9"/>
  <c r="C34" i="9"/>
  <c r="U34" i="9" l="1"/>
  <c r="U35" i="9" s="1"/>
  <c r="C35" i="9"/>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U37" i="9" l="1"/>
  <c r="BE34" i="9" l="1"/>
  <c r="BE35" i="9" s="1"/>
  <c r="AM34" i="9"/>
  <c r="AM35" i="9" s="1"/>
  <c r="AM36" i="9" s="1"/>
  <c r="BW34" i="9" l="1"/>
  <c r="BW35" i="9" l="1"/>
  <c r="BW36" i="9" s="1"/>
  <c r="BW37" i="9" s="1"/>
  <c r="BW38" i="9" s="1"/>
  <c r="BW39" i="9" s="1"/>
  <c r="BW40" i="9" s="1"/>
  <c r="BW41" i="9" s="1"/>
  <c r="BW42" i="9" s="1"/>
  <c r="BW43" i="9" s="1"/>
  <c r="CO34" i="9" l="1"/>
  <c r="CO35" i="9" s="1"/>
  <c r="CO36" i="9" s="1"/>
  <c r="CO37" i="9" s="1"/>
  <c r="CO38" i="9" s="1"/>
  <c r="CO39" i="9" s="1"/>
  <c r="CO40" i="9" s="1"/>
  <c r="CO41" i="9" s="1"/>
</calcChain>
</file>

<file path=xl/sharedStrings.xml><?xml version="1.0" encoding="utf-8"?>
<sst xmlns="http://schemas.openxmlformats.org/spreadsheetml/2006/main" count="1055" uniqueCount="573">
  <si>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</si>
  <si>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</si>
  <si>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</si>
  <si>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</si>
  <si>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</si>
  <si>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</si>
  <si>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</si>
  <si>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</si>
  <si>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</si>
  <si>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</si>
  <si>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</si>
  <si>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</si>
  <si>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</si>
  <si>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</si>
  <si>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</si>
  <si>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</si>
  <si>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</si>
  <si>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</si>
  <si>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</si>
  <si>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</si>
  <si>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</si>
  <si>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</si>
  <si>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</si>
  <si>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</si>
  <si>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</si>
  <si>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</si>
  <si>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</si>
  <si>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</si>
  <si>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</si>
  <si>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</si>
  <si>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</si>
  <si>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</si>
  <si>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</si>
  <si>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</si>
  <si>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</si>
  <si>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</si>
  <si>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</si>
  <si>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</si>
  <si>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</si>
  <si>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</si>
  <si>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</si>
  <si>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</si>
  <si>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</si>
  <si>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</si>
  <si>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</si>
  <si>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</si>
  <si>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</si>
  <si>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</si>
  <si>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</si>
  <si>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</si>
  <si>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</si>
  <si>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</si>
  <si>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</si>
  <si>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</si>
  <si>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</si>
  <si>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</si>
  <si>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</si>
  <si>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</si>
  <si>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</si>
  <si>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</si>
  <si>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</si>
  <si>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</si>
  <si>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</si>
  <si>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</si>
  <si>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</si>
  <si>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</si>
  <si>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</si>
  <si>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</si>
  <si>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</si>
  <si>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</si>
  <si>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</si>
  <si>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</si>
  <si>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</si>
  <si>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</si>
  <si>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</si>
  <si>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</si>
  <si>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</si>
  <si>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</si>
  <si>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</si>
  <si>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</si>
  <si>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</si>
  <si>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</si>
  <si>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</si>
  <si>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</si>
  <si>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</si>
  <si>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</si>
  <si>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</si>
  <si>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</si>
  <si>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</si>
  <si>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</si>
  <si>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</si>
  <si>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</si>
  <si>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</si>
  <si>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</si>
  <si>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</si>
  <si>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</si>
  <si>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</si>
  <si>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</si>
  <si>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</si>
  <si>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</si>
  <si>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</si>
  <si>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</si>
  <si>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</si>
  <si>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</si>
  <si>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</si>
  <si>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</si>
  <si>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</si>
  <si>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</si>
  <si>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</si>
  <si>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</si>
  <si>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</si>
  <si>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</si>
  <si>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</si>
  <si>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</si>
  <si>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</si>
  <si>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</si>
  <si>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</si>
  <si>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</si>
  <si>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</si>
  <si>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</si>
  <si>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</si>
  <si>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</si>
  <si>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</si>
  <si>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</si>
  <si>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</si>
  <si>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</si>
  <si>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</si>
  <si>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</si>
  <si>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</si>
  <si>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</si>
  <si>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</si>
  <si>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</si>
  <si>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</si>
  <si>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</si>
  <si>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</si>
  <si>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</si>
  <si>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</si>
  <si>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</si>
  <si>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</si>
  <si>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</si>
  <si>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</si>
  <si>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</si>
  <si>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</si>
  <si>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</si>
  <si>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</si>
  <si>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</si>
  <si>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</si>
  <si>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</si>
  <si>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</si>
  <si>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</si>
  <si>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</si>
  <si>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</si>
  <si>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</si>
  <si>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</si>
  <si>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</si>
  <si>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</si>
  <si>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</si>
  <si>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</si>
  <si>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</si>
  <si>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</si>
  <si>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</si>
  <si>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</si>
  <si>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</si>
  <si>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</si>
  <si>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</si>
  <si>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</si>
  <si>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</si>
  <si>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</si>
  <si>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</si>
  <si>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</si>
  <si>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</si>
  <si>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</si>
  <si>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</si>
  <si>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</si>
  <si>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</si>
  <si>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</si>
  <si>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</si>
  <si>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</si>
  <si>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</si>
  <si>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</si>
  <si>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</si>
  <si>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</si>
  <si>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</si>
  <si>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</si>
  <si>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</si>
  <si>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</si>
  <si>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</si>
  <si>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</si>
  <si>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</si>
  <si>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</si>
  <si>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</si>
  <si>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</si>
  <si>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</si>
  <si>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</si>
  <si>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岡山県美作市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</si>
  <si>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</si>
  <si>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</si>
  <si>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</si>
  <si>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</si>
  <si>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</si>
  <si>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</si>
  <si>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</si>
  <si>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</si>
  <si>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</si>
  <si>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</si>
  <si>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</si>
  <si>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</si>
  <si>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</si>
  <si>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</si>
  <si>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</si>
  <si>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</si>
  <si>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</si>
  <si>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</si>
  <si>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</si>
  <si>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</si>
  <si>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</si>
  <si>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</si>
  <si>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</si>
  <si>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</si>
  <si>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</si>
  <si>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</si>
  <si>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</si>
  <si>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</si>
  <si>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</si>
  <si>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</si>
  <si>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</si>
  <si>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</si>
  <si>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</si>
  <si>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</si>
  <si>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</si>
  <si>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</si>
  <si>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</si>
  <si>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</si>
  <si>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</si>
  <si>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</si>
  <si>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</si>
  <si>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</si>
  <si>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</si>
  <si>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</si>
  <si>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</si>
  <si>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</si>
  <si>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</si>
  <si>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</si>
  <si>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</si>
  <si>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</si>
  <si>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</si>
  <si>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</si>
  <si>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</si>
  <si>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</si>
  <si>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</si>
  <si>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</si>
  <si>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</si>
  <si>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</si>
  <si>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</si>
  <si>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</si>
  <si>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</si>
  <si>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</si>
  <si>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</si>
  <si>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</si>
  <si>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</si>
  <si>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</si>
  <si>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</si>
  <si>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</si>
  <si>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</si>
  <si>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</si>
  <si>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</si>
  <si>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</si>
  <si>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</si>
  <si>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</si>
  <si>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</si>
  <si>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</si>
  <si>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</si>
  <si>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</si>
  <si>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</si>
  <si>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</si>
  <si>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</si>
  <si>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</si>
  <si>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</si>
  <si>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</si>
  <si>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</si>
  <si>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</si>
  <si>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</si>
  <si>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</si>
  <si>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</si>
  <si>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</si>
  <si>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</si>
  <si>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</si>
  <si>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</si>
  <si>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</si>
  <si>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</si>
  <si>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</si>
  <si>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</si>
  <si>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</si>
  <si>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</si>
  <si>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</si>
  <si>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</si>
  <si>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</si>
  <si>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</si>
  <si>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</si>
  <si>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</si>
  <si>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</si>
  <si>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</si>
  <si>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</si>
  <si>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</si>
  <si>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</si>
  <si>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</si>
  <si>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</si>
  <si>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</si>
  <si>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</si>
  <si>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</si>
  <si>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</si>
  <si>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</si>
  <si>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</si>
  <si>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</si>
  <si>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</si>
  <si>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</si>
  <si>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</si>
  <si>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</si>
  <si>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</si>
  <si>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</si>
  <si>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</si>
  <si>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</si>
  <si>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</si>
  <si>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</si>
  <si>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</si>
  <si>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</si>
  <si>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</si>
  <si>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</si>
  <si>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</si>
  <si>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</si>
  <si>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</si>
  <si>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</si>
  <si>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</si>
  <si>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</si>
  <si>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</si>
  <si>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</si>
  <si>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</si>
  <si>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</si>
  <si>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</si>
  <si>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</si>
  <si>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</si>
  <si>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</si>
  <si>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</si>
  <si>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岡山県美作市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</si>
  <si>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</si>
  <si>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</si>
  <si>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</si>
  <si>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</si>
  <si>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</si>
  <si>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</si>
  <si>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</si>
  <si>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</si>
  <si>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</si>
  <si>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</si>
  <si>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</si>
  <si>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</si>
  <si>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</si>
  <si>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</si>
  <si>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</si>
  <si>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</si>
  <si>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</si>
  <si>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</si>
  <si>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</si>
  <si>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</si>
  <si>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美作市土地取得特別会計</t>
    <phoneticPr fontId="5"/>
  </si>
  <si>
    <t>美作市住宅新築資金等貸付事業特別会計</t>
    <phoneticPr fontId="5"/>
  </si>
  <si>
    <t>美作市公園墓地事業特別会計</t>
    <phoneticPr fontId="5"/>
  </si>
  <si>
    <t>矢田茂・原田政次郎・福田五男奨学基金特別会計</t>
    <phoneticPr fontId="5"/>
  </si>
  <si>
    <t>美作市武蔵の里特別会計</t>
    <phoneticPr fontId="5"/>
  </si>
  <si>
    <t>美作市愛の村パーク特別会計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</si>
  <si>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</si>
  <si>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</si>
  <si>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</si>
  <si>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</si>
  <si>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</si>
  <si>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</si>
  <si>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</si>
  <si>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</si>
  <si>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</si>
  <si>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</si>
  <si>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</si>
  <si>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</si>
  <si>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</si>
  <si>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美作市国民健康保険特別会計</t>
    <phoneticPr fontId="5"/>
  </si>
  <si>
    <t>美作市介護保険特別会計</t>
    <phoneticPr fontId="5"/>
  </si>
  <si>
    <t>美作市後期高齢者医療特別会計</t>
    <phoneticPr fontId="5"/>
  </si>
  <si>
    <t>美作市老人保健施設事業特別会計</t>
    <phoneticPr fontId="5"/>
  </si>
  <si>
    <t>美作市水道事業会計</t>
    <phoneticPr fontId="5"/>
  </si>
  <si>
    <t>法適用企業</t>
    <phoneticPr fontId="5"/>
  </si>
  <si>
    <t>美作市病院事業会計</t>
    <phoneticPr fontId="5"/>
  </si>
  <si>
    <t>美作市下水道事業会計</t>
    <phoneticPr fontId="5"/>
  </si>
  <si>
    <t>美作市簡易水道特別会計</t>
    <phoneticPr fontId="5"/>
  </si>
  <si>
    <t>法非適用企業</t>
    <phoneticPr fontId="5"/>
  </si>
  <si>
    <t>美作市都市と農村の交流施設特別会計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</si>
  <si>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</si>
  <si>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</si>
  <si>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</si>
  <si>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</si>
  <si>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</si>
  <si>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</si>
  <si>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</si>
  <si>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</si>
  <si>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</si>
  <si>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</si>
  <si>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</si>
  <si>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</si>
  <si>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</si>
  <si>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</si>
  <si>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</si>
  <si>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</si>
  <si>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</si>
  <si>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</si>
  <si>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</si>
  <si>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</si>
  <si>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</si>
  <si>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</si>
  <si>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</si>
  <si>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</si>
  <si>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</si>
  <si>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</si>
  <si>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</si>
  <si>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</si>
  <si>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</si>
  <si>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</si>
  <si>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</si>
  <si>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</si>
  <si>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</si>
  <si>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</si>
  <si>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</si>
  <si>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</si>
  <si>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</si>
  <si>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</si>
  <si>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</si>
  <si>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</si>
  <si>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</si>
  <si>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</si>
  <si>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</si>
  <si>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</si>
  <si>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</si>
  <si>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</si>
  <si>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</si>
  <si>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</si>
  <si>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</si>
  <si>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</si>
  <si>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</si>
  <si>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</si>
  <si>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</si>
  <si>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</si>
  <si>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</si>
  <si>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</si>
  <si>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</si>
  <si>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</si>
  <si>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</si>
  <si>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</si>
  <si>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</si>
  <si>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</si>
  <si>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</si>
  <si>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</si>
  <si>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</si>
  <si>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</si>
  <si>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</si>
  <si>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</si>
  <si>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</si>
  <si>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</si>
  <si>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</si>
  <si>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</si>
  <si>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</si>
  <si>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</si>
  <si>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</si>
  <si>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</si>
  <si>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</si>
  <si>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</si>
  <si>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</si>
  <si>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</si>
  <si>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</si>
  <si>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</si>
  <si>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</si>
  <si>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</si>
  <si>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</si>
  <si>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</si>
  <si>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</si>
  <si>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</si>
  <si>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</si>
  <si>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</si>
  <si>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</si>
  <si>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</si>
  <si>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</si>
  <si>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</si>
  <si>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</si>
  <si>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</si>
  <si>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</si>
  <si>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</si>
  <si>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</si>
  <si>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</si>
  <si>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</si>
  <si>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</si>
  <si>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</si>
  <si>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</si>
  <si>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</si>
  <si>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</si>
  <si>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</si>
  <si>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</si>
  <si>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</si>
  <si>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</si>
  <si>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</si>
  <si>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</si>
  <si>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</si>
  <si>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</si>
  <si>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</si>
  <si>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</si>
  <si>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</si>
  <si>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</si>
  <si>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</si>
  <si>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</si>
  <si>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</si>
  <si>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</si>
  <si>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</si>
  <si>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</si>
  <si>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</si>
  <si>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</si>
  <si>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</si>
  <si>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</si>
  <si>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</si>
  <si>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</si>
  <si>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</si>
  <si>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</si>
  <si>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</si>
  <si>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0.31</t>
  </si>
  <si>
    <t>美作市水道事業会計</t>
  </si>
  <si>
    <t>美作市病院事業会計</t>
  </si>
  <si>
    <t>一般会計</t>
  </si>
  <si>
    <t>美作市下水道事業会計</t>
  </si>
  <si>
    <t>美作市国民健康保険特別会計</t>
  </si>
  <si>
    <t>美作市介護保険特別会計</t>
  </si>
  <si>
    <t>美作市老人保健施設事業特別会計</t>
  </si>
  <si>
    <t>美作市住宅新築資金等貸付事業特別会計</t>
  </si>
  <si>
    <t>その他会計（赤字）</t>
  </si>
  <si>
    <t>その他会計（黒字）</t>
  </si>
  <si>
    <t>有限会社特産館みまさか</t>
    <rPh sb="0" eb="2">
      <t>ユウゲン</t>
    </rPh>
    <rPh sb="2" eb="4">
      <t>カイシャ</t>
    </rPh>
    <rPh sb="4" eb="6">
      <t>トクサン</t>
    </rPh>
    <rPh sb="6" eb="7">
      <t>カン</t>
    </rPh>
    <phoneticPr fontId="2"/>
  </si>
  <si>
    <t>美作市土地開発公社</t>
    <rPh sb="0" eb="2">
      <t>ミマサカ</t>
    </rPh>
    <rPh sb="2" eb="3">
      <t>シ</t>
    </rPh>
    <rPh sb="3" eb="5">
      <t>トチ</t>
    </rPh>
    <rPh sb="5" eb="7">
      <t>カイハツ</t>
    </rPh>
    <rPh sb="7" eb="9">
      <t>コウシャ</t>
    </rPh>
    <phoneticPr fontId="2"/>
  </si>
  <si>
    <t>東粟倉工房株式会社</t>
    <rPh sb="0" eb="3">
      <t>ヒガシアワクラ</t>
    </rPh>
    <rPh sb="3" eb="5">
      <t>コウボウ</t>
    </rPh>
    <rPh sb="5" eb="7">
      <t>カブシキ</t>
    </rPh>
    <rPh sb="7" eb="9">
      <t>カイシャ</t>
    </rPh>
    <phoneticPr fontId="2"/>
  </si>
  <si>
    <t>東粟倉特産物販売有限会社</t>
    <rPh sb="0" eb="3">
      <t>ヒガシアワクラ</t>
    </rPh>
    <rPh sb="3" eb="6">
      <t>トクサンブツ</t>
    </rPh>
    <rPh sb="6" eb="8">
      <t>ハンバイ</t>
    </rPh>
    <rPh sb="8" eb="10">
      <t>ユウゲン</t>
    </rPh>
    <rPh sb="10" eb="12">
      <t>カイシャ</t>
    </rPh>
    <phoneticPr fontId="2"/>
  </si>
  <si>
    <t>有限会社大原農業振興センター</t>
    <rPh sb="0" eb="2">
      <t>ユウゲン</t>
    </rPh>
    <rPh sb="2" eb="4">
      <t>カイシャ</t>
    </rPh>
    <rPh sb="4" eb="6">
      <t>オオハラ</t>
    </rPh>
    <rPh sb="6" eb="8">
      <t>ノウギョウ</t>
    </rPh>
    <rPh sb="8" eb="10">
      <t>シンコウ</t>
    </rPh>
    <phoneticPr fontId="2"/>
  </si>
  <si>
    <t>株式会社みまちゃんネル</t>
    <rPh sb="0" eb="2">
      <t>カブシキ</t>
    </rPh>
    <rPh sb="2" eb="4">
      <t>カイシャ</t>
    </rPh>
    <phoneticPr fontId="2"/>
  </si>
  <si>
    <t>株式会社作東バレンタインホテル</t>
    <rPh sb="0" eb="2">
      <t>カブシキ</t>
    </rPh>
    <rPh sb="2" eb="4">
      <t>カイシャ</t>
    </rPh>
    <rPh sb="4" eb="6">
      <t>サクトウ</t>
    </rPh>
    <phoneticPr fontId="2"/>
  </si>
  <si>
    <t>株式会社雲海</t>
    <rPh sb="0" eb="2">
      <t>カブシキ</t>
    </rPh>
    <rPh sb="2" eb="4">
      <t>カイシャ</t>
    </rPh>
    <rPh sb="4" eb="6">
      <t>ウンカイ</t>
    </rPh>
    <phoneticPr fontId="2"/>
  </si>
  <si>
    <t>-</t>
    <phoneticPr fontId="2"/>
  </si>
  <si>
    <t>-</t>
    <phoneticPr fontId="2"/>
  </si>
  <si>
    <t>-</t>
    <phoneticPr fontId="2"/>
  </si>
  <si>
    <t>-</t>
    <phoneticPr fontId="2"/>
  </si>
  <si>
    <t>-</t>
    <phoneticPr fontId="2"/>
  </si>
  <si>
    <t>-</t>
    <phoneticPr fontId="2"/>
  </si>
  <si>
    <t>-</t>
    <phoneticPr fontId="2"/>
  </si>
  <si>
    <t>勝英農業共済事務組合</t>
    <rPh sb="0" eb="2">
      <t>ショウエイ</t>
    </rPh>
    <rPh sb="2" eb="4">
      <t>ノウギョウ</t>
    </rPh>
    <rPh sb="4" eb="6">
      <t>キョウサイ</t>
    </rPh>
    <rPh sb="6" eb="8">
      <t>ジム</t>
    </rPh>
    <rPh sb="8" eb="10">
      <t>クミアイ</t>
    </rPh>
    <phoneticPr fontId="24"/>
  </si>
  <si>
    <t>岡山県市町村税整理組合</t>
    <rPh sb="0" eb="3">
      <t>オカヤマケン</t>
    </rPh>
    <rPh sb="3" eb="6">
      <t>シチョウソン</t>
    </rPh>
    <rPh sb="6" eb="7">
      <t>ゼイ</t>
    </rPh>
    <rPh sb="7" eb="9">
      <t>セイリ</t>
    </rPh>
    <rPh sb="9" eb="11">
      <t>クミアイ</t>
    </rPh>
    <phoneticPr fontId="24"/>
  </si>
  <si>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4"/>
  </si>
  <si>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4"/>
  </si>
  <si>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4"/>
  </si>
  <si>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4"/>
  </si>
  <si>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4"/>
  </si>
  <si>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4"/>
  </si>
  <si>
    <t>美作養護老人ホーム組合（養護老人ホーム会計）</t>
    <rPh sb="0" eb="2">
      <t>ミマサカ</t>
    </rPh>
    <rPh sb="2" eb="4">
      <t>ヨウゴ</t>
    </rPh>
    <rPh sb="4" eb="6">
      <t>ロウジン</t>
    </rPh>
    <rPh sb="9" eb="11">
      <t>クミアイ</t>
    </rPh>
    <rPh sb="12" eb="14">
      <t>ヨウゴ</t>
    </rPh>
    <rPh sb="14" eb="16">
      <t>ロウジン</t>
    </rPh>
    <rPh sb="19" eb="21">
      <t>カイケイ</t>
    </rPh>
    <phoneticPr fontId="24"/>
  </si>
  <si>
    <t>美作養護老人ホーム組合（特別養護老人ホーム会計）</t>
    <rPh sb="0" eb="2">
      <t>ミマサカ</t>
    </rPh>
    <rPh sb="2" eb="4">
      <t>ヨウゴ</t>
    </rPh>
    <rPh sb="4" eb="6">
      <t>ロウジン</t>
    </rPh>
    <rPh sb="9" eb="11">
      <t>クミアイ</t>
    </rPh>
    <rPh sb="12" eb="14">
      <t>トクベツ</t>
    </rPh>
    <rPh sb="14" eb="16">
      <t>ヨウゴ</t>
    </rPh>
    <rPh sb="16" eb="18">
      <t>ロウジン</t>
    </rPh>
    <rPh sb="21" eb="23">
      <t>カイケイ</t>
    </rPh>
    <phoneticPr fontId="24"/>
  </si>
  <si>
    <t>美作養護老人ホーム組合（訪問介護事業特別会計）</t>
    <rPh sb="0" eb="2">
      <t>ミマサカ</t>
    </rPh>
    <rPh sb="2" eb="4">
      <t>ヨウゴ</t>
    </rPh>
    <rPh sb="4" eb="6">
      <t>ロウジン</t>
    </rPh>
    <rPh sb="9" eb="11">
      <t>クミアイ</t>
    </rPh>
    <rPh sb="12" eb="14">
      <t>ホウモン</t>
    </rPh>
    <rPh sb="14" eb="16">
      <t>カイゴ</t>
    </rPh>
    <rPh sb="16" eb="18">
      <t>ジギョウ</t>
    </rPh>
    <rPh sb="18" eb="20">
      <t>トクベツ</t>
    </rPh>
    <rPh sb="20" eb="22">
      <t>カイケイ</t>
    </rPh>
    <phoneticPr fontId="24"/>
  </si>
  <si>
    <t>勝英衛生施設組合</t>
    <rPh sb="0" eb="2">
      <t>ショウエイ</t>
    </rPh>
    <rPh sb="2" eb="4">
      <t>エイセイ</t>
    </rPh>
    <rPh sb="4" eb="6">
      <t>シセツ</t>
    </rPh>
    <rPh sb="6" eb="8">
      <t>クミアイ</t>
    </rPh>
    <phoneticPr fontId="24"/>
  </si>
  <si>
    <t>柵原・吉井・英田火葬場施設組合</t>
    <rPh sb="0" eb="2">
      <t>ヤナハラ</t>
    </rPh>
    <rPh sb="3" eb="5">
      <t>ヨシイ</t>
    </rPh>
    <rPh sb="6" eb="8">
      <t>アイダ</t>
    </rPh>
    <rPh sb="8" eb="11">
      <t>カソウバ</t>
    </rPh>
    <rPh sb="11" eb="13">
      <t>シセツ</t>
    </rPh>
    <rPh sb="13" eb="15">
      <t>クミアイ</t>
    </rPh>
    <phoneticPr fontId="24"/>
  </si>
  <si>
    <t>勝田郡老人福祉施設組合（一般会計）</t>
    <rPh sb="0" eb="2">
      <t>カツタ</t>
    </rPh>
    <rPh sb="2" eb="3">
      <t>グン</t>
    </rPh>
    <rPh sb="3" eb="5">
      <t>ロウジン</t>
    </rPh>
    <rPh sb="5" eb="7">
      <t>フクシ</t>
    </rPh>
    <rPh sb="7" eb="9">
      <t>シセツ</t>
    </rPh>
    <rPh sb="9" eb="11">
      <t>クミアイ</t>
    </rPh>
    <rPh sb="12" eb="14">
      <t>イッパン</t>
    </rPh>
    <rPh sb="14" eb="16">
      <t>カイケイ</t>
    </rPh>
    <phoneticPr fontId="24"/>
  </si>
  <si>
    <t>勝田郡老人福祉施設組合（訪問介護事業所会計）</t>
    <rPh sb="0" eb="2">
      <t>カツタ</t>
    </rPh>
    <rPh sb="2" eb="3">
      <t>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24"/>
  </si>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</sst>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165407</c:v>
                </c:pt>
                <c:pt idx="1">
                  <c:v>96199</c:v>
                </c:pt>
                <c:pt idx="2">
                  <c:v>91066</c:v>
                </c:pt>
                <c:pt idx="3">
                  <c:v>74434</c:v>
                </c:pt>
                <c:pt idx="4">
                  <c:v>142568</c:v>
                </c:pt>
              </c:numCache>
            </c:numRef>
          </c:val>
          <c:smooth val="0"/>
        </c:ser>
        <c:dLbls>
          <c:showLegendKey val="0"/>
          <c:showVal val="0"/>
          <c:showCatName val="0"/>
          <c:showSerName val="0"/>
          <c:showPercent val="0"/>
          <c:showBubbleSize val="0"/>
        </c:dLbls>
        <c:marker val="1"/>
        <c:smooth val="0"/>
        <c:axId val="49394816"/>
        <c:axId val="49396736"/>
      </c:lineChart>
      <c:catAx>
        <c:axId val="49394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96736"/>
        <c:crosses val="autoZero"/>
        <c:auto val="1"/>
        <c:lblAlgn val="ctr"/>
        <c:lblOffset val="100"/>
        <c:tickLblSkip val="1"/>
        <c:tickMarkSkip val="1"/>
        <c:noMultiLvlLbl val="0"/>
      </c:catAx>
      <c:valAx>
        <c:axId val="493967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94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7.08</c:v>
                </c:pt>
                <c:pt idx="1">
                  <c:v>8.26</c:v>
                </c:pt>
                <c:pt idx="2">
                  <c:v>8.48</c:v>
                </c:pt>
                <c:pt idx="3">
                  <c:v>7.05</c:v>
                </c:pt>
                <c:pt idx="4">
                  <c:v>7.06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13.74</c:v>
                </c:pt>
                <c:pt idx="1">
                  <c:v>16.260000000000002</c:v>
                </c:pt>
                <c:pt idx="2">
                  <c:v>20.56</c:v>
                </c:pt>
                <c:pt idx="3">
                  <c:v>25.01</c:v>
                </c:pt>
                <c:pt idx="4">
                  <c:v>28.15</c:v>
                </c:pt>
              </c:numCache>
            </c:numRef>
          </c:val>
        </c:ser>
        <c:dLbls>
          <c:showLegendKey val="0"/>
          <c:showVal val="0"/>
          <c:showCatName val="0"/>
          <c:showSerName val="0"/>
          <c:showPercent val="0"/>
          <c:showBubbleSize val="0"/>
        </c:dLbls>
        <c:gapWidth val="250"/>
        <c:overlap val="100"/>
        <c:axId val="33870592"/>
        <c:axId val="3387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2.35</c:v>
                </c:pt>
                <c:pt idx="1">
                  <c:v>6.9</c:v>
                </c:pt>
                <c:pt idx="2">
                  <c:v>1.34</c:v>
                </c:pt>
                <c:pt idx="3">
                  <c:v>-0.31</c:v>
                </c:pt>
                <c:pt idx="4">
                  <c:v>1.88</c:v>
                </c:pt>
              </c:numCache>
            </c:numRef>
          </c:val>
          <c:smooth val="0"/>
        </c:ser>
        <c:dLbls>
          <c:showLegendKey val="0"/>
          <c:showVal val="0"/>
          <c:showCatName val="0"/>
          <c:showSerName val="0"/>
          <c:showPercent val="0"/>
          <c:showBubbleSize val="0"/>
        </c:dLbls>
        <c:marker val="1"/>
        <c:smooth val="0"/>
        <c:axId val="33870592"/>
        <c:axId val="33872512"/>
      </c:lineChart>
      <c:catAx>
        <c:axId val="338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872512"/>
        <c:crosses val="autoZero"/>
        <c:auto val="1"/>
        <c:lblAlgn val="ctr"/>
        <c:lblOffset val="100"/>
        <c:tickLblSkip val="1"/>
        <c:tickMarkSkip val="1"/>
        <c:noMultiLvlLbl val="0"/>
      </c:catAx>
      <c:valAx>
        <c:axId val="3387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7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2.21</c:v>
                </c:pt>
                <c:pt idx="2">
                  <c:v>#N/A</c:v>
                </c:pt>
                <c:pt idx="3">
                  <c:v>0.98</c:v>
                </c:pt>
                <c:pt idx="4">
                  <c:v>#N/A</c:v>
                </c:pt>
                <c:pt idx="5">
                  <c:v>1.28</c:v>
                </c:pt>
                <c:pt idx="6">
                  <c:v>#N/A</c:v>
                </c:pt>
                <c:pt idx="7">
                  <c:v>1.52</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美作市住宅新築資金等貸付事業特別会計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0.06</c:v>
                </c:pt>
                <c:pt idx="4">
                  <c:v>#N/A</c:v>
                </c:pt>
                <c:pt idx="5">
                  <c:v>0.05</c:v>
                </c:pt>
                <c:pt idx="6">
                  <c:v>#N/A</c:v>
                </c:pt>
                <c:pt idx="7">
                  <c:v>0.06</c:v>
                </c:pt>
                <c:pt idx="8">
                  <c:v>#N/A</c:v>
                </c:pt>
                <c:pt idx="9">
                  <c:v>0.08</c:v>
                </c:pt>
              </c:numCache>
            </c:numRef>
          </c:val>
        </c:ser>
        <c:ser>
          <c:idx val="3"/>
          <c:order val="3"/>
          <c:tx>
            <c:strRef>
              <c:f>データシート!$A$30</c:f>
              <c:strCache>
                <c:ptCount val="1"/>
                <c:pt idx="0">
                  <c:v>美作市老人保健施設事業特別会計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0.15</c:v>
                </c:pt>
                <c:pt idx="2">
                  <c:v>#N/A</c:v>
                </c:pt>
                <c:pt idx="3">
                  <c:v>0.08</c:v>
                </c:pt>
                <c:pt idx="4">
                  <c:v>#N/A</c:v>
                </c:pt>
                <c:pt idx="5">
                  <c:v>0.14000000000000001</c:v>
                </c:pt>
                <c:pt idx="6">
                  <c:v>#N/A</c:v>
                </c:pt>
                <c:pt idx="7">
                  <c:v>0.16</c:v>
                </c:pt>
                <c:pt idx="8">
                  <c:v>#N/A</c:v>
                </c:pt>
                <c:pt idx="9">
                  <c:v>0.17</c:v>
                </c:pt>
              </c:numCache>
            </c:numRef>
          </c:val>
        </c:ser>
        <c:ser>
          <c:idx val="4"/>
          <c:order val="4"/>
          <c:tx>
            <c:strRef>
              <c:f>データシート!$A$31</c:f>
              <c:strCache>
                <c:ptCount val="1"/>
                <c:pt idx="0">
                  <c:v>美作市介護保険特別会計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0.21</c:v>
                </c:pt>
              </c:numCache>
            </c:numRef>
          </c:val>
        </c:ser>
        <c:ser>
          <c:idx val="5"/>
          <c:order val="5"/>
          <c:tx>
            <c:strRef>
              <c:f>データシート!$A$32</c:f>
              <c:strCache>
                <c:ptCount val="1"/>
                <c:pt idx="0">
                  <c:v>美作市国民健康保険特別会計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1.21</c:v>
                </c:pt>
              </c:numCache>
            </c:numRef>
          </c:val>
        </c:ser>
        <c:ser>
          <c:idx val="6"/>
          <c:order val="6"/>
          <c:tx>
            <c:strRef>
              <c:f>データシート!$A$33</c:f>
              <c:strCache>
                <c:ptCount val="1"/>
                <c:pt idx="0">
                  <c:v>美作市下水道事業会計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#N/A</c:v>
                </c:pt>
                <c:pt idx="3">
                  <c:v>1.0900000000000001</c:v>
                </c:pt>
                <c:pt idx="4">
                  <c:v>#N/A</c:v>
                </c:pt>
                <c:pt idx="5">
                  <c:v>1.4</c:v>
                </c:pt>
                <c:pt idx="6">
                  <c:v>#N/A</c:v>
                </c:pt>
                <c:pt idx="7">
                  <c:v>1.82</c:v>
                </c:pt>
                <c:pt idx="8">
                  <c:v>#N/A</c:v>
                </c:pt>
                <c:pt idx="9">
                  <c:v>2.09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6.67</c:v>
                </c:pt>
                <c:pt idx="2">
                  <c:v>#N/A</c:v>
                </c:pt>
                <c:pt idx="3">
                  <c:v>8.02</c:v>
                </c:pt>
                <c:pt idx="4">
                  <c:v>#N/A</c:v>
                </c:pt>
                <c:pt idx="5">
                  <c:v>8.25</c:v>
                </c:pt>
                <c:pt idx="6">
                  <c:v>#N/A</c:v>
                </c:pt>
                <c:pt idx="7">
                  <c:v>6.93</c:v>
                </c:pt>
                <c:pt idx="8">
                  <c:v>#N/A</c:v>
                </c:pt>
                <c:pt idx="9">
                  <c:v>6.91</c:v>
                </c:pt>
              </c:numCache>
            </c:numRef>
          </c:val>
        </c:ser>
        <c:ser>
          <c:idx val="8"/>
          <c:order val="8"/>
          <c:tx>
            <c:strRef>
              <c:f>データシート!$A$35</c:f>
              <c:strCache>
                <c:ptCount val="1"/>
                <c:pt idx="0">
                  <c:v>美作市病院事業会計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6.8</c:v>
                </c:pt>
                <c:pt idx="2">
                  <c:v>#N/A</c:v>
                </c:pt>
                <c:pt idx="3">
                  <c:v>7.56</c:v>
                </c:pt>
                <c:pt idx="4">
                  <c:v>#N/A</c:v>
                </c:pt>
                <c:pt idx="5">
                  <c:v>6.85</c:v>
                </c:pt>
                <c:pt idx="6">
                  <c:v>#N/A</c:v>
                </c:pt>
                <c:pt idx="7">
                  <c:v>6.2</c:v>
                </c:pt>
                <c:pt idx="8">
                  <c:v>#N/A</c:v>
                </c:pt>
                <c:pt idx="9">
                  <c:v>7.22</c:v>
                </c:pt>
              </c:numCache>
            </c:numRef>
          </c:val>
        </c:ser>
        <c:ser>
          <c:idx val="9"/>
          <c:order val="9"/>
          <c:tx>
            <c:strRef>
              <c:f>データシート!$A$36</c:f>
              <c:strCache>
                <c:ptCount val="1"/>
                <c:pt idx="0">
                  <c:v>美作市水道事業会計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7.75</c:v>
                </c:pt>
                <c:pt idx="2">
                  <c:v>#N/A</c:v>
                </c:pt>
                <c:pt idx="3">
                  <c:v>8.17</c:v>
                </c:pt>
                <c:pt idx="4">
                  <c:v>#N/A</c:v>
                </c:pt>
                <c:pt idx="5">
                  <c:v>8.8000000000000007</c:v>
                </c:pt>
                <c:pt idx="6">
                  <c:v>#N/A</c:v>
                </c:pt>
                <c:pt idx="7">
                  <c:v>9.16</c:v>
                </c:pt>
                <c:pt idx="8">
                  <c:v>#N/A</c:v>
                </c:pt>
                <c:pt idx="9">
                  <c:v>9.08</c:v>
                </c:pt>
              </c:numCache>
            </c:numRef>
          </c:val>
        </c:ser>
        <c:dLbls>
          <c:showLegendKey val="0"/>
          <c:showVal val="0"/>
          <c:showCatName val="0"/>
          <c:showSerName val="0"/>
          <c:showPercent val="0"/>
          <c:showBubbleSize val="0"/>
        </c:dLbls>
        <c:gapWidth val="150"/>
        <c:overlap val="100"/>
        <c:axId val="34118656"/>
        <c:axId val="34136832"/>
      </c:barChart>
      <c:catAx>
        <c:axId val="3411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36832"/>
        <c:crosses val="autoZero"/>
        <c:auto val="1"/>
        <c:lblAlgn val="ctr"/>
        <c:lblOffset val="100"/>
        <c:tickLblSkip val="1"/>
        <c:tickMarkSkip val="1"/>
        <c:noMultiLvlLbl val="0"/>
      </c:catAx>
      <c:valAx>
        <c:axId val="3413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1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4371</c:v>
                </c:pt>
                <c:pt idx="5">
                  <c:v>4100</c:v>
                </c:pt>
                <c:pt idx="8">
                  <c:v>4066</c:v>
                </c:pt>
                <c:pt idx="11">
                  <c:v>4035</c:v>
                </c:pt>
                <c:pt idx="14">
                  <c:v>4064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31</c:v>
                </c:pt>
                <c:pt idx="3">
                  <c:v>22</c:v>
                </c:pt>
                <c:pt idx="6">
                  <c:v>8</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c:v>
                </c:pt>
                <c:pt idx="3">
                  <c:v>5</c:v>
                </c:pt>
                <c:pt idx="6">
                  <c:v>5</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2199</c:v>
                </c:pt>
                <c:pt idx="3">
                  <c:v>2152</c:v>
                </c:pt>
                <c:pt idx="6">
                  <c:v>2120</c:v>
                </c:pt>
                <c:pt idx="9">
                  <c:v>2235</c:v>
                </c:pt>
                <c:pt idx="12">
                  <c:v>2255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4167</c:v>
                </c:pt>
                <c:pt idx="3">
                  <c:v>3803</c:v>
                </c:pt>
                <c:pt idx="6">
                  <c:v>3808</c:v>
                </c:pt>
                <c:pt idx="9">
                  <c:v>3582</c:v>
                </c:pt>
                <c:pt idx="12">
                  <c:v>3507</c:v>
                </c:pt>
              </c:numCache>
            </c:numRef>
          </c:val>
        </c:ser>
        <c:dLbls>
          <c:showLegendKey val="0"/>
          <c:showVal val="0"/>
          <c:showCatName val="0"/>
          <c:showSerName val="0"/>
          <c:showPercent val="0"/>
          <c:showBubbleSize val="0"/>
        </c:dLbls>
        <c:gapWidth val="100"/>
        <c:overlap val="100"/>
        <c:axId val="33823744"/>
        <c:axId val="49349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2037</c:v>
                </c:pt>
                <c:pt idx="2">
                  <c:v>#N/A</c:v>
                </c:pt>
                <c:pt idx="3">
                  <c:v>#N/A</c:v>
                </c:pt>
                <c:pt idx="4">
                  <c:v>1882</c:v>
                </c:pt>
                <c:pt idx="5">
                  <c:v>#N/A</c:v>
                </c:pt>
                <c:pt idx="6">
                  <c:v>#N/A</c:v>
                </c:pt>
                <c:pt idx="7">
                  <c:v>1875</c:v>
                </c:pt>
                <c:pt idx="8">
                  <c:v>#N/A</c:v>
                </c:pt>
                <c:pt idx="9">
                  <c:v>#N/A</c:v>
                </c:pt>
                <c:pt idx="10">
                  <c:v>1790</c:v>
                </c:pt>
                <c:pt idx="11">
                  <c:v>#N/A</c:v>
                </c:pt>
                <c:pt idx="12">
                  <c:v>#N/A</c:v>
                </c:pt>
                <c:pt idx="13">
                  <c:v>1705</c:v>
                </c:pt>
                <c:pt idx="14">
                  <c:v>#N/A</c:v>
                </c:pt>
              </c:numCache>
            </c:numRef>
          </c:val>
          <c:smooth val="0"/>
        </c:ser>
        <c:dLbls>
          <c:showLegendKey val="0"/>
          <c:showVal val="0"/>
          <c:showCatName val="0"/>
          <c:showSerName val="0"/>
          <c:showPercent val="0"/>
          <c:showBubbleSize val="0"/>
        </c:dLbls>
        <c:marker val="1"/>
        <c:smooth val="0"/>
        <c:axId val="33823744"/>
        <c:axId val="49349760"/>
      </c:lineChart>
      <c:catAx>
        <c:axId val="3382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49760"/>
        <c:crosses val="autoZero"/>
        <c:auto val="1"/>
        <c:lblAlgn val="ctr"/>
        <c:lblOffset val="100"/>
        <c:tickLblSkip val="1"/>
        <c:tickMarkSkip val="1"/>
        <c:noMultiLvlLbl val="0"/>
      </c:catAx>
      <c:valAx>
        <c:axId val="4934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2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39831</c:v>
                </c:pt>
                <c:pt idx="5">
                  <c:v>39898</c:v>
                </c:pt>
                <c:pt idx="8">
                  <c:v>38955</c:v>
                </c:pt>
                <c:pt idx="11">
                  <c:v>38291</c:v>
                </c:pt>
                <c:pt idx="14">
                  <c:v>37567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1067</c:v>
                </c:pt>
                <c:pt idx="5">
                  <c:v>946</c:v>
                </c:pt>
                <c:pt idx="8">
                  <c:v>836</c:v>
                </c:pt>
                <c:pt idx="11">
                  <c:v>710</c:v>
                </c:pt>
                <c:pt idx="14">
                  <c:v>567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5427</c:v>
                </c:pt>
                <c:pt idx="5">
                  <c:v>6293</c:v>
                </c:pt>
                <c:pt idx="8">
                  <c:v>7429</c:v>
                </c:pt>
                <c:pt idx="11">
                  <c:v>8680</c:v>
                </c:pt>
                <c:pt idx="14">
                  <c:v>9813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3</c:v>
                </c:pt>
                <c:pt idx="6">
                  <c:v>2</c:v>
                </c:pt>
                <c:pt idx="9">
                  <c:v>14</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3748</c:v>
                </c:pt>
                <c:pt idx="3">
                  <c:v>3486</c:v>
                </c:pt>
                <c:pt idx="6">
                  <c:v>3341</c:v>
                </c:pt>
                <c:pt idx="9">
                  <c:v>3246</c:v>
                </c:pt>
                <c:pt idx="12">
                  <c:v>3126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57</c:v>
                </c:pt>
                <c:pt idx="3">
                  <c:v>115</c:v>
                </c:pt>
                <c:pt idx="6">
                  <c:v>48</c:v>
                </c:pt>
                <c:pt idx="9">
                  <c:v>44</c:v>
                </c:pt>
                <c:pt idx="12">
                  <c:v>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30589</c:v>
                </c:pt>
                <c:pt idx="3">
                  <c:v>29162</c:v>
                </c:pt>
                <c:pt idx="6">
                  <c:v>27512</c:v>
                </c:pt>
                <c:pt idx="9">
                  <c:v>26842</c:v>
                </c:pt>
                <c:pt idx="12">
                  <c:v>26168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287</c:v>
                </c:pt>
                <c:pt idx="3">
                  <c:v>187</c:v>
                </c:pt>
                <c:pt idx="6">
                  <c:v>172</c:v>
                </c:pt>
                <c:pt idx="9">
                  <c:v>140</c:v>
                </c:pt>
                <c:pt idx="12">
                  <c:v>110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31129</c:v>
                </c:pt>
                <c:pt idx="3">
                  <c:v>30432</c:v>
                </c:pt>
                <c:pt idx="6">
                  <c:v>29593</c:v>
                </c:pt>
                <c:pt idx="9">
                  <c:v>28941</c:v>
                </c:pt>
                <c:pt idx="12">
                  <c:v>29025</c:v>
                </c:pt>
              </c:numCache>
            </c:numRef>
          </c:val>
        </c:ser>
        <c:dLbls>
          <c:showLegendKey val="0"/>
          <c:showVal val="0"/>
          <c:showCatName val="0"/>
          <c:showSerName val="0"/>
          <c:showPercent val="0"/>
          <c:showBubbleSize val="0"/>
        </c:dLbls>
        <c:gapWidth val="100"/>
        <c:overlap val="100"/>
        <c:axId val="33969280"/>
        <c:axId val="33971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19484</c:v>
                </c:pt>
                <c:pt idx="2">
                  <c:v>#N/A</c:v>
                </c:pt>
                <c:pt idx="3">
                  <c:v>#N/A</c:v>
                </c:pt>
                <c:pt idx="4">
                  <c:v>16248</c:v>
                </c:pt>
                <c:pt idx="5">
                  <c:v>#N/A</c:v>
                </c:pt>
                <c:pt idx="6">
                  <c:v>#N/A</c:v>
                </c:pt>
                <c:pt idx="7">
                  <c:v>13449</c:v>
                </c:pt>
                <c:pt idx="8">
                  <c:v>#N/A</c:v>
                </c:pt>
                <c:pt idx="9">
                  <c:v>#N/A</c:v>
                </c:pt>
                <c:pt idx="10">
                  <c:v>11547</c:v>
                </c:pt>
                <c:pt idx="11">
                  <c:v>#N/A</c:v>
                </c:pt>
                <c:pt idx="12">
                  <c:v>#N/A</c:v>
                </c:pt>
                <c:pt idx="13">
                  <c:v>10523</c:v>
                </c:pt>
                <c:pt idx="14">
                  <c:v>#N/A</c:v>
                </c:pt>
              </c:numCache>
            </c:numRef>
          </c:val>
          <c:smooth val="0"/>
        </c:ser>
        <c:dLbls>
          <c:showLegendKey val="0"/>
          <c:showVal val="0"/>
          <c:showCatName val="0"/>
          <c:showSerName val="0"/>
          <c:showPercent val="0"/>
          <c:showBubbleSize val="0"/>
        </c:dLbls>
        <c:marker val="1"/>
        <c:smooth val="0"/>
        <c:axId val="33969280"/>
        <c:axId val="33971200"/>
      </c:lineChart>
      <c:catAx>
        <c:axId val="3396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971200"/>
        <c:crosses val="autoZero"/>
        <c:auto val="1"/>
        <c:lblAlgn val="ctr"/>
        <c:lblOffset val="100"/>
        <c:tickLblSkip val="1"/>
        <c:tickMarkSkip val="1"/>
        <c:noMultiLvlLbl val="0"/>
      </c:catAx>
      <c:valAx>
        <c:axId val="3397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6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30,362
30,176
429.19
24,170,377
23,065,098
1,081,466
15,311,602
29,024,797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92.7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財政基盤が弱く、類似団体の平均を大きく下回っている。地方税の徴収強化、企業誘致による地方税の確保により、財政基盤の強化に努める。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124883</xdr:rowOff>
    </xdr:to>
    <xdr:cxnSp macro="">
      <xdr:nvCxnSpPr>
        <xdr:cNvPr id="74" name="直線コネクタ 73"/>
        <xdr:cNvCxnSpPr/>
      </xdr:nvCxnSpPr>
      <xdr:spPr>
        <a:xfrm>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昨年度の経常収支比率</a:t>
          </a:r>
          <a:r>
            <a:rPr kumimoji="1" lang="en-US" altLang="ja-JP" sz="1100">
              <a:latin typeface="ＭＳ Ｐゴシック"/>
            </a:rPr>
            <a:t>91.6</a:t>
          </a:r>
          <a:r>
            <a:rPr kumimoji="1" lang="ja-JP" altLang="en-US" sz="1100">
              <a:latin typeface="ＭＳ Ｐゴシック"/>
            </a:rPr>
            <a:t>％に対し、いくらか改善がなされている。これは、人件費や公債費の減によるもので、合併以降、取り組みを行った行財政改革の効果でもある。今後とも適正な定員管理による人件費の抑制や、繰上償還実施による公債費の削減、事務事業見直しの実施など、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133169</xdr:rowOff>
    </xdr:from>
    <xdr:to>
      <xdr:col>7</xdr:col>
      <xdr:colOff>152400</xdr:colOff>
      <xdr:row>62</xdr:row>
      <xdr:rowOff>47897</xdr:rowOff>
    </xdr:to>
    <xdr:cxnSp macro="">
      <xdr:nvCxnSpPr>
        <xdr:cNvPr id="133" name="直線コネクタ 132"/>
        <xdr:cNvCxnSpPr/>
      </xdr:nvCxnSpPr>
      <xdr:spPr>
        <a:xfrm flipV="1">
          <a:off x="4114800" y="1059161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47897</xdr:rowOff>
    </xdr:to>
    <xdr:cxnSp macro="">
      <xdr:nvCxnSpPr>
        <xdr:cNvPr id="136" name="直線コネクタ 135"/>
        <xdr:cNvCxnSpPr/>
      </xdr:nvCxnSpPr>
      <xdr:spPr>
        <a:xfrm>
          <a:off x="3225800" y="1062609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129722</xdr:rowOff>
    </xdr:from>
    <xdr:to>
      <xdr:col>4</xdr:col>
      <xdr:colOff>482600</xdr:colOff>
      <xdr:row>61</xdr:row>
      <xdr:rowOff>167640</xdr:rowOff>
    </xdr:to>
    <xdr:cxnSp macro="">
      <xdr:nvCxnSpPr>
        <xdr:cNvPr id="139" name="直線コネクタ 138"/>
        <xdr:cNvCxnSpPr/>
      </xdr:nvCxnSpPr>
      <xdr:spPr>
        <a:xfrm>
          <a:off x="2336800" y="1058817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129722</xdr:rowOff>
    </xdr:from>
    <xdr:to>
      <xdr:col>3</xdr:col>
      <xdr:colOff>279400</xdr:colOff>
      <xdr:row>62</xdr:row>
      <xdr:rowOff>54791</xdr:rowOff>
    </xdr:to>
    <xdr:cxnSp macro="">
      <xdr:nvCxnSpPr>
        <xdr:cNvPr id="142" name="直線コネクタ 141"/>
        <xdr:cNvCxnSpPr/>
      </xdr:nvCxnSpPr>
      <xdr:spPr>
        <a:xfrm flipV="1">
          <a:off x="1447800" y="1058817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90731</xdr:rowOff>
    </xdr:from>
    <xdr:ext cx="762000" cy="259045"/>
    <xdr:sp macro="" textlink="">
      <xdr:nvSpPr>
        <xdr:cNvPr id="144" name="テキスト ボックス 143"/>
        <xdr:cNvSpPr txBox="1"/>
      </xdr:nvSpPr>
      <xdr:spPr>
        <a:xfrm>
          <a:off x="1955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36484</xdr:rowOff>
    </xdr:from>
    <xdr:ext cx="762000" cy="259045"/>
    <xdr:sp macro="" textlink="">
      <xdr:nvSpPr>
        <xdr:cNvPr id="146" name="テキスト ボックス 145"/>
        <xdr:cNvSpPr txBox="1"/>
      </xdr:nvSpPr>
      <xdr:spPr>
        <a:xfrm>
          <a:off x="1066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82369</xdr:rowOff>
    </xdr:from>
    <xdr:to>
      <xdr:col>7</xdr:col>
      <xdr:colOff>203200</xdr:colOff>
      <xdr:row>62</xdr:row>
      <xdr:rowOff>12519</xdr:rowOff>
    </xdr:to>
    <xdr:sp macro="" textlink="">
      <xdr:nvSpPr>
        <xdr:cNvPr id="152" name="円/楕円 151"/>
        <xdr:cNvSpPr/>
      </xdr:nvSpPr>
      <xdr:spPr>
        <a:xfrm>
          <a:off x="4902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54446</xdr:rowOff>
    </xdr:from>
    <xdr:ext cx="762000" cy="259045"/>
    <xdr:sp macro="" textlink="">
      <xdr:nvSpPr>
        <xdr:cNvPr id="153" name="財政構造の弾力性該当値テキスト"/>
        <xdr:cNvSpPr txBox="1"/>
      </xdr:nvSpPr>
      <xdr:spPr>
        <a:xfrm>
          <a:off x="5041900" y="105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168547</xdr:rowOff>
    </xdr:from>
    <xdr:to>
      <xdr:col>6</xdr:col>
      <xdr:colOff>50800</xdr:colOff>
      <xdr:row>62</xdr:row>
      <xdr:rowOff>98697</xdr:rowOff>
    </xdr:to>
    <xdr:sp macro="" textlink="">
      <xdr:nvSpPr>
        <xdr:cNvPr id="154" name="円/楕円 153"/>
        <xdr:cNvSpPr/>
      </xdr:nvSpPr>
      <xdr:spPr>
        <a:xfrm>
          <a:off x="4064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83474</xdr:rowOff>
    </xdr:from>
    <xdr:ext cx="736600" cy="259045"/>
    <xdr:sp macro="" textlink="">
      <xdr:nvSpPr>
        <xdr:cNvPr id="155" name="テキスト ボックス 154"/>
        <xdr:cNvSpPr txBox="1"/>
      </xdr:nvSpPr>
      <xdr:spPr>
        <a:xfrm>
          <a:off x="3733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6" name="円/楕円 155"/>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31767</xdr:rowOff>
    </xdr:from>
    <xdr:ext cx="762000" cy="259045"/>
    <xdr:sp macro="" textlink="">
      <xdr:nvSpPr>
        <xdr:cNvPr id="157" name="テキスト ボックス 156"/>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78922</xdr:rowOff>
    </xdr:from>
    <xdr:to>
      <xdr:col>3</xdr:col>
      <xdr:colOff>330200</xdr:colOff>
      <xdr:row>62</xdr:row>
      <xdr:rowOff>9072</xdr:rowOff>
    </xdr:to>
    <xdr:sp macro="" textlink="">
      <xdr:nvSpPr>
        <xdr:cNvPr id="158" name="円/楕円 157"/>
        <xdr:cNvSpPr/>
      </xdr:nvSpPr>
      <xdr:spPr>
        <a:xfrm>
          <a:off x="2286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165299</xdr:rowOff>
    </xdr:from>
    <xdr:ext cx="762000" cy="259045"/>
    <xdr:sp macro="" textlink="">
      <xdr:nvSpPr>
        <xdr:cNvPr id="159" name="テキスト ボックス 158"/>
        <xdr:cNvSpPr txBox="1"/>
      </xdr:nvSpPr>
      <xdr:spPr>
        <a:xfrm>
          <a:off x="1955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3991</xdr:rowOff>
    </xdr:from>
    <xdr:to>
      <xdr:col>2</xdr:col>
      <xdr:colOff>127000</xdr:colOff>
      <xdr:row>62</xdr:row>
      <xdr:rowOff>105591</xdr:rowOff>
    </xdr:to>
    <xdr:sp macro="" textlink="">
      <xdr:nvSpPr>
        <xdr:cNvPr id="160" name="円/楕円 159"/>
        <xdr:cNvSpPr/>
      </xdr:nvSpPr>
      <xdr:spPr>
        <a:xfrm>
          <a:off x="1397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90368</xdr:rowOff>
    </xdr:from>
    <xdr:ext cx="762000" cy="259045"/>
    <xdr:sp macro="" textlink="">
      <xdr:nvSpPr>
        <xdr:cNvPr id="161" name="テキスト ボックス 160"/>
        <xdr:cNvSpPr txBox="1"/>
      </xdr:nvSpPr>
      <xdr:spPr>
        <a:xfrm>
          <a:off x="1066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[204,843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昨年度の</a:t>
          </a:r>
          <a:r>
            <a:rPr kumimoji="1" lang="en-US" altLang="ja-JP" sz="1100">
              <a:latin typeface="ＭＳ Ｐゴシック"/>
            </a:rPr>
            <a:t>213,919</a:t>
          </a:r>
          <a:r>
            <a:rPr kumimoji="1" lang="ja-JP" altLang="en-US" sz="1100">
              <a:latin typeface="ＭＳ Ｐゴシック"/>
            </a:rPr>
            <a:t>円よりは、わずかではあるが改善はされているものの類似団体の平均を大きく上回っている。これは、人件費が主な要因であるため、退職者の補充抑制などによる適正な定員管理の実施、また、外部委託や指定管理者制度の活用により物件費のコスト削減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77978</xdr:rowOff>
    </xdr:from>
    <xdr:to>
      <xdr:col>7</xdr:col>
      <xdr:colOff>152400</xdr:colOff>
      <xdr:row>81</xdr:row>
      <xdr:rowOff>85279</xdr:rowOff>
    </xdr:to>
    <xdr:cxnSp macro="">
      <xdr:nvCxnSpPr>
        <xdr:cNvPr id="195" name="直線コネクタ 194"/>
        <xdr:cNvCxnSpPr/>
      </xdr:nvCxnSpPr>
      <xdr:spPr>
        <a:xfrm flipV="1">
          <a:off x="4114800" y="13965428"/>
          <a:ext cx="838200" cy="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85279</xdr:rowOff>
    </xdr:from>
    <xdr:to>
      <xdr:col>6</xdr:col>
      <xdr:colOff>0</xdr:colOff>
      <xdr:row>81</xdr:row>
      <xdr:rowOff>89909</xdr:rowOff>
    </xdr:to>
    <xdr:cxnSp macro="">
      <xdr:nvCxnSpPr>
        <xdr:cNvPr id="198" name="直線コネクタ 197"/>
        <xdr:cNvCxnSpPr/>
      </xdr:nvCxnSpPr>
      <xdr:spPr>
        <a:xfrm flipV="1">
          <a:off x="3225800" y="13972729"/>
          <a:ext cx="8890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82859</xdr:rowOff>
    </xdr:from>
    <xdr:to>
      <xdr:col>4</xdr:col>
      <xdr:colOff>482600</xdr:colOff>
      <xdr:row>81</xdr:row>
      <xdr:rowOff>89909</xdr:rowOff>
    </xdr:to>
    <xdr:cxnSp macro="">
      <xdr:nvCxnSpPr>
        <xdr:cNvPr id="201" name="直線コネクタ 200"/>
        <xdr:cNvCxnSpPr/>
      </xdr:nvCxnSpPr>
      <xdr:spPr>
        <a:xfrm>
          <a:off x="2336800" y="13970309"/>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80454</xdr:rowOff>
    </xdr:from>
    <xdr:to>
      <xdr:col>3</xdr:col>
      <xdr:colOff>279400</xdr:colOff>
      <xdr:row>81</xdr:row>
      <xdr:rowOff>82859</xdr:rowOff>
    </xdr:to>
    <xdr:cxnSp macro="">
      <xdr:nvCxnSpPr>
        <xdr:cNvPr id="204" name="直線コネクタ 203"/>
        <xdr:cNvCxnSpPr/>
      </xdr:nvCxnSpPr>
      <xdr:spPr>
        <a:xfrm>
          <a:off x="1447800" y="13967904"/>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90831</xdr:rowOff>
    </xdr:from>
    <xdr:ext cx="762000" cy="259045"/>
    <xdr:sp macro="" textlink="">
      <xdr:nvSpPr>
        <xdr:cNvPr id="206" name="テキスト ボックス 205"/>
        <xdr:cNvSpPr txBox="1"/>
      </xdr:nvSpPr>
      <xdr:spPr>
        <a:xfrm>
          <a:off x="1955800" y="136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90064</xdr:rowOff>
    </xdr:from>
    <xdr:ext cx="762000" cy="259045"/>
    <xdr:sp macro="" textlink="">
      <xdr:nvSpPr>
        <xdr:cNvPr id="208" name="テキスト ボックス 207"/>
        <xdr:cNvSpPr txBox="1"/>
      </xdr:nvSpPr>
      <xdr:spPr>
        <a:xfrm>
          <a:off x="1066800" y="1363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27178</xdr:rowOff>
    </xdr:from>
    <xdr:to>
      <xdr:col>7</xdr:col>
      <xdr:colOff>203200</xdr:colOff>
      <xdr:row>81</xdr:row>
      <xdr:rowOff>128778</xdr:rowOff>
    </xdr:to>
    <xdr:sp macro="" textlink="">
      <xdr:nvSpPr>
        <xdr:cNvPr id="214" name="円/楕円 213"/>
        <xdr:cNvSpPr/>
      </xdr:nvSpPr>
      <xdr:spPr>
        <a:xfrm>
          <a:off x="4902200" y="139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75455</xdr:rowOff>
    </xdr:from>
    <xdr:ext cx="762000" cy="259045"/>
    <xdr:sp macro="" textlink="">
      <xdr:nvSpPr>
        <xdr:cNvPr id="215" name="人件費・物件費等の状況該当値テキスト"/>
        <xdr:cNvSpPr txBox="1"/>
      </xdr:nvSpPr>
      <xdr:spPr>
        <a:xfrm>
          <a:off x="5041900" y="139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204,843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34479</xdr:rowOff>
    </xdr:from>
    <xdr:to>
      <xdr:col>6</xdr:col>
      <xdr:colOff>50800</xdr:colOff>
      <xdr:row>81</xdr:row>
      <xdr:rowOff>136079</xdr:rowOff>
    </xdr:to>
    <xdr:sp macro="" textlink="">
      <xdr:nvSpPr>
        <xdr:cNvPr id="216" name="円/楕円 215"/>
        <xdr:cNvSpPr/>
      </xdr:nvSpPr>
      <xdr:spPr>
        <a:xfrm>
          <a:off x="4064000" y="1392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120856</xdr:rowOff>
    </xdr:from>
    <xdr:ext cx="736600" cy="259045"/>
    <xdr:sp macro="" textlink="">
      <xdr:nvSpPr>
        <xdr:cNvPr id="217" name="テキスト ボックス 216"/>
        <xdr:cNvSpPr txBox="1"/>
      </xdr:nvSpPr>
      <xdr:spPr>
        <a:xfrm>
          <a:off x="3733800" y="1400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213,919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39109</xdr:rowOff>
    </xdr:from>
    <xdr:to>
      <xdr:col>4</xdr:col>
      <xdr:colOff>533400</xdr:colOff>
      <xdr:row>81</xdr:row>
      <xdr:rowOff>140709</xdr:rowOff>
    </xdr:to>
    <xdr:sp macro="" textlink="">
      <xdr:nvSpPr>
        <xdr:cNvPr id="218" name="円/楕円 217"/>
        <xdr:cNvSpPr/>
      </xdr:nvSpPr>
      <xdr:spPr>
        <a:xfrm>
          <a:off x="3175000" y="139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125486</xdr:rowOff>
    </xdr:from>
    <xdr:ext cx="762000" cy="259045"/>
    <xdr:sp macro="" textlink="">
      <xdr:nvSpPr>
        <xdr:cNvPr id="219" name="テキスト ボックス 218"/>
        <xdr:cNvSpPr txBox="1"/>
      </xdr:nvSpPr>
      <xdr:spPr>
        <a:xfrm>
          <a:off x="2844800" y="1401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219,675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32059</xdr:rowOff>
    </xdr:from>
    <xdr:to>
      <xdr:col>3</xdr:col>
      <xdr:colOff>330200</xdr:colOff>
      <xdr:row>81</xdr:row>
      <xdr:rowOff>133659</xdr:rowOff>
    </xdr:to>
    <xdr:sp macro="" textlink="">
      <xdr:nvSpPr>
        <xdr:cNvPr id="220" name="円/楕円 219"/>
        <xdr:cNvSpPr/>
      </xdr:nvSpPr>
      <xdr:spPr>
        <a:xfrm>
          <a:off x="2286000" y="139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118436</xdr:rowOff>
    </xdr:from>
    <xdr:ext cx="762000" cy="259045"/>
    <xdr:sp macro="" textlink="">
      <xdr:nvSpPr>
        <xdr:cNvPr id="221" name="テキスト ボックス 220"/>
        <xdr:cNvSpPr txBox="1"/>
      </xdr:nvSpPr>
      <xdr:spPr>
        <a:xfrm>
          <a:off x="1955800" y="1400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29654</xdr:rowOff>
    </xdr:from>
    <xdr:to>
      <xdr:col>2</xdr:col>
      <xdr:colOff>127000</xdr:colOff>
      <xdr:row>81</xdr:row>
      <xdr:rowOff>131254</xdr:rowOff>
    </xdr:to>
    <xdr:sp macro="" textlink="">
      <xdr:nvSpPr>
        <xdr:cNvPr id="222" name="円/楕円 221"/>
        <xdr:cNvSpPr/>
      </xdr:nvSpPr>
      <xdr:spPr>
        <a:xfrm>
          <a:off x="1397000" y="139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116031</xdr:rowOff>
    </xdr:from>
    <xdr:ext cx="762000" cy="259045"/>
    <xdr:sp macro="" textlink="">
      <xdr:nvSpPr>
        <xdr:cNvPr id="223" name="テキスト ボックス 222"/>
        <xdr:cNvSpPr txBox="1"/>
      </xdr:nvSpPr>
      <xdr:spPr>
        <a:xfrm>
          <a:off x="1066800" y="1400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207,921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平成１７年度の市町村合併以降、類似団体平均と同水準で推移しているが、今後も特殊勤務手当の見直し等により、一層縮減に努める。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105621</xdr:rowOff>
    </xdr:from>
    <xdr:to>
      <xdr:col>24</xdr:col>
      <xdr:colOff>558800</xdr:colOff>
      <xdr:row>88</xdr:row>
      <xdr:rowOff>96520</xdr:rowOff>
    </xdr:to>
    <xdr:cxnSp macro="">
      <xdr:nvCxnSpPr>
        <xdr:cNvPr id="257" name="直線コネクタ 256"/>
        <xdr:cNvCxnSpPr/>
      </xdr:nvCxnSpPr>
      <xdr:spPr>
        <a:xfrm flipV="1">
          <a:off x="16179800" y="14850321"/>
          <a:ext cx="838200" cy="3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84455</xdr:rowOff>
    </xdr:from>
    <xdr:to>
      <xdr:col>23</xdr:col>
      <xdr:colOff>406400</xdr:colOff>
      <xdr:row>88</xdr:row>
      <xdr:rowOff>96520</xdr:rowOff>
    </xdr:to>
    <xdr:cxnSp macro="">
      <xdr:nvCxnSpPr>
        <xdr:cNvPr id="260" name="直線コネクタ 259"/>
        <xdr:cNvCxnSpPr/>
      </xdr:nvCxnSpPr>
      <xdr:spPr>
        <a:xfrm>
          <a:off x="15290800" y="151720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121709</xdr:rowOff>
    </xdr:from>
    <xdr:to>
      <xdr:col>22</xdr:col>
      <xdr:colOff>203200</xdr:colOff>
      <xdr:row>88</xdr:row>
      <xdr:rowOff>84455</xdr:rowOff>
    </xdr:to>
    <xdr:cxnSp macro="">
      <xdr:nvCxnSpPr>
        <xdr:cNvPr id="263" name="直線コネクタ 262"/>
        <xdr:cNvCxnSpPr/>
      </xdr:nvCxnSpPr>
      <xdr:spPr>
        <a:xfrm>
          <a:off x="14401800" y="14866409"/>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86</xdr:row>
      <xdr:rowOff>121709</xdr:rowOff>
    </xdr:to>
    <xdr:cxnSp macro="">
      <xdr:nvCxnSpPr>
        <xdr:cNvPr id="266" name="直線コネクタ 265"/>
        <xdr:cNvCxnSpPr/>
      </xdr:nvCxnSpPr>
      <xdr:spPr>
        <a:xfrm>
          <a:off x="13512800" y="1486238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166598</xdr:rowOff>
    </xdr:from>
    <xdr:ext cx="762000" cy="259045"/>
    <xdr:sp macro="" textlink="">
      <xdr:nvSpPr>
        <xdr:cNvPr id="268" name="テキスト ボックス 267"/>
        <xdr:cNvSpPr txBox="1"/>
      </xdr:nvSpPr>
      <xdr:spPr>
        <a:xfrm>
          <a:off x="14020800" y="145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54821</xdr:rowOff>
    </xdr:from>
    <xdr:to>
      <xdr:col>24</xdr:col>
      <xdr:colOff>609600</xdr:colOff>
      <xdr:row>86</xdr:row>
      <xdr:rowOff>156421</xdr:rowOff>
    </xdr:to>
    <xdr:sp macro="" textlink="">
      <xdr:nvSpPr>
        <xdr:cNvPr id="276" name="円/楕円 275"/>
        <xdr:cNvSpPr/>
      </xdr:nvSpPr>
      <xdr:spPr>
        <a:xfrm>
          <a:off x="16967200" y="14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71348</xdr:rowOff>
    </xdr:from>
    <xdr:ext cx="762000" cy="259045"/>
    <xdr:sp macro="" textlink="">
      <xdr:nvSpPr>
        <xdr:cNvPr id="277" name="給与水準   （国との比較）該当値テキスト"/>
        <xdr:cNvSpPr txBox="1"/>
      </xdr:nvSpPr>
      <xdr:spPr>
        <a:xfrm>
          <a:off x="17106900" y="1464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45720</xdr:rowOff>
    </xdr:from>
    <xdr:to>
      <xdr:col>23</xdr:col>
      <xdr:colOff>457200</xdr:colOff>
      <xdr:row>88</xdr:row>
      <xdr:rowOff>147320</xdr:rowOff>
    </xdr:to>
    <xdr:sp macro="" textlink="">
      <xdr:nvSpPr>
        <xdr:cNvPr id="278" name="円/楕円 277"/>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157497</xdr:rowOff>
    </xdr:from>
    <xdr:ext cx="736600" cy="259045"/>
    <xdr:sp macro="" textlink="">
      <xdr:nvSpPr>
        <xdr:cNvPr id="279" name="テキスト ボックス 278"/>
        <xdr:cNvSpPr txBox="1"/>
      </xdr:nvSpPr>
      <xdr:spPr>
        <a:xfrm>
          <a:off x="15798800" y="1490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33655</xdr:rowOff>
    </xdr:from>
    <xdr:to>
      <xdr:col>22</xdr:col>
      <xdr:colOff>254000</xdr:colOff>
      <xdr:row>88</xdr:row>
      <xdr:rowOff>135255</xdr:rowOff>
    </xdr:to>
    <xdr:sp macro="" textlink="">
      <xdr:nvSpPr>
        <xdr:cNvPr id="280" name="円/楕円 279"/>
        <xdr:cNvSpPr/>
      </xdr:nvSpPr>
      <xdr:spPr>
        <a:xfrm>
          <a:off x="15240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145432</xdr:rowOff>
    </xdr:from>
    <xdr:ext cx="762000" cy="259045"/>
    <xdr:sp macro="" textlink="">
      <xdr:nvSpPr>
        <xdr:cNvPr id="281" name="テキスト ボックス 280"/>
        <xdr:cNvSpPr txBox="1"/>
      </xdr:nvSpPr>
      <xdr:spPr>
        <a:xfrm>
          <a:off x="14909800" y="148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70909</xdr:rowOff>
    </xdr:from>
    <xdr:to>
      <xdr:col>21</xdr:col>
      <xdr:colOff>50800</xdr:colOff>
      <xdr:row>87</xdr:row>
      <xdr:rowOff>1059</xdr:rowOff>
    </xdr:to>
    <xdr:sp macro="" textlink="">
      <xdr:nvSpPr>
        <xdr:cNvPr id="282" name="円/楕円 281"/>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157286</xdr:rowOff>
    </xdr:from>
    <xdr:ext cx="762000" cy="259045"/>
    <xdr:sp macro="" textlink="">
      <xdr:nvSpPr>
        <xdr:cNvPr id="283" name="テキスト ボックス 282"/>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4" name="円/楕円 283"/>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153264</xdr:rowOff>
    </xdr:from>
    <xdr:ext cx="762000" cy="259045"/>
    <xdr:sp macro="" textlink="">
      <xdr:nvSpPr>
        <xdr:cNvPr id="285" name="テキスト ボックス 284"/>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集中改革プランに基づき、定員適正化計画を策定し１０年間１５０人を削減目標とし実施しているが、計画よりも早く目標に達した。しかし、同時に人口も減少しているため、数値の改善は</a:t>
          </a:r>
          <a:r>
            <a:rPr kumimoji="1" lang="ja-JP" altLang="en-US" sz="1100">
              <a:solidFill>
                <a:schemeClr val="dk1"/>
              </a:solidFill>
              <a:effectLst/>
              <a:latin typeface="+mn-lt"/>
              <a:ea typeface="+mn-ea"/>
              <a:cs typeface="+mn-cs"/>
            </a:rPr>
            <a:t>過少</a:t>
          </a:r>
          <a:r>
            <a:rPr kumimoji="1" lang="ja-JP" altLang="ja-JP" sz="1100">
              <a:solidFill>
                <a:schemeClr val="dk1"/>
              </a:solidFill>
              <a:effectLst/>
              <a:latin typeface="+mn-lt"/>
              <a:ea typeface="+mn-ea"/>
              <a:cs typeface="+mn-cs"/>
            </a:rPr>
            <a:t>なものとなった。今後は、新たな定員適正計画を策定し、より適切な定員管理に努める。</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71301</xdr:rowOff>
    </xdr:from>
    <xdr:to>
      <xdr:col>24</xdr:col>
      <xdr:colOff>558800</xdr:colOff>
      <xdr:row>65</xdr:row>
      <xdr:rowOff>156331</xdr:rowOff>
    </xdr:to>
    <xdr:cxnSp macro="">
      <xdr:nvCxnSpPr>
        <xdr:cNvPr id="322" name="直線コネクタ 321"/>
        <xdr:cNvCxnSpPr/>
      </xdr:nvCxnSpPr>
      <xdr:spPr>
        <a:xfrm flipV="1">
          <a:off x="16179800" y="11215551"/>
          <a:ext cx="8382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156331</xdr:rowOff>
    </xdr:from>
    <xdr:to>
      <xdr:col>23</xdr:col>
      <xdr:colOff>406400</xdr:colOff>
      <xdr:row>66</xdr:row>
      <xdr:rowOff>2117</xdr:rowOff>
    </xdr:to>
    <xdr:cxnSp macro="">
      <xdr:nvCxnSpPr>
        <xdr:cNvPr id="325" name="直線コネクタ 324"/>
        <xdr:cNvCxnSpPr/>
      </xdr:nvCxnSpPr>
      <xdr:spPr>
        <a:xfrm flipV="1">
          <a:off x="15290800" y="1130058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2117</xdr:rowOff>
    </xdr:from>
    <xdr:to>
      <xdr:col>22</xdr:col>
      <xdr:colOff>203200</xdr:colOff>
      <xdr:row>66</xdr:row>
      <xdr:rowOff>66463</xdr:rowOff>
    </xdr:to>
    <xdr:cxnSp macro="">
      <xdr:nvCxnSpPr>
        <xdr:cNvPr id="328" name="直線コネクタ 327"/>
        <xdr:cNvCxnSpPr/>
      </xdr:nvCxnSpPr>
      <xdr:spPr>
        <a:xfrm flipV="1">
          <a:off x="14401800" y="113178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66463</xdr:rowOff>
    </xdr:from>
    <xdr:to>
      <xdr:col>21</xdr:col>
      <xdr:colOff>0</xdr:colOff>
      <xdr:row>66</xdr:row>
      <xdr:rowOff>72209</xdr:rowOff>
    </xdr:to>
    <xdr:cxnSp macro="">
      <xdr:nvCxnSpPr>
        <xdr:cNvPr id="331" name="直線コネクタ 330"/>
        <xdr:cNvCxnSpPr/>
      </xdr:nvCxnSpPr>
      <xdr:spPr>
        <a:xfrm flipV="1">
          <a:off x="13512800" y="11382163"/>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3" name="テキスト ボックス 332"/>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150240</xdr:rowOff>
    </xdr:from>
    <xdr:ext cx="762000" cy="259045"/>
    <xdr:sp macro="" textlink="">
      <xdr:nvSpPr>
        <xdr:cNvPr id="335" name="テキスト ボックス 334"/>
        <xdr:cNvSpPr txBox="1"/>
      </xdr:nvSpPr>
      <xdr:spPr>
        <a:xfrm>
          <a:off x="13131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20501</xdr:rowOff>
    </xdr:from>
    <xdr:to>
      <xdr:col>24</xdr:col>
      <xdr:colOff>609600</xdr:colOff>
      <xdr:row>65</xdr:row>
      <xdr:rowOff>122101</xdr:rowOff>
    </xdr:to>
    <xdr:sp macro="" textlink="">
      <xdr:nvSpPr>
        <xdr:cNvPr id="341" name="円/楕円 340"/>
        <xdr:cNvSpPr/>
      </xdr:nvSpPr>
      <xdr:spPr>
        <a:xfrm>
          <a:off x="169672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164028</xdr:rowOff>
    </xdr:from>
    <xdr:ext cx="762000" cy="259045"/>
    <xdr:sp macro="" textlink="">
      <xdr:nvSpPr>
        <xdr:cNvPr id="342" name="定員管理の状況該当値テキスト"/>
        <xdr:cNvSpPr txBox="1"/>
      </xdr:nvSpPr>
      <xdr:spPr>
        <a:xfrm>
          <a:off x="17106900" y="1113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105531</xdr:rowOff>
    </xdr:from>
    <xdr:to>
      <xdr:col>23</xdr:col>
      <xdr:colOff>457200</xdr:colOff>
      <xdr:row>66</xdr:row>
      <xdr:rowOff>35681</xdr:rowOff>
    </xdr:to>
    <xdr:sp macro="" textlink="">
      <xdr:nvSpPr>
        <xdr:cNvPr id="343" name="円/楕円 342"/>
        <xdr:cNvSpPr/>
      </xdr:nvSpPr>
      <xdr:spPr>
        <a:xfrm>
          <a:off x="16129000" y="11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20458</xdr:rowOff>
    </xdr:from>
    <xdr:ext cx="736600" cy="259045"/>
    <xdr:sp macro="" textlink="">
      <xdr:nvSpPr>
        <xdr:cNvPr id="344" name="テキスト ボックス 343"/>
        <xdr:cNvSpPr txBox="1"/>
      </xdr:nvSpPr>
      <xdr:spPr>
        <a:xfrm>
          <a:off x="15798800" y="1133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122767</xdr:rowOff>
    </xdr:from>
    <xdr:to>
      <xdr:col>22</xdr:col>
      <xdr:colOff>254000</xdr:colOff>
      <xdr:row>66</xdr:row>
      <xdr:rowOff>52917</xdr:rowOff>
    </xdr:to>
    <xdr:sp macro="" textlink="">
      <xdr:nvSpPr>
        <xdr:cNvPr id="345" name="円/楕円 344"/>
        <xdr:cNvSpPr/>
      </xdr:nvSpPr>
      <xdr:spPr>
        <a:xfrm>
          <a:off x="15240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37694</xdr:rowOff>
    </xdr:from>
    <xdr:ext cx="762000" cy="259045"/>
    <xdr:sp macro="" textlink="">
      <xdr:nvSpPr>
        <xdr:cNvPr id="346" name="テキスト ボックス 345"/>
        <xdr:cNvSpPr txBox="1"/>
      </xdr:nvSpPr>
      <xdr:spPr>
        <a:xfrm>
          <a:off x="14909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15663</xdr:rowOff>
    </xdr:from>
    <xdr:to>
      <xdr:col>21</xdr:col>
      <xdr:colOff>50800</xdr:colOff>
      <xdr:row>66</xdr:row>
      <xdr:rowOff>117263</xdr:rowOff>
    </xdr:to>
    <xdr:sp macro="" textlink="">
      <xdr:nvSpPr>
        <xdr:cNvPr id="347" name="円/楕円 346"/>
        <xdr:cNvSpPr/>
      </xdr:nvSpPr>
      <xdr:spPr>
        <a:xfrm>
          <a:off x="14351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102040</xdr:rowOff>
    </xdr:from>
    <xdr:ext cx="762000" cy="259045"/>
    <xdr:sp macro="" textlink="">
      <xdr:nvSpPr>
        <xdr:cNvPr id="348" name="テキスト ボックス 347"/>
        <xdr:cNvSpPr txBox="1"/>
      </xdr:nvSpPr>
      <xdr:spPr>
        <a:xfrm>
          <a:off x="14020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21409</xdr:rowOff>
    </xdr:from>
    <xdr:to>
      <xdr:col>19</xdr:col>
      <xdr:colOff>533400</xdr:colOff>
      <xdr:row>66</xdr:row>
      <xdr:rowOff>123009</xdr:rowOff>
    </xdr:to>
    <xdr:sp macro="" textlink="">
      <xdr:nvSpPr>
        <xdr:cNvPr id="349" name="円/楕円 348"/>
        <xdr:cNvSpPr/>
      </xdr:nvSpPr>
      <xdr:spPr>
        <a:xfrm>
          <a:off x="13462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107786</xdr:rowOff>
    </xdr:from>
    <xdr:ext cx="762000" cy="259045"/>
    <xdr:sp macro="" textlink="">
      <xdr:nvSpPr>
        <xdr:cNvPr id="350" name="テキスト ボックス 349"/>
        <xdr:cNvSpPr txBox="1"/>
      </xdr:nvSpPr>
      <xdr:spPr>
        <a:xfrm>
          <a:off x="13131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毎年度実施してきた繰上償還実施に伴う元利償還金の減少により、わずかではあるが改善している。大規模事業の実施に伴い今後、公債費の増加要因になるが、積極的な繰上償還の実施、計画的な事業実施による新規発行債の抑制により実質公債費比率の適正管理を図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152763</xdr:rowOff>
    </xdr:from>
    <xdr:to>
      <xdr:col>24</xdr:col>
      <xdr:colOff>558800</xdr:colOff>
      <xdr:row>38</xdr:row>
      <xdr:rowOff>166551</xdr:rowOff>
    </xdr:to>
    <xdr:cxnSp macro="">
      <xdr:nvCxnSpPr>
        <xdr:cNvPr id="386" name="直線コネクタ 385"/>
        <xdr:cNvCxnSpPr/>
      </xdr:nvCxnSpPr>
      <xdr:spPr>
        <a:xfrm flipV="1">
          <a:off x="16179800" y="666786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166551</xdr:rowOff>
    </xdr:from>
    <xdr:to>
      <xdr:col>23</xdr:col>
      <xdr:colOff>406400</xdr:colOff>
      <xdr:row>39</xdr:row>
      <xdr:rowOff>22678</xdr:rowOff>
    </xdr:to>
    <xdr:cxnSp macro="">
      <xdr:nvCxnSpPr>
        <xdr:cNvPr id="389" name="直線コネクタ 388"/>
        <xdr:cNvCxnSpPr/>
      </xdr:nvCxnSpPr>
      <xdr:spPr>
        <a:xfrm flipV="1">
          <a:off x="15290800" y="668165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22678</xdr:rowOff>
    </xdr:from>
    <xdr:to>
      <xdr:col>22</xdr:col>
      <xdr:colOff>203200</xdr:colOff>
      <xdr:row>39</xdr:row>
      <xdr:rowOff>60597</xdr:rowOff>
    </xdr:to>
    <xdr:cxnSp macro="">
      <xdr:nvCxnSpPr>
        <xdr:cNvPr id="392" name="直線コネクタ 391"/>
        <xdr:cNvCxnSpPr/>
      </xdr:nvCxnSpPr>
      <xdr:spPr>
        <a:xfrm flipV="1">
          <a:off x="14401800" y="670922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60597</xdr:rowOff>
    </xdr:from>
    <xdr:to>
      <xdr:col>21</xdr:col>
      <xdr:colOff>0</xdr:colOff>
      <xdr:row>39</xdr:row>
      <xdr:rowOff>108857</xdr:rowOff>
    </xdr:to>
    <xdr:cxnSp macro="">
      <xdr:nvCxnSpPr>
        <xdr:cNvPr id="395" name="直線コネクタ 394"/>
        <xdr:cNvCxnSpPr/>
      </xdr:nvCxnSpPr>
      <xdr:spPr>
        <a:xfrm flipV="1">
          <a:off x="13512800" y="67471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399" name="テキスト ボックス 398"/>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101963</xdr:rowOff>
    </xdr:from>
    <xdr:to>
      <xdr:col>24</xdr:col>
      <xdr:colOff>609600</xdr:colOff>
      <xdr:row>39</xdr:row>
      <xdr:rowOff>32113</xdr:rowOff>
    </xdr:to>
    <xdr:sp macro="" textlink="">
      <xdr:nvSpPr>
        <xdr:cNvPr id="405" name="円/楕円 404"/>
        <xdr:cNvSpPr/>
      </xdr:nvSpPr>
      <xdr:spPr>
        <a:xfrm>
          <a:off x="169672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74040</xdr:rowOff>
    </xdr:from>
    <xdr:ext cx="762000" cy="259045"/>
    <xdr:sp macro="" textlink="">
      <xdr:nvSpPr>
        <xdr:cNvPr id="406" name="公債費負担の状況該当値テキスト"/>
        <xdr:cNvSpPr txBox="1"/>
      </xdr:nvSpPr>
      <xdr:spPr>
        <a:xfrm>
          <a:off x="17106900" y="658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115751</xdr:rowOff>
    </xdr:from>
    <xdr:to>
      <xdr:col>23</xdr:col>
      <xdr:colOff>457200</xdr:colOff>
      <xdr:row>39</xdr:row>
      <xdr:rowOff>45901</xdr:rowOff>
    </xdr:to>
    <xdr:sp macro="" textlink="">
      <xdr:nvSpPr>
        <xdr:cNvPr id="407" name="円/楕円 406"/>
        <xdr:cNvSpPr/>
      </xdr:nvSpPr>
      <xdr:spPr>
        <a:xfrm>
          <a:off x="16129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30678</xdr:rowOff>
    </xdr:from>
    <xdr:ext cx="736600" cy="259045"/>
    <xdr:sp macro="" textlink="">
      <xdr:nvSpPr>
        <xdr:cNvPr id="408" name="テキスト ボックス 407"/>
        <xdr:cNvSpPr txBox="1"/>
      </xdr:nvSpPr>
      <xdr:spPr>
        <a:xfrm>
          <a:off x="15798800" y="671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143328</xdr:rowOff>
    </xdr:from>
    <xdr:to>
      <xdr:col>22</xdr:col>
      <xdr:colOff>254000</xdr:colOff>
      <xdr:row>39</xdr:row>
      <xdr:rowOff>73478</xdr:rowOff>
    </xdr:to>
    <xdr:sp macro="" textlink="">
      <xdr:nvSpPr>
        <xdr:cNvPr id="409" name="円/楕円 408"/>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58255</xdr:rowOff>
    </xdr:from>
    <xdr:ext cx="762000" cy="259045"/>
    <xdr:sp macro="" textlink="">
      <xdr:nvSpPr>
        <xdr:cNvPr id="410" name="テキスト ボックス 409"/>
        <xdr:cNvSpPr txBox="1"/>
      </xdr:nvSpPr>
      <xdr:spPr>
        <a:xfrm>
          <a:off x="14909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9797</xdr:rowOff>
    </xdr:from>
    <xdr:to>
      <xdr:col>21</xdr:col>
      <xdr:colOff>50800</xdr:colOff>
      <xdr:row>39</xdr:row>
      <xdr:rowOff>111397</xdr:rowOff>
    </xdr:to>
    <xdr:sp macro="" textlink="">
      <xdr:nvSpPr>
        <xdr:cNvPr id="411" name="円/楕円 410"/>
        <xdr:cNvSpPr/>
      </xdr:nvSpPr>
      <xdr:spPr>
        <a:xfrm>
          <a:off x="14351000" y="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96174</xdr:rowOff>
    </xdr:from>
    <xdr:ext cx="762000" cy="259045"/>
    <xdr:sp macro="" textlink="">
      <xdr:nvSpPr>
        <xdr:cNvPr id="412" name="テキスト ボックス 411"/>
        <xdr:cNvSpPr txBox="1"/>
      </xdr:nvSpPr>
      <xdr:spPr>
        <a:xfrm>
          <a:off x="14020800" y="67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58057</xdr:rowOff>
    </xdr:from>
    <xdr:to>
      <xdr:col>19</xdr:col>
      <xdr:colOff>533400</xdr:colOff>
      <xdr:row>39</xdr:row>
      <xdr:rowOff>159657</xdr:rowOff>
    </xdr:to>
    <xdr:sp macro="" textlink="">
      <xdr:nvSpPr>
        <xdr:cNvPr id="413" name="円/楕円 412"/>
        <xdr:cNvSpPr/>
      </xdr:nvSpPr>
      <xdr:spPr>
        <a:xfrm>
          <a:off x="13462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144434</xdr:rowOff>
    </xdr:from>
    <xdr:ext cx="762000" cy="259045"/>
    <xdr:sp macro="" textlink="">
      <xdr:nvSpPr>
        <xdr:cNvPr id="414" name="テキスト ボックス 413"/>
        <xdr:cNvSpPr txBox="1"/>
      </xdr:nvSpPr>
      <xdr:spPr>
        <a:xfrm>
          <a:off x="131318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将来負担額については、下水道事業会計などへの公営企業等繰入見込額の減少、職員数の減による退職手当負担見込額が減少したことなどにより</a:t>
          </a:r>
          <a:r>
            <a:rPr kumimoji="1" lang="en-US" altLang="ja-JP" sz="1100">
              <a:latin typeface="ＭＳ Ｐゴシック"/>
            </a:rPr>
            <a:t>10.3</a:t>
          </a:r>
          <a:r>
            <a:rPr kumimoji="1" lang="ja-JP" altLang="en-US" sz="1100">
              <a:latin typeface="ＭＳ Ｐゴシック"/>
            </a:rPr>
            <a:t>ポイント改善されている。今後、計画的な事業実施による地方債の抑制、繰上償還の実施により地方債残高の減少に努めるなど、義務的経費の抑制を図る。</a:t>
          </a:r>
          <a:endParaRPr kumimoji="1" lang="en-US" altLang="ja-JP" sz="1100">
            <a:latin typeface="ＭＳ Ｐゴシック"/>
          </a:endParaRPr>
        </a:p>
        <a:p>
          <a:endParaRPr kumimoji="1" lang="en-US" altLang="ja-JP" sz="1100">
            <a:latin typeface="ＭＳ Ｐゴシック"/>
          </a:endParaRPr>
        </a:p>
        <a:p>
          <a:endParaRPr kumimoji="1" lang="en-US" altLang="ja-JP"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156771</xdr:rowOff>
    </xdr:from>
    <xdr:to>
      <xdr:col>24</xdr:col>
      <xdr:colOff>558800</xdr:colOff>
      <xdr:row>15</xdr:row>
      <xdr:rowOff>6033</xdr:rowOff>
    </xdr:to>
    <xdr:cxnSp macro="">
      <xdr:nvCxnSpPr>
        <xdr:cNvPr id="448" name="直線コネクタ 447"/>
        <xdr:cNvCxnSpPr/>
      </xdr:nvCxnSpPr>
      <xdr:spPr>
        <a:xfrm flipV="1">
          <a:off x="16179800" y="2557071"/>
          <a:ext cx="8382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6033</xdr:rowOff>
    </xdr:from>
    <xdr:to>
      <xdr:col>23</xdr:col>
      <xdr:colOff>406400</xdr:colOff>
      <xdr:row>15</xdr:row>
      <xdr:rowOff>36798</xdr:rowOff>
    </xdr:to>
    <xdr:cxnSp macro="">
      <xdr:nvCxnSpPr>
        <xdr:cNvPr id="451" name="直線コネクタ 450"/>
        <xdr:cNvCxnSpPr/>
      </xdr:nvCxnSpPr>
      <xdr:spPr>
        <a:xfrm flipV="1">
          <a:off x="15290800" y="2577783"/>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36798</xdr:rowOff>
    </xdr:from>
    <xdr:to>
      <xdr:col>22</xdr:col>
      <xdr:colOff>203200</xdr:colOff>
      <xdr:row>15</xdr:row>
      <xdr:rowOff>82042</xdr:rowOff>
    </xdr:to>
    <xdr:cxnSp macro="">
      <xdr:nvCxnSpPr>
        <xdr:cNvPr id="454" name="直線コネクタ 453"/>
        <xdr:cNvCxnSpPr/>
      </xdr:nvCxnSpPr>
      <xdr:spPr>
        <a:xfrm flipV="1">
          <a:off x="14401800" y="2608548"/>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82042</xdr:rowOff>
    </xdr:from>
    <xdr:to>
      <xdr:col>21</xdr:col>
      <xdr:colOff>0</xdr:colOff>
      <xdr:row>15</xdr:row>
      <xdr:rowOff>152823</xdr:rowOff>
    </xdr:to>
    <xdr:cxnSp macro="">
      <xdr:nvCxnSpPr>
        <xdr:cNvPr id="457" name="直線コネクタ 456"/>
        <xdr:cNvCxnSpPr/>
      </xdr:nvCxnSpPr>
      <xdr:spPr>
        <a:xfrm flipV="1">
          <a:off x="13512800" y="2653792"/>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48309</xdr:rowOff>
    </xdr:from>
    <xdr:ext cx="762000" cy="259045"/>
    <xdr:sp macro="" textlink="">
      <xdr:nvSpPr>
        <xdr:cNvPr id="459" name="テキスト ボックス 458"/>
        <xdr:cNvSpPr txBox="1"/>
      </xdr:nvSpPr>
      <xdr:spPr>
        <a:xfrm>
          <a:off x="14020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93351</xdr:rowOff>
    </xdr:from>
    <xdr:ext cx="762000" cy="259045"/>
    <xdr:sp macro="" textlink="">
      <xdr:nvSpPr>
        <xdr:cNvPr id="461" name="テキスト ボックス 460"/>
        <xdr:cNvSpPr txBox="1"/>
      </xdr:nvSpPr>
      <xdr:spPr>
        <a:xfrm>
          <a:off x="13131800" y="23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105971</xdr:rowOff>
    </xdr:from>
    <xdr:to>
      <xdr:col>24</xdr:col>
      <xdr:colOff>609600</xdr:colOff>
      <xdr:row>15</xdr:row>
      <xdr:rowOff>36121</xdr:rowOff>
    </xdr:to>
    <xdr:sp macro="" textlink="">
      <xdr:nvSpPr>
        <xdr:cNvPr id="467" name="円/楕円 466"/>
        <xdr:cNvSpPr/>
      </xdr:nvSpPr>
      <xdr:spPr>
        <a:xfrm>
          <a:off x="16967200" y="250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78048</xdr:rowOff>
    </xdr:from>
    <xdr:ext cx="762000" cy="259045"/>
    <xdr:sp macro="" textlink="">
      <xdr:nvSpPr>
        <xdr:cNvPr id="468" name="将来負担の状況該当値テキスト"/>
        <xdr:cNvSpPr txBox="1"/>
      </xdr:nvSpPr>
      <xdr:spPr>
        <a:xfrm>
          <a:off x="17106900" y="247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126683</xdr:rowOff>
    </xdr:from>
    <xdr:to>
      <xdr:col>23</xdr:col>
      <xdr:colOff>457200</xdr:colOff>
      <xdr:row>15</xdr:row>
      <xdr:rowOff>56833</xdr:rowOff>
    </xdr:to>
    <xdr:sp macro="" textlink="">
      <xdr:nvSpPr>
        <xdr:cNvPr id="469" name="円/楕円 468"/>
        <xdr:cNvSpPr/>
      </xdr:nvSpPr>
      <xdr:spPr>
        <a:xfrm>
          <a:off x="16129000" y="252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41610</xdr:rowOff>
    </xdr:from>
    <xdr:ext cx="736600" cy="259045"/>
    <xdr:sp macro="" textlink="">
      <xdr:nvSpPr>
        <xdr:cNvPr id="470" name="テキスト ボックス 469"/>
        <xdr:cNvSpPr txBox="1"/>
      </xdr:nvSpPr>
      <xdr:spPr>
        <a:xfrm>
          <a:off x="15798800" y="261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157448</xdr:rowOff>
    </xdr:from>
    <xdr:to>
      <xdr:col>22</xdr:col>
      <xdr:colOff>254000</xdr:colOff>
      <xdr:row>15</xdr:row>
      <xdr:rowOff>87598</xdr:rowOff>
    </xdr:to>
    <xdr:sp macro="" textlink="">
      <xdr:nvSpPr>
        <xdr:cNvPr id="471" name="円/楕円 470"/>
        <xdr:cNvSpPr/>
      </xdr:nvSpPr>
      <xdr:spPr>
        <a:xfrm>
          <a:off x="15240000" y="25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72375</xdr:rowOff>
    </xdr:from>
    <xdr:ext cx="762000" cy="259045"/>
    <xdr:sp macro="" textlink="">
      <xdr:nvSpPr>
        <xdr:cNvPr id="472" name="テキスト ボックス 471"/>
        <xdr:cNvSpPr txBox="1"/>
      </xdr:nvSpPr>
      <xdr:spPr>
        <a:xfrm>
          <a:off x="14909800" y="26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31242</xdr:rowOff>
    </xdr:from>
    <xdr:to>
      <xdr:col>21</xdr:col>
      <xdr:colOff>50800</xdr:colOff>
      <xdr:row>15</xdr:row>
      <xdr:rowOff>132842</xdr:rowOff>
    </xdr:to>
    <xdr:sp macro="" textlink="">
      <xdr:nvSpPr>
        <xdr:cNvPr id="473" name="円/楕円 472"/>
        <xdr:cNvSpPr/>
      </xdr:nvSpPr>
      <xdr:spPr>
        <a:xfrm>
          <a:off x="14351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117619</xdr:rowOff>
    </xdr:from>
    <xdr:ext cx="762000" cy="259045"/>
    <xdr:sp macro="" textlink="">
      <xdr:nvSpPr>
        <xdr:cNvPr id="474" name="テキスト ボックス 473"/>
        <xdr:cNvSpPr txBox="1"/>
      </xdr:nvSpPr>
      <xdr:spPr>
        <a:xfrm>
          <a:off x="14020800" y="268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102023</xdr:rowOff>
    </xdr:from>
    <xdr:to>
      <xdr:col>19</xdr:col>
      <xdr:colOff>533400</xdr:colOff>
      <xdr:row>16</xdr:row>
      <xdr:rowOff>32173</xdr:rowOff>
    </xdr:to>
    <xdr:sp macro="" textlink="">
      <xdr:nvSpPr>
        <xdr:cNvPr id="475" name="円/楕円 474"/>
        <xdr:cNvSpPr/>
      </xdr:nvSpPr>
      <xdr:spPr>
        <a:xfrm>
          <a:off x="13462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16950</xdr:rowOff>
    </xdr:from>
    <xdr:ext cx="762000" cy="259045"/>
    <xdr:sp macro="" textlink="">
      <xdr:nvSpPr>
        <xdr:cNvPr id="476" name="テキスト ボックス 475"/>
        <xdr:cNvSpPr txBox="1"/>
      </xdr:nvSpPr>
      <xdr:spPr>
        <a:xfrm>
          <a:off x="13131800" y="276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30,362
30,176
429.19
24,170,377
23,065,098
1,081,466
15,311,602
29,024,797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92.7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類似団体平均と比較すると、人件費に係る経常収支比率は低くなっているが、人口１人当たりの職員数や人件費及び人件費に準ずる費用の人口１人当たりの決算額は、類似団体平均を上回っているため、</a:t>
          </a:r>
          <a:r>
            <a:rPr kumimoji="1" lang="ja-JP" altLang="ja-JP" sz="1100">
              <a:solidFill>
                <a:schemeClr val="dk1"/>
              </a:solidFill>
              <a:effectLst/>
              <a:latin typeface="+mn-lt"/>
              <a:ea typeface="+mn-ea"/>
              <a:cs typeface="+mn-cs"/>
            </a:rPr>
            <a:t>新たな定員適正計画を策定し、より適切な定員管理に努める</a:t>
          </a:r>
          <a:r>
            <a:rPr kumimoji="1" lang="ja-JP" altLang="en-US" sz="1100">
              <a:solidFill>
                <a:schemeClr val="dk1"/>
              </a:solidFill>
              <a:effectLst/>
              <a:latin typeface="+mn-lt"/>
              <a:ea typeface="+mn-ea"/>
              <a:cs typeface="+mn-cs"/>
            </a:rPr>
            <a:t>など、人件費関係経費全体を改善する必要がある。</a:t>
          </a:r>
          <a:endParaRPr kumimoji="1" lang="en-US" altLang="ja-JP" sz="1100">
            <a:solidFill>
              <a:schemeClr val="dk1"/>
            </a:solidFill>
            <a:effectLst/>
            <a:latin typeface="+mn-lt"/>
            <a:ea typeface="+mn-ea"/>
            <a:cs typeface="+mn-cs"/>
          </a:endParaRPr>
        </a:p>
        <a:p>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37</xdr:row>
      <xdr:rowOff>5842</xdr:rowOff>
    </xdr:to>
    <xdr:cxnSp macro="">
      <xdr:nvCxnSpPr>
        <xdr:cNvPr id="63" name="直線コネクタ 62"/>
        <xdr:cNvCxnSpPr/>
      </xdr:nvCxnSpPr>
      <xdr:spPr>
        <a:xfrm flipV="1">
          <a:off x="3987800" y="62992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28702</xdr:rowOff>
    </xdr:to>
    <xdr:cxnSp macro="">
      <xdr:nvCxnSpPr>
        <xdr:cNvPr id="66" name="直線コネクタ 65"/>
        <xdr:cNvCxnSpPr/>
      </xdr:nvCxnSpPr>
      <xdr:spPr>
        <a:xfrm flipV="1">
          <a:off x="3098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154432</xdr:rowOff>
    </xdr:from>
    <xdr:to>
      <xdr:col>4</xdr:col>
      <xdr:colOff>346075</xdr:colOff>
      <xdr:row>37</xdr:row>
      <xdr:rowOff>28702</xdr:rowOff>
    </xdr:to>
    <xdr:cxnSp macro="">
      <xdr:nvCxnSpPr>
        <xdr:cNvPr id="69" name="直線コネクタ 68"/>
        <xdr:cNvCxnSpPr/>
      </xdr:nvCxnSpPr>
      <xdr:spPr>
        <a:xfrm>
          <a:off x="2209800" y="6326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154432</xdr:rowOff>
    </xdr:from>
    <xdr:to>
      <xdr:col>3</xdr:col>
      <xdr:colOff>142875</xdr:colOff>
      <xdr:row>37</xdr:row>
      <xdr:rowOff>56134</xdr:rowOff>
    </xdr:to>
    <xdr:cxnSp macro="">
      <xdr:nvCxnSpPr>
        <xdr:cNvPr id="72" name="直線コネクタ 71"/>
        <xdr:cNvCxnSpPr/>
      </xdr:nvCxnSpPr>
      <xdr:spPr>
        <a:xfrm flipV="1">
          <a:off x="1320800" y="63266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76" name="テキスト ボックス 75"/>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2" name="円/楕円 81"/>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3"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4" name="円/楕円 83"/>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5" name="テキスト ボックス 84"/>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6" name="円/楕円 85"/>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87" name="テキスト ボックス 86"/>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103632</xdr:rowOff>
    </xdr:from>
    <xdr:to>
      <xdr:col>3</xdr:col>
      <xdr:colOff>193675</xdr:colOff>
      <xdr:row>37</xdr:row>
      <xdr:rowOff>33782</xdr:rowOff>
    </xdr:to>
    <xdr:sp macro="" textlink="">
      <xdr:nvSpPr>
        <xdr:cNvPr id="88" name="円/楕円 87"/>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89" name="テキスト ボックス 88"/>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90" name="円/楕円 89"/>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91" name="テキスト ボックス 90"/>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較すると、若干下回っている。これは、合併以降、取り組んできた行財政改革の効果である。今後、公共施設の統廃合の促進、また、指定管理者制度の導入などにより委託化を進め、経費節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140607</xdr:rowOff>
    </xdr:to>
    <xdr:cxnSp macro="">
      <xdr:nvCxnSpPr>
        <xdr:cNvPr id="126" name="直線コネクタ 125"/>
        <xdr:cNvCxnSpPr/>
      </xdr:nvCxnSpPr>
      <xdr:spPr>
        <a:xfrm>
          <a:off x="15671800" y="25926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53521</xdr:rowOff>
    </xdr:to>
    <xdr:cxnSp macro="">
      <xdr:nvCxnSpPr>
        <xdr:cNvPr id="129" name="直線コネクタ 128"/>
        <xdr:cNvCxnSpPr/>
      </xdr:nvCxnSpPr>
      <xdr:spPr>
        <a:xfrm flipV="1">
          <a:off x="14782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53521</xdr:rowOff>
    </xdr:from>
    <xdr:to>
      <xdr:col>21</xdr:col>
      <xdr:colOff>361950</xdr:colOff>
      <xdr:row>15</xdr:row>
      <xdr:rowOff>107950</xdr:rowOff>
    </xdr:to>
    <xdr:cxnSp macro="">
      <xdr:nvCxnSpPr>
        <xdr:cNvPr id="132" name="直線コネクタ 131"/>
        <xdr:cNvCxnSpPr/>
      </xdr:nvCxnSpPr>
      <xdr:spPr>
        <a:xfrm flipV="1">
          <a:off x="13893800" y="2625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170543</xdr:rowOff>
    </xdr:from>
    <xdr:to>
      <xdr:col>20</xdr:col>
      <xdr:colOff>158750</xdr:colOff>
      <xdr:row>15</xdr:row>
      <xdr:rowOff>107950</xdr:rowOff>
    </xdr:to>
    <xdr:cxnSp macro="">
      <xdr:nvCxnSpPr>
        <xdr:cNvPr id="135" name="直線コネクタ 134"/>
        <xdr:cNvCxnSpPr/>
      </xdr:nvCxnSpPr>
      <xdr:spPr>
        <a:xfrm>
          <a:off x="13004800" y="2570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37" name="テキスト ボックス 136"/>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89807</xdr:rowOff>
    </xdr:from>
    <xdr:to>
      <xdr:col>24</xdr:col>
      <xdr:colOff>82550</xdr:colOff>
      <xdr:row>16</xdr:row>
      <xdr:rowOff>19957</xdr:rowOff>
    </xdr:to>
    <xdr:sp macro="" textlink="">
      <xdr:nvSpPr>
        <xdr:cNvPr id="145" name="円/楕円 144"/>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106334</xdr:rowOff>
    </xdr:from>
    <xdr:ext cx="762000" cy="259045"/>
    <xdr:sp macro="" textlink="">
      <xdr:nvSpPr>
        <xdr:cNvPr id="146"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47" name="円/楕円 146"/>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48" name="テキスト ボックス 147"/>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49" name="円/楕円 148"/>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50" name="テキスト ボックス 149"/>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1" name="円/楕円 150"/>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2" name="テキスト ボックス 151"/>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119743</xdr:rowOff>
    </xdr:from>
    <xdr:to>
      <xdr:col>19</xdr:col>
      <xdr:colOff>6350</xdr:colOff>
      <xdr:row>15</xdr:row>
      <xdr:rowOff>49893</xdr:rowOff>
    </xdr:to>
    <xdr:sp macro="" textlink="">
      <xdr:nvSpPr>
        <xdr:cNvPr id="153" name="円/楕円 152"/>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60070</xdr:rowOff>
    </xdr:from>
    <xdr:ext cx="762000" cy="259045"/>
    <xdr:sp macro="" textlink="">
      <xdr:nvSpPr>
        <xdr:cNvPr id="154" name="テキスト ボックス 153"/>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類似団体と比較すると大きく下回っている。今後、この数値は増加することが予測されるが、住民サービスの低下を招くことがないよう適正な事業実施を行うなど、注意が必要である。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57150</xdr:rowOff>
    </xdr:to>
    <xdr:cxnSp macro="">
      <xdr:nvCxnSpPr>
        <xdr:cNvPr id="187" name="直線コネクタ 186"/>
        <xdr:cNvCxnSpPr/>
      </xdr:nvCxnSpPr>
      <xdr:spPr>
        <a:xfrm flipV="1">
          <a:off x="3987800" y="911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6350</xdr:rowOff>
    </xdr:from>
    <xdr:to>
      <xdr:col>5</xdr:col>
      <xdr:colOff>549275</xdr:colOff>
      <xdr:row>53</xdr:row>
      <xdr:rowOff>57150</xdr:rowOff>
    </xdr:to>
    <xdr:cxnSp macro="">
      <xdr:nvCxnSpPr>
        <xdr:cNvPr id="190" name="直線コネクタ 189"/>
        <xdr:cNvCxnSpPr/>
      </xdr:nvCxnSpPr>
      <xdr:spPr>
        <a:xfrm>
          <a:off x="3098800" y="909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6350</xdr:rowOff>
    </xdr:to>
    <xdr:cxnSp macro="">
      <xdr:nvCxnSpPr>
        <xdr:cNvPr id="193" name="直線コネクタ 192"/>
        <xdr:cNvCxnSpPr/>
      </xdr:nvCxnSpPr>
      <xdr:spPr>
        <a:xfrm>
          <a:off x="2209800" y="908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114300</xdr:rowOff>
    </xdr:from>
    <xdr:to>
      <xdr:col>3</xdr:col>
      <xdr:colOff>142875</xdr:colOff>
      <xdr:row>52</xdr:row>
      <xdr:rowOff>165100</xdr:rowOff>
    </xdr:to>
    <xdr:cxnSp macro="">
      <xdr:nvCxnSpPr>
        <xdr:cNvPr id="196" name="直線コネクタ 195"/>
        <xdr:cNvCxnSpPr/>
      </xdr:nvCxnSpPr>
      <xdr:spPr>
        <a:xfrm>
          <a:off x="1320800" y="9029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198" name="テキスト ボックス 19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0" name="テキスト ボックス 19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6" name="円/楕円 205"/>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60977</xdr:rowOff>
    </xdr:from>
    <xdr:ext cx="762000" cy="259045"/>
    <xdr:sp macro="" textlink="">
      <xdr:nvSpPr>
        <xdr:cNvPr id="207"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6350</xdr:rowOff>
    </xdr:from>
    <xdr:to>
      <xdr:col>5</xdr:col>
      <xdr:colOff>600075</xdr:colOff>
      <xdr:row>53</xdr:row>
      <xdr:rowOff>107950</xdr:rowOff>
    </xdr:to>
    <xdr:sp macro="" textlink="">
      <xdr:nvSpPr>
        <xdr:cNvPr id="208" name="円/楕円 207"/>
        <xdr:cNvSpPr/>
      </xdr:nvSpPr>
      <xdr:spPr>
        <a:xfrm>
          <a:off x="3937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118127</xdr:rowOff>
    </xdr:from>
    <xdr:ext cx="736600" cy="259045"/>
    <xdr:sp macro="" textlink="">
      <xdr:nvSpPr>
        <xdr:cNvPr id="209" name="テキスト ボックス 208"/>
        <xdr:cNvSpPr txBox="1"/>
      </xdr:nvSpPr>
      <xdr:spPr>
        <a:xfrm>
          <a:off x="3606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127000</xdr:rowOff>
    </xdr:from>
    <xdr:to>
      <xdr:col>4</xdr:col>
      <xdr:colOff>396875</xdr:colOff>
      <xdr:row>53</xdr:row>
      <xdr:rowOff>57150</xdr:rowOff>
    </xdr:to>
    <xdr:sp macro="" textlink="">
      <xdr:nvSpPr>
        <xdr:cNvPr id="210" name="円/楕円 209"/>
        <xdr:cNvSpPr/>
      </xdr:nvSpPr>
      <xdr:spPr>
        <a:xfrm>
          <a:off x="3048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67327</xdr:rowOff>
    </xdr:from>
    <xdr:ext cx="762000" cy="259045"/>
    <xdr:sp macro="" textlink="">
      <xdr:nvSpPr>
        <xdr:cNvPr id="211" name="テキスト ボックス 210"/>
        <xdr:cNvSpPr txBox="1"/>
      </xdr:nvSpPr>
      <xdr:spPr>
        <a:xfrm>
          <a:off x="2717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2" name="円/楕円 211"/>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3" name="テキスト ボックス 212"/>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63500</xdr:rowOff>
    </xdr:from>
    <xdr:to>
      <xdr:col>1</xdr:col>
      <xdr:colOff>676275</xdr:colOff>
      <xdr:row>52</xdr:row>
      <xdr:rowOff>165100</xdr:rowOff>
    </xdr:to>
    <xdr:sp macro="" textlink="">
      <xdr:nvSpPr>
        <xdr:cNvPr id="214" name="円/楕円 213"/>
        <xdr:cNvSpPr/>
      </xdr:nvSpPr>
      <xdr:spPr>
        <a:xfrm>
          <a:off x="1270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3827</xdr:rowOff>
    </xdr:from>
    <xdr:ext cx="762000" cy="259045"/>
    <xdr:sp macro="" textlink="">
      <xdr:nvSpPr>
        <xdr:cNvPr id="215" name="テキスト ボックス 214"/>
        <xdr:cNvSpPr txBox="1"/>
      </xdr:nvSpPr>
      <xdr:spPr>
        <a:xfrm>
          <a:off x="939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類似団体平均と比較すると若干、下回っている。昨年から</a:t>
          </a:r>
          <a:r>
            <a:rPr kumimoji="1" lang="en-US" altLang="ja-JP" sz="1100">
              <a:latin typeface="ＭＳ Ｐゴシック"/>
            </a:rPr>
            <a:t>2.6</a:t>
          </a:r>
          <a:r>
            <a:rPr kumimoji="1" lang="ja-JP" altLang="en-US" sz="1100">
              <a:latin typeface="ＭＳ Ｐゴシック"/>
            </a:rPr>
            <a:t>ポイント改善したのは、下水道事業会計への出資金及び簡易水道会計への繰出金の減少である。今後とも公営企業会計等への経費節減により出資金等の抑制に努める。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57</xdr:row>
      <xdr:rowOff>100330</xdr:rowOff>
    </xdr:to>
    <xdr:cxnSp macro="">
      <xdr:nvCxnSpPr>
        <xdr:cNvPr id="248" name="直線コネクタ 247"/>
        <xdr:cNvCxnSpPr/>
      </xdr:nvCxnSpPr>
      <xdr:spPr>
        <a:xfrm flipV="1">
          <a:off x="15671800" y="96748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57</xdr:row>
      <xdr:rowOff>100330</xdr:rowOff>
    </xdr:to>
    <xdr:cxnSp macro="">
      <xdr:nvCxnSpPr>
        <xdr:cNvPr id="251" name="直線コネクタ 250"/>
        <xdr:cNvCxnSpPr/>
      </xdr:nvCxnSpPr>
      <xdr:spPr>
        <a:xfrm>
          <a:off x="14782800" y="96748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73660</xdr:rowOff>
    </xdr:to>
    <xdr:cxnSp macro="">
      <xdr:nvCxnSpPr>
        <xdr:cNvPr id="254" name="直線コネクタ 253"/>
        <xdr:cNvCxnSpPr/>
      </xdr:nvCxnSpPr>
      <xdr:spPr>
        <a:xfrm>
          <a:off x="13893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56</xdr:row>
      <xdr:rowOff>27940</xdr:rowOff>
    </xdr:to>
    <xdr:cxnSp macro="">
      <xdr:nvCxnSpPr>
        <xdr:cNvPr id="257" name="直線コネクタ 256"/>
        <xdr:cNvCxnSpPr/>
      </xdr:nvCxnSpPr>
      <xdr:spPr>
        <a:xfrm>
          <a:off x="13004800" y="93700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9" name="テキスト ボックス 25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1" name="テキスト ボックス 260"/>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7" name="円/楕円 266"/>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8"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69" name="円/楕円 268"/>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0" name="テキスト ボックス 269"/>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1" name="円/楕円 270"/>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2" name="テキスト ボックス 271"/>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3" name="円/楕円 272"/>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4" name="テキスト ボックス 273"/>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5" name="円/楕円 274"/>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6" name="テキスト ボックス 275"/>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は、類似団体平均を大きく上回っている。これは、下水道事業会計への補助金が大きな影響を与えている。今後、企業会計においては、独立採算の原理に立ち返り、経費の節減に努める必要があ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37</xdr:row>
      <xdr:rowOff>161290</xdr:rowOff>
    </xdr:to>
    <xdr:cxnSp macro="">
      <xdr:nvCxnSpPr>
        <xdr:cNvPr id="306" name="直線コネクタ 305"/>
        <xdr:cNvCxnSpPr/>
      </xdr:nvCxnSpPr>
      <xdr:spPr>
        <a:xfrm>
          <a:off x="15671800" y="64775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133858</xdr:rowOff>
    </xdr:to>
    <xdr:cxnSp macro="">
      <xdr:nvCxnSpPr>
        <xdr:cNvPr id="309" name="直線コネクタ 308"/>
        <xdr:cNvCxnSpPr/>
      </xdr:nvCxnSpPr>
      <xdr:spPr>
        <a:xfrm>
          <a:off x="14782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138430</xdr:rowOff>
    </xdr:to>
    <xdr:cxnSp macro="">
      <xdr:nvCxnSpPr>
        <xdr:cNvPr id="312" name="直線コネクタ 311"/>
        <xdr:cNvCxnSpPr/>
      </xdr:nvCxnSpPr>
      <xdr:spPr>
        <a:xfrm flipV="1">
          <a:off x="13893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38</xdr:row>
      <xdr:rowOff>113284</xdr:rowOff>
    </xdr:to>
    <xdr:cxnSp macro="">
      <xdr:nvCxnSpPr>
        <xdr:cNvPr id="315" name="直線コネクタ 314"/>
        <xdr:cNvCxnSpPr/>
      </xdr:nvCxnSpPr>
      <xdr:spPr>
        <a:xfrm flipV="1">
          <a:off x="13004800" y="648208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7" name="テキスト ボックス 31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110490</xdr:rowOff>
    </xdr:from>
    <xdr:to>
      <xdr:col>24</xdr:col>
      <xdr:colOff>82550</xdr:colOff>
      <xdr:row>38</xdr:row>
      <xdr:rowOff>40640</xdr:rowOff>
    </xdr:to>
    <xdr:sp macro="" textlink="">
      <xdr:nvSpPr>
        <xdr:cNvPr id="325" name="円/楕円 324"/>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82567</xdr:rowOff>
    </xdr:from>
    <xdr:ext cx="762000" cy="259045"/>
    <xdr:sp macro="" textlink="">
      <xdr:nvSpPr>
        <xdr:cNvPr id="326"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27" name="円/楕円 326"/>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28" name="テキスト ボックス 327"/>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29" name="円/楕円 328"/>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30" name="テキスト ボックス 329"/>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1" name="円/楕円 330"/>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2" name="テキスト ボックス 331"/>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62484</xdr:rowOff>
    </xdr:from>
    <xdr:to>
      <xdr:col>19</xdr:col>
      <xdr:colOff>6350</xdr:colOff>
      <xdr:row>38</xdr:row>
      <xdr:rowOff>164084</xdr:rowOff>
    </xdr:to>
    <xdr:sp macro="" textlink="">
      <xdr:nvSpPr>
        <xdr:cNvPr id="333" name="円/楕円 332"/>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148861</xdr:rowOff>
    </xdr:from>
    <xdr:ext cx="762000" cy="259045"/>
    <xdr:sp macro="" textlink="">
      <xdr:nvSpPr>
        <xdr:cNvPr id="334" name="テキスト ボックス 333"/>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と比較すると、若干ではあるが上回っている。しかし、新発行債の抑制や繰上償還の実施により、その比率は年々改善をしてきている。今後もこうした同様の取組や計画的な事業実施により改善を図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79375</xdr:rowOff>
    </xdr:from>
    <xdr:to>
      <xdr:col>7</xdr:col>
      <xdr:colOff>15875</xdr:colOff>
      <xdr:row>75</xdr:row>
      <xdr:rowOff>85090</xdr:rowOff>
    </xdr:to>
    <xdr:cxnSp macro="">
      <xdr:nvCxnSpPr>
        <xdr:cNvPr id="366" name="直線コネクタ 365"/>
        <xdr:cNvCxnSpPr/>
      </xdr:nvCxnSpPr>
      <xdr:spPr>
        <a:xfrm flipV="1">
          <a:off x="3987800" y="129381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106045</xdr:rowOff>
    </xdr:to>
    <xdr:cxnSp macro="">
      <xdr:nvCxnSpPr>
        <xdr:cNvPr id="369" name="直線コネクタ 368"/>
        <xdr:cNvCxnSpPr/>
      </xdr:nvCxnSpPr>
      <xdr:spPr>
        <a:xfrm flipV="1">
          <a:off x="3098800" y="129438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98425</xdr:rowOff>
    </xdr:from>
    <xdr:to>
      <xdr:col>4</xdr:col>
      <xdr:colOff>346075</xdr:colOff>
      <xdr:row>75</xdr:row>
      <xdr:rowOff>106045</xdr:rowOff>
    </xdr:to>
    <xdr:cxnSp macro="">
      <xdr:nvCxnSpPr>
        <xdr:cNvPr id="372" name="直線コネクタ 371"/>
        <xdr:cNvCxnSpPr/>
      </xdr:nvCxnSpPr>
      <xdr:spPr>
        <a:xfrm>
          <a:off x="2209800" y="129571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98425</xdr:rowOff>
    </xdr:from>
    <xdr:to>
      <xdr:col>3</xdr:col>
      <xdr:colOff>142875</xdr:colOff>
      <xdr:row>75</xdr:row>
      <xdr:rowOff>151764</xdr:rowOff>
    </xdr:to>
    <xdr:cxnSp macro="">
      <xdr:nvCxnSpPr>
        <xdr:cNvPr id="375" name="直線コネクタ 374"/>
        <xdr:cNvCxnSpPr/>
      </xdr:nvCxnSpPr>
      <xdr:spPr>
        <a:xfrm flipV="1">
          <a:off x="1320800" y="129571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77" name="テキスト ボックス 376"/>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125112</xdr:rowOff>
    </xdr:from>
    <xdr:ext cx="762000" cy="259045"/>
    <xdr:sp macro="" textlink="">
      <xdr:nvSpPr>
        <xdr:cNvPr id="379" name="テキスト ボックス 378"/>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28575</xdr:rowOff>
    </xdr:from>
    <xdr:to>
      <xdr:col>7</xdr:col>
      <xdr:colOff>66675</xdr:colOff>
      <xdr:row>75</xdr:row>
      <xdr:rowOff>130175</xdr:rowOff>
    </xdr:to>
    <xdr:sp macro="" textlink="">
      <xdr:nvSpPr>
        <xdr:cNvPr id="385" name="円/楕円 384"/>
        <xdr:cNvSpPr/>
      </xdr:nvSpPr>
      <xdr:spPr>
        <a:xfrm>
          <a:off x="47752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xdr:rowOff>
    </xdr:from>
    <xdr:ext cx="762000" cy="259045"/>
    <xdr:sp macro="" textlink="">
      <xdr:nvSpPr>
        <xdr:cNvPr id="386" name="公債費該当値テキスト"/>
        <xdr:cNvSpPr txBox="1"/>
      </xdr:nvSpPr>
      <xdr:spPr>
        <a:xfrm>
          <a:off x="4914900" y="128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87" name="円/楕円 386"/>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120666</xdr:rowOff>
    </xdr:from>
    <xdr:ext cx="736600" cy="259045"/>
    <xdr:sp macro="" textlink="">
      <xdr:nvSpPr>
        <xdr:cNvPr id="388" name="テキスト ボックス 387"/>
        <xdr:cNvSpPr txBox="1"/>
      </xdr:nvSpPr>
      <xdr:spPr>
        <a:xfrm>
          <a:off x="3606800" y="12979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55245</xdr:rowOff>
    </xdr:from>
    <xdr:to>
      <xdr:col>4</xdr:col>
      <xdr:colOff>396875</xdr:colOff>
      <xdr:row>75</xdr:row>
      <xdr:rowOff>156845</xdr:rowOff>
    </xdr:to>
    <xdr:sp macro="" textlink="">
      <xdr:nvSpPr>
        <xdr:cNvPr id="389" name="円/楕円 388"/>
        <xdr:cNvSpPr/>
      </xdr:nvSpPr>
      <xdr:spPr>
        <a:xfrm>
          <a:off x="3048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141622</xdr:rowOff>
    </xdr:from>
    <xdr:ext cx="762000" cy="259045"/>
    <xdr:sp macro="" textlink="">
      <xdr:nvSpPr>
        <xdr:cNvPr id="390" name="テキスト ボックス 389"/>
        <xdr:cNvSpPr txBox="1"/>
      </xdr:nvSpPr>
      <xdr:spPr>
        <a:xfrm>
          <a:off x="2717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47625</xdr:rowOff>
    </xdr:from>
    <xdr:to>
      <xdr:col>3</xdr:col>
      <xdr:colOff>193675</xdr:colOff>
      <xdr:row>75</xdr:row>
      <xdr:rowOff>149225</xdr:rowOff>
    </xdr:to>
    <xdr:sp macro="" textlink="">
      <xdr:nvSpPr>
        <xdr:cNvPr id="391" name="円/楕円 390"/>
        <xdr:cNvSpPr/>
      </xdr:nvSpPr>
      <xdr:spPr>
        <a:xfrm>
          <a:off x="2159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134002</xdr:rowOff>
    </xdr:from>
    <xdr:ext cx="762000" cy="259045"/>
    <xdr:sp macro="" textlink="">
      <xdr:nvSpPr>
        <xdr:cNvPr id="392" name="テキスト ボックス 391"/>
        <xdr:cNvSpPr txBox="1"/>
      </xdr:nvSpPr>
      <xdr:spPr>
        <a:xfrm>
          <a:off x="1828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100965</xdr:rowOff>
    </xdr:from>
    <xdr:to>
      <xdr:col>1</xdr:col>
      <xdr:colOff>676275</xdr:colOff>
      <xdr:row>76</xdr:row>
      <xdr:rowOff>31114</xdr:rowOff>
    </xdr:to>
    <xdr:sp macro="" textlink="">
      <xdr:nvSpPr>
        <xdr:cNvPr id="393" name="円/楕円 392"/>
        <xdr:cNvSpPr/>
      </xdr:nvSpPr>
      <xdr:spPr>
        <a:xfrm>
          <a:off x="1270000" y="12959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15891</xdr:rowOff>
    </xdr:from>
    <xdr:ext cx="762000" cy="259045"/>
    <xdr:sp macro="" textlink="">
      <xdr:nvSpPr>
        <xdr:cNvPr id="394" name="テキスト ボックス 393"/>
        <xdr:cNvSpPr txBox="1"/>
      </xdr:nvSpPr>
      <xdr:spPr>
        <a:xfrm>
          <a:off x="939800" y="1304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公債費以外の経費については、類似団体平均を若干であるが下回っている。ただ、公債費以外の経費のうち補助費等の費目については、類似団体平均を大きく上回っている。それ以外の費目については、類似団体より良い水準であるが、物件費や扶助費については、今後、社会保障費の増大や施設の老朽化に伴う経費の増大などが見込まれるため、行財政改革の推進を図り、財政の健全化に努める。</a:t>
          </a:r>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111761</xdr:rowOff>
    </xdr:from>
    <xdr:to>
      <xdr:col>24</xdr:col>
      <xdr:colOff>31750</xdr:colOff>
      <xdr:row>77</xdr:row>
      <xdr:rowOff>24130</xdr:rowOff>
    </xdr:to>
    <xdr:cxnSp macro="">
      <xdr:nvCxnSpPr>
        <xdr:cNvPr id="427" name="直線コネクタ 426"/>
        <xdr:cNvCxnSpPr/>
      </xdr:nvCxnSpPr>
      <xdr:spPr>
        <a:xfrm flipV="1">
          <a:off x="15671800" y="131419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96520</xdr:rowOff>
    </xdr:from>
    <xdr:to>
      <xdr:col>22</xdr:col>
      <xdr:colOff>565150</xdr:colOff>
      <xdr:row>77</xdr:row>
      <xdr:rowOff>24130</xdr:rowOff>
    </xdr:to>
    <xdr:cxnSp macro="">
      <xdr:nvCxnSpPr>
        <xdr:cNvPr id="430" name="直線コネクタ 429"/>
        <xdr:cNvCxnSpPr/>
      </xdr:nvCxnSpPr>
      <xdr:spPr>
        <a:xfrm>
          <a:off x="14782800" y="13126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76</xdr:row>
      <xdr:rowOff>96520</xdr:rowOff>
    </xdr:to>
    <xdr:cxnSp macro="">
      <xdr:nvCxnSpPr>
        <xdr:cNvPr id="433" name="直線コネクタ 432"/>
        <xdr:cNvCxnSpPr/>
      </xdr:nvCxnSpPr>
      <xdr:spPr>
        <a:xfrm>
          <a:off x="13893800" y="13100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69850</xdr:rowOff>
    </xdr:to>
    <xdr:cxnSp macro="">
      <xdr:nvCxnSpPr>
        <xdr:cNvPr id="436" name="直線コネクタ 435"/>
        <xdr:cNvCxnSpPr/>
      </xdr:nvCxnSpPr>
      <xdr:spPr>
        <a:xfrm>
          <a:off x="13004800" y="1310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8" name="テキスト ボックス 437"/>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0" name="テキスト ボックス 439"/>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60961</xdr:rowOff>
    </xdr:from>
    <xdr:to>
      <xdr:col>24</xdr:col>
      <xdr:colOff>82550</xdr:colOff>
      <xdr:row>76</xdr:row>
      <xdr:rowOff>162561</xdr:rowOff>
    </xdr:to>
    <xdr:sp macro="" textlink="">
      <xdr:nvSpPr>
        <xdr:cNvPr id="446" name="円/楕円 445"/>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77487</xdr:rowOff>
    </xdr:from>
    <xdr:ext cx="762000" cy="259045"/>
    <xdr:sp macro="" textlink="">
      <xdr:nvSpPr>
        <xdr:cNvPr id="447"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8" name="円/楕円 447"/>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49" name="テキスト ボックス 448"/>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45720</xdr:rowOff>
    </xdr:from>
    <xdr:to>
      <xdr:col>21</xdr:col>
      <xdr:colOff>412750</xdr:colOff>
      <xdr:row>76</xdr:row>
      <xdr:rowOff>147320</xdr:rowOff>
    </xdr:to>
    <xdr:sp macro="" textlink="">
      <xdr:nvSpPr>
        <xdr:cNvPr id="450" name="円/楕円 449"/>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157497</xdr:rowOff>
    </xdr:from>
    <xdr:ext cx="762000" cy="259045"/>
    <xdr:sp macro="" textlink="">
      <xdr:nvSpPr>
        <xdr:cNvPr id="451" name="テキスト ボックス 450"/>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52" name="円/楕円 451"/>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130827</xdr:rowOff>
    </xdr:from>
    <xdr:ext cx="762000" cy="259045"/>
    <xdr:sp macro="" textlink="">
      <xdr:nvSpPr>
        <xdr:cNvPr id="453" name="テキスト ボックス 452"/>
        <xdr:cNvSpPr txBox="1"/>
      </xdr:nvSpPr>
      <xdr:spPr>
        <a:xfrm>
          <a:off x="13512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4" name="円/楕円 453"/>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55" name="テキスト ボックス 454"/>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岡山県美作市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118732</xdr:rowOff>
    </xdr:from>
    <xdr:to>
      <xdr:col>4</xdr:col>
      <xdr:colOff>1117600</xdr:colOff>
      <xdr:row>15</xdr:row>
      <xdr:rowOff>26416</xdr:rowOff>
    </xdr:to>
    <xdr:cxnSp macro="">
      <xdr:nvCxnSpPr>
        <xdr:cNvPr id="50" name="直線コネクタ 49"/>
        <xdr:cNvCxnSpPr/>
      </xdr:nvCxnSpPr>
      <xdr:spPr bwMode="auto">
        <a:xfrm>
          <a:off x="5003800" y="2566657"/>
          <a:ext cx="647700" cy="79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46863</xdr:rowOff>
    </xdr:from>
    <xdr:to>
      <xdr:col>4</xdr:col>
      <xdr:colOff>469900</xdr:colOff>
      <xdr:row>14</xdr:row>
      <xdr:rowOff>118732</xdr:rowOff>
    </xdr:to>
    <xdr:cxnSp macro="">
      <xdr:nvCxnSpPr>
        <xdr:cNvPr id="53" name="直線コネクタ 52"/>
        <xdr:cNvCxnSpPr/>
      </xdr:nvCxnSpPr>
      <xdr:spPr bwMode="auto">
        <a:xfrm>
          <a:off x="4305300" y="2494788"/>
          <a:ext cx="698500" cy="7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46863</xdr:rowOff>
    </xdr:from>
    <xdr:to>
      <xdr:col>3</xdr:col>
      <xdr:colOff>904875</xdr:colOff>
      <xdr:row>14</xdr:row>
      <xdr:rowOff>115291</xdr:rowOff>
    </xdr:to>
    <xdr:cxnSp macro="">
      <xdr:nvCxnSpPr>
        <xdr:cNvPr id="56" name="直線コネクタ 55"/>
        <xdr:cNvCxnSpPr/>
      </xdr:nvCxnSpPr>
      <xdr:spPr bwMode="auto">
        <a:xfrm flipV="1">
          <a:off x="3606800" y="2494788"/>
          <a:ext cx="698500" cy="6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115291</xdr:rowOff>
    </xdr:from>
    <xdr:to>
      <xdr:col>3</xdr:col>
      <xdr:colOff>206375</xdr:colOff>
      <xdr:row>14</xdr:row>
      <xdr:rowOff>115989</xdr:rowOff>
    </xdr:to>
    <xdr:cxnSp macro="">
      <xdr:nvCxnSpPr>
        <xdr:cNvPr id="59" name="直線コネクタ 58"/>
        <xdr:cNvCxnSpPr/>
      </xdr:nvCxnSpPr>
      <xdr:spPr bwMode="auto">
        <a:xfrm flipV="1">
          <a:off x="2908300" y="2563216"/>
          <a:ext cx="698500" cy="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168978</xdr:rowOff>
    </xdr:from>
    <xdr:ext cx="762000" cy="259045"/>
    <xdr:sp macro="" textlink="">
      <xdr:nvSpPr>
        <xdr:cNvPr id="61" name="テキスト ボックス 60"/>
        <xdr:cNvSpPr txBox="1"/>
      </xdr:nvSpPr>
      <xdr:spPr>
        <a:xfrm>
          <a:off x="32258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168838</xdr:rowOff>
    </xdr:from>
    <xdr:ext cx="762000" cy="259045"/>
    <xdr:sp macro="" textlink="">
      <xdr:nvSpPr>
        <xdr:cNvPr id="63" name="テキスト ボックス 62"/>
        <xdr:cNvSpPr txBox="1"/>
      </xdr:nvSpPr>
      <xdr:spPr>
        <a:xfrm>
          <a:off x="2527300" y="313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147066</xdr:rowOff>
    </xdr:from>
    <xdr:to>
      <xdr:col>5</xdr:col>
      <xdr:colOff>34925</xdr:colOff>
      <xdr:row>15</xdr:row>
      <xdr:rowOff>77216</xdr:rowOff>
    </xdr:to>
    <xdr:sp macro="" textlink="">
      <xdr:nvSpPr>
        <xdr:cNvPr id="69" name="円/楕円 68"/>
        <xdr:cNvSpPr/>
      </xdr:nvSpPr>
      <xdr:spPr bwMode="auto">
        <a:xfrm>
          <a:off x="5600700" y="2594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163593</xdr:rowOff>
    </xdr:from>
    <xdr:ext cx="762000" cy="259045"/>
    <xdr:sp macro="" textlink="">
      <xdr:nvSpPr>
        <xdr:cNvPr id="70" name="人口1人当たり決算額の推移該当値テキスト130"/>
        <xdr:cNvSpPr txBox="1"/>
      </xdr:nvSpPr>
      <xdr:spPr>
        <a:xfrm>
          <a:off x="5740400" y="244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131,670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67932</xdr:rowOff>
    </xdr:from>
    <xdr:to>
      <xdr:col>4</xdr:col>
      <xdr:colOff>520700</xdr:colOff>
      <xdr:row>14</xdr:row>
      <xdr:rowOff>169532</xdr:rowOff>
    </xdr:to>
    <xdr:sp macro="" textlink="">
      <xdr:nvSpPr>
        <xdr:cNvPr id="71" name="円/楕円 70"/>
        <xdr:cNvSpPr/>
      </xdr:nvSpPr>
      <xdr:spPr bwMode="auto">
        <a:xfrm>
          <a:off x="4953000" y="251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8259</xdr:rowOff>
    </xdr:from>
    <xdr:ext cx="736600" cy="259045"/>
    <xdr:sp macro="" textlink="">
      <xdr:nvSpPr>
        <xdr:cNvPr id="72" name="テキスト ボックス 71"/>
        <xdr:cNvSpPr txBox="1"/>
      </xdr:nvSpPr>
      <xdr:spPr>
        <a:xfrm>
          <a:off x="4622800" y="2284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137,901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167513</xdr:rowOff>
    </xdr:from>
    <xdr:to>
      <xdr:col>3</xdr:col>
      <xdr:colOff>955675</xdr:colOff>
      <xdr:row>14</xdr:row>
      <xdr:rowOff>97663</xdr:rowOff>
    </xdr:to>
    <xdr:sp macro="" textlink="">
      <xdr:nvSpPr>
        <xdr:cNvPr id="73" name="円/楕円 72"/>
        <xdr:cNvSpPr/>
      </xdr:nvSpPr>
      <xdr:spPr bwMode="auto">
        <a:xfrm>
          <a:off x="4254500" y="244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107840</xdr:rowOff>
    </xdr:from>
    <xdr:ext cx="762000" cy="259045"/>
    <xdr:sp macro="" textlink="">
      <xdr:nvSpPr>
        <xdr:cNvPr id="74" name="テキスト ボックス 73"/>
        <xdr:cNvSpPr txBox="1"/>
      </xdr:nvSpPr>
      <xdr:spPr>
        <a:xfrm>
          <a:off x="3924300" y="22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143,560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64491</xdr:rowOff>
    </xdr:from>
    <xdr:to>
      <xdr:col>3</xdr:col>
      <xdr:colOff>257175</xdr:colOff>
      <xdr:row>14</xdr:row>
      <xdr:rowOff>166091</xdr:rowOff>
    </xdr:to>
    <xdr:sp macro="" textlink="">
      <xdr:nvSpPr>
        <xdr:cNvPr id="75" name="円/楕円 74"/>
        <xdr:cNvSpPr/>
      </xdr:nvSpPr>
      <xdr:spPr bwMode="auto">
        <a:xfrm>
          <a:off x="3556000" y="251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4818</xdr:rowOff>
    </xdr:from>
    <xdr:ext cx="762000" cy="259045"/>
    <xdr:sp macro="" textlink="">
      <xdr:nvSpPr>
        <xdr:cNvPr id="76" name="テキスト ボックス 75"/>
        <xdr:cNvSpPr txBox="1"/>
      </xdr:nvSpPr>
      <xdr:spPr>
        <a:xfrm>
          <a:off x="3225800" y="228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138,172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65189</xdr:rowOff>
    </xdr:from>
    <xdr:to>
      <xdr:col>2</xdr:col>
      <xdr:colOff>692150</xdr:colOff>
      <xdr:row>14</xdr:row>
      <xdr:rowOff>166789</xdr:rowOff>
    </xdr:to>
    <xdr:sp macro="" textlink="">
      <xdr:nvSpPr>
        <xdr:cNvPr id="77" name="円/楕円 76"/>
        <xdr:cNvSpPr/>
      </xdr:nvSpPr>
      <xdr:spPr bwMode="auto">
        <a:xfrm>
          <a:off x="2857500" y="251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5516</xdr:rowOff>
    </xdr:from>
    <xdr:ext cx="762000" cy="259045"/>
    <xdr:sp macro="" textlink="">
      <xdr:nvSpPr>
        <xdr:cNvPr id="78" name="テキスト ボックス 77"/>
        <xdr:cNvSpPr txBox="1"/>
      </xdr:nvSpPr>
      <xdr:spPr>
        <a:xfrm>
          <a:off x="2527300" y="22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208759</xdr:rowOff>
    </xdr:from>
    <xdr:to>
      <xdr:col>4</xdr:col>
      <xdr:colOff>1117600</xdr:colOff>
      <xdr:row>37</xdr:row>
      <xdr:rowOff>217895</xdr:rowOff>
    </xdr:to>
    <xdr:cxnSp macro="">
      <xdr:nvCxnSpPr>
        <xdr:cNvPr id="112" name="直線コネクタ 111"/>
        <xdr:cNvCxnSpPr/>
      </xdr:nvCxnSpPr>
      <xdr:spPr bwMode="auto">
        <a:xfrm>
          <a:off x="5003800" y="7333459"/>
          <a:ext cx="647700" cy="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200487</xdr:rowOff>
    </xdr:from>
    <xdr:to>
      <xdr:col>4</xdr:col>
      <xdr:colOff>469900</xdr:colOff>
      <xdr:row>37</xdr:row>
      <xdr:rowOff>208759</xdr:rowOff>
    </xdr:to>
    <xdr:cxnSp macro="">
      <xdr:nvCxnSpPr>
        <xdr:cNvPr id="115" name="直線コネクタ 114"/>
        <xdr:cNvCxnSpPr/>
      </xdr:nvCxnSpPr>
      <xdr:spPr bwMode="auto">
        <a:xfrm>
          <a:off x="4305300" y="7325187"/>
          <a:ext cx="698500" cy="8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200487</xdr:rowOff>
    </xdr:from>
    <xdr:to>
      <xdr:col>3</xdr:col>
      <xdr:colOff>904875</xdr:colOff>
      <xdr:row>37</xdr:row>
      <xdr:rowOff>203364</xdr:rowOff>
    </xdr:to>
    <xdr:cxnSp macro="">
      <xdr:nvCxnSpPr>
        <xdr:cNvPr id="118" name="直線コネクタ 117"/>
        <xdr:cNvCxnSpPr/>
      </xdr:nvCxnSpPr>
      <xdr:spPr bwMode="auto">
        <a:xfrm flipV="1">
          <a:off x="3606800" y="7325187"/>
          <a:ext cx="698500" cy="2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187991</xdr:rowOff>
    </xdr:from>
    <xdr:to>
      <xdr:col>3</xdr:col>
      <xdr:colOff>206375</xdr:colOff>
      <xdr:row>37</xdr:row>
      <xdr:rowOff>203364</xdr:rowOff>
    </xdr:to>
    <xdr:cxnSp macro="">
      <xdr:nvCxnSpPr>
        <xdr:cNvPr id="121" name="直線コネクタ 120"/>
        <xdr:cNvCxnSpPr/>
      </xdr:nvCxnSpPr>
      <xdr:spPr bwMode="auto">
        <a:xfrm>
          <a:off x="2908300" y="7312691"/>
          <a:ext cx="698500" cy="15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329744</xdr:rowOff>
    </xdr:from>
    <xdr:ext cx="762000" cy="259045"/>
    <xdr:sp macro="" textlink="">
      <xdr:nvSpPr>
        <xdr:cNvPr id="123" name="テキスト ボックス 122"/>
        <xdr:cNvSpPr txBox="1"/>
      </xdr:nvSpPr>
      <xdr:spPr>
        <a:xfrm>
          <a:off x="32258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322453</xdr:rowOff>
    </xdr:from>
    <xdr:ext cx="762000" cy="259045"/>
    <xdr:sp macro="" textlink="">
      <xdr:nvSpPr>
        <xdr:cNvPr id="125" name="テキスト ボックス 124"/>
        <xdr:cNvSpPr txBox="1"/>
      </xdr:nvSpPr>
      <xdr:spPr>
        <a:xfrm>
          <a:off x="2527300" y="74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167095</xdr:rowOff>
    </xdr:from>
    <xdr:to>
      <xdr:col>5</xdr:col>
      <xdr:colOff>34925</xdr:colOff>
      <xdr:row>37</xdr:row>
      <xdr:rowOff>268695</xdr:rowOff>
    </xdr:to>
    <xdr:sp macro="" textlink="">
      <xdr:nvSpPr>
        <xdr:cNvPr id="131" name="円/楕円 130"/>
        <xdr:cNvSpPr/>
      </xdr:nvSpPr>
      <xdr:spPr bwMode="auto">
        <a:xfrm>
          <a:off x="5600700" y="729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12172</xdr:rowOff>
    </xdr:from>
    <xdr:ext cx="762000" cy="259045"/>
    <xdr:sp macro="" textlink="">
      <xdr:nvSpPr>
        <xdr:cNvPr id="132" name="人口1人当たり決算額の推移該当値テキスト445"/>
        <xdr:cNvSpPr txBox="1"/>
      </xdr:nvSpPr>
      <xdr:spPr>
        <a:xfrm>
          <a:off x="5740400" y="713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157959</xdr:rowOff>
    </xdr:from>
    <xdr:to>
      <xdr:col>4</xdr:col>
      <xdr:colOff>520700</xdr:colOff>
      <xdr:row>37</xdr:row>
      <xdr:rowOff>259559</xdr:rowOff>
    </xdr:to>
    <xdr:sp macro="" textlink="">
      <xdr:nvSpPr>
        <xdr:cNvPr id="133" name="円/楕円 132"/>
        <xdr:cNvSpPr/>
      </xdr:nvSpPr>
      <xdr:spPr bwMode="auto">
        <a:xfrm>
          <a:off x="4953000" y="728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98286</xdr:rowOff>
    </xdr:from>
    <xdr:ext cx="736600" cy="259045"/>
    <xdr:sp macro="" textlink="">
      <xdr:nvSpPr>
        <xdr:cNvPr id="134" name="テキスト ボックス 133"/>
        <xdr:cNvSpPr txBox="1"/>
      </xdr:nvSpPr>
      <xdr:spPr>
        <a:xfrm>
          <a:off x="4622800" y="705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149687</xdr:rowOff>
    </xdr:from>
    <xdr:to>
      <xdr:col>3</xdr:col>
      <xdr:colOff>955675</xdr:colOff>
      <xdr:row>37</xdr:row>
      <xdr:rowOff>251287</xdr:rowOff>
    </xdr:to>
    <xdr:sp macro="" textlink="">
      <xdr:nvSpPr>
        <xdr:cNvPr id="135" name="円/楕円 134"/>
        <xdr:cNvSpPr/>
      </xdr:nvSpPr>
      <xdr:spPr bwMode="auto">
        <a:xfrm>
          <a:off x="4254500" y="727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90014</xdr:rowOff>
    </xdr:from>
    <xdr:ext cx="762000" cy="259045"/>
    <xdr:sp macro="" textlink="">
      <xdr:nvSpPr>
        <xdr:cNvPr id="136" name="テキスト ボックス 135"/>
        <xdr:cNvSpPr txBox="1"/>
      </xdr:nvSpPr>
      <xdr:spPr>
        <a:xfrm>
          <a:off x="3924300" y="704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60,712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152564</xdr:rowOff>
    </xdr:from>
    <xdr:to>
      <xdr:col>3</xdr:col>
      <xdr:colOff>257175</xdr:colOff>
      <xdr:row>37</xdr:row>
      <xdr:rowOff>254164</xdr:rowOff>
    </xdr:to>
    <xdr:sp macro="" textlink="">
      <xdr:nvSpPr>
        <xdr:cNvPr id="137" name="円/楕円 136"/>
        <xdr:cNvSpPr/>
      </xdr:nvSpPr>
      <xdr:spPr bwMode="auto">
        <a:xfrm>
          <a:off x="3556000" y="727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92891</xdr:rowOff>
    </xdr:from>
    <xdr:ext cx="762000" cy="259045"/>
    <xdr:sp macro="" textlink="">
      <xdr:nvSpPr>
        <xdr:cNvPr id="138" name="テキスト ボックス 137"/>
        <xdr:cNvSpPr txBox="1"/>
      </xdr:nvSpPr>
      <xdr:spPr>
        <a:xfrm>
          <a:off x="3225800" y="704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59,957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137191</xdr:rowOff>
    </xdr:from>
    <xdr:to>
      <xdr:col>2</xdr:col>
      <xdr:colOff>692150</xdr:colOff>
      <xdr:row>37</xdr:row>
      <xdr:rowOff>238791</xdr:rowOff>
    </xdr:to>
    <xdr:sp macro="" textlink="">
      <xdr:nvSpPr>
        <xdr:cNvPr id="139" name="円/楕円 138"/>
        <xdr:cNvSpPr/>
      </xdr:nvSpPr>
      <xdr:spPr bwMode="auto">
        <a:xfrm>
          <a:off x="2857500" y="726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77518</xdr:rowOff>
    </xdr:from>
    <xdr:ext cx="762000" cy="259045"/>
    <xdr:sp macro="" textlink="">
      <xdr:nvSpPr>
        <xdr:cNvPr id="140" name="テキスト ボックス 139"/>
        <xdr:cNvSpPr txBox="1"/>
      </xdr:nvSpPr>
      <xdr:spPr>
        <a:xfrm>
          <a:off x="2527300" y="703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本市の財政状況は、歳入の約５０％を地方交付税に頼っているなど、自主財源に乏しい。また、Ｈ</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は、普通交付税が段階的に縮減されるため、より一層厳しい財政運営が予想される。そのため、住民サービスの低下を招かない行政サービスの提供や必要な大規模事業の実施も考えられることから、財政調整基金等への積み増しを行う。</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０年度以降は、すべての会計において黒字である。特に病院事業に関しては、入院、外来ともに安定した収益があり黒字経営となっている。その他の公営企業においても黒字であるが、一般会計からの補助によって成り立っている会計もあるので、今後も独立採算の原則に立ち返り、経費の節減及び収入を増加させる努力を続けていく必要がある。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公営企業債の元利償還金に対する繰入金については、その大半が下水道事業会計である。その下水道事業も平成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年度で基幹部分の整備が終了したことから、今後減少する見込みである。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また、元利償還金については、毎年度、繰上償還を実施していることにより減少してきている。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以上のことから、実質公債費率の分子は、年々減少しているため、今後も継続的な繰上償還の実施により実質公債費率は改善していく見込みである。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高は、大型事業の実施により増加した。一方、公営企業債等繰入見込額は、下水道事業会計の地方債残高の減に伴い減少し、退職手当負担見込額も職員数の減により減少している。増要因はあるものの減要因が増要因を上回ったため、将来負担額は、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また、充当可能財源等は、財政調整基金など充当可能基金の増により増加した。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以上のことから、将来負担比率は減少している。今後、継続的な繰上償還の実施などにより将来負担の減少に努める。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24170377</v>
      </c>
      <c r="BO4" s="349"/>
      <c r="BP4" s="349"/>
      <c r="BQ4" s="349"/>
      <c r="BR4" s="349"/>
      <c r="BS4" s="349"/>
      <c r="BT4" s="349"/>
      <c r="BU4" s="350"/>
      <c r="BV4" s="348">
        <v>22862083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7.1</v>
      </c>
      <c r="CU4" s="355"/>
      <c r="CV4" s="355"/>
      <c r="CW4" s="355"/>
      <c r="CX4" s="355"/>
      <c r="CY4" s="355"/>
      <c r="CZ4" s="355"/>
      <c r="DA4" s="356"/>
      <c r="DB4" s="354">
        <v>7.1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23065098</v>
      </c>
      <c r="BO5" s="386"/>
      <c r="BP5" s="386"/>
      <c r="BQ5" s="386"/>
      <c r="BR5" s="386"/>
      <c r="BS5" s="386"/>
      <c r="BT5" s="386"/>
      <c r="BU5" s="387"/>
      <c r="BV5" s="385">
        <v>21750837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89.1</v>
      </c>
      <c r="CU5" s="383"/>
      <c r="CV5" s="383"/>
      <c r="CW5" s="383"/>
      <c r="CX5" s="383"/>
      <c r="CY5" s="383"/>
      <c r="CZ5" s="383"/>
      <c r="DA5" s="384"/>
      <c r="DB5" s="382">
        <v>91.6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1105279</v>
      </c>
      <c r="BO6" s="386"/>
      <c r="BP6" s="386"/>
      <c r="BQ6" s="386"/>
      <c r="BR6" s="386"/>
      <c r="BS6" s="386"/>
      <c r="BT6" s="386"/>
      <c r="BU6" s="387"/>
      <c r="BV6" s="385">
        <v>1111246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92.8</v>
      </c>
      <c r="CU6" s="423"/>
      <c r="CV6" s="423"/>
      <c r="CW6" s="423"/>
      <c r="CX6" s="423"/>
      <c r="CY6" s="423"/>
      <c r="CZ6" s="423"/>
      <c r="DA6" s="424"/>
      <c r="DB6" s="422">
        <v>96.9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23813</v>
      </c>
      <c r="BO7" s="386"/>
      <c r="BP7" s="386"/>
      <c r="BQ7" s="386"/>
      <c r="BR7" s="386"/>
      <c r="BS7" s="386"/>
      <c r="BT7" s="386"/>
      <c r="BU7" s="387"/>
      <c r="BV7" s="385">
        <v>44996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15311602</v>
      </c>
      <c r="CU7" s="386"/>
      <c r="CV7" s="386"/>
      <c r="CW7" s="386"/>
      <c r="CX7" s="386"/>
      <c r="CY7" s="386"/>
      <c r="CZ7" s="386"/>
      <c r="DA7" s="387"/>
      <c r="DB7" s="385">
        <v>15123622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1081466</v>
      </c>
      <c r="BO8" s="386"/>
      <c r="BP8" s="386"/>
      <c r="BQ8" s="386"/>
      <c r="BR8" s="386"/>
      <c r="BS8" s="386"/>
      <c r="BT8" s="386"/>
      <c r="BU8" s="387"/>
      <c r="BV8" s="385">
        <v>1066250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30498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15216</v>
      </c>
      <c r="BO9" s="386"/>
      <c r="BP9" s="386"/>
      <c r="BQ9" s="386"/>
      <c r="BR9" s="386"/>
      <c r="BS9" s="386"/>
      <c r="BT9" s="386"/>
      <c r="BU9" s="387"/>
      <c r="BV9" s="385">
        <v>-231398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21.6</v>
      </c>
      <c r="CU9" s="383"/>
      <c r="CV9" s="383"/>
      <c r="CW9" s="383"/>
      <c r="CX9" s="383"/>
      <c r="CY9" s="383"/>
      <c r="CZ9" s="383"/>
      <c r="DA9" s="384"/>
      <c r="DB9" s="382">
        <v>21.4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32479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3504</v>
      </c>
      <c r="BO10" s="386"/>
      <c r="BP10" s="386"/>
      <c r="BQ10" s="386"/>
      <c r="BR10" s="386"/>
      <c r="BS10" s="386"/>
      <c r="BT10" s="386"/>
      <c r="BU10" s="387"/>
      <c r="BV10" s="385">
        <v>3708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268648</v>
      </c>
      <c r="BO11" s="386"/>
      <c r="BP11" s="386"/>
      <c r="BQ11" s="386"/>
      <c r="BR11" s="386"/>
      <c r="BS11" s="386"/>
      <c r="BT11" s="386"/>
      <c r="BU11" s="387"/>
      <c r="BV11" s="385">
        <v>180136</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30362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30176</v>
      </c>
      <c r="S13" s="467"/>
      <c r="T13" s="467"/>
      <c r="U13" s="467"/>
      <c r="V13" s="468"/>
      <c r="W13" s="401" t="s">
        <v>124</v>
      </c>
      <c r="X13" s="402"/>
      <c r="Y13" s="402"/>
      <c r="Z13" s="402"/>
      <c r="AA13" s="402"/>
      <c r="AB13" s="392"/>
      <c r="AC13" s="436">
        <v>1666</v>
      </c>
      <c r="AD13" s="437"/>
      <c r="AE13" s="437"/>
      <c r="AF13" s="437"/>
      <c r="AG13" s="476"/>
      <c r="AH13" s="436">
        <v>2241</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287368</v>
      </c>
      <c r="BO13" s="386"/>
      <c r="BP13" s="386"/>
      <c r="BQ13" s="386"/>
      <c r="BR13" s="386"/>
      <c r="BS13" s="386"/>
      <c r="BT13" s="386"/>
      <c r="BU13" s="387"/>
      <c r="BV13" s="385">
        <v>-47554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15.8</v>
      </c>
      <c r="CU13" s="383"/>
      <c r="CV13" s="383"/>
      <c r="CW13" s="383"/>
      <c r="CX13" s="383"/>
      <c r="CY13" s="383"/>
      <c r="CZ13" s="383"/>
      <c r="DA13" s="384"/>
      <c r="DB13" s="382">
        <v>16.2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30598</v>
      </c>
      <c r="S14" s="467"/>
      <c r="T14" s="467"/>
      <c r="U14" s="467"/>
      <c r="V14" s="468"/>
      <c r="W14" s="375"/>
      <c r="X14" s="376"/>
      <c r="Y14" s="376"/>
      <c r="Z14" s="376"/>
      <c r="AA14" s="376"/>
      <c r="AB14" s="365"/>
      <c r="AC14" s="469">
        <v>12.3</v>
      </c>
      <c r="AD14" s="470"/>
      <c r="AE14" s="470"/>
      <c r="AF14" s="470"/>
      <c r="AG14" s="471"/>
      <c r="AH14" s="469">
        <v>14.5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92.7</v>
      </c>
      <c r="CU14" s="481"/>
      <c r="CV14" s="481"/>
      <c r="CW14" s="481"/>
      <c r="CX14" s="481"/>
      <c r="CY14" s="481"/>
      <c r="CZ14" s="481"/>
      <c r="DA14" s="482"/>
      <c r="DB14" s="480">
        <v>103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30425</v>
      </c>
      <c r="S15" s="467"/>
      <c r="T15" s="467"/>
      <c r="U15" s="467"/>
      <c r="V15" s="468"/>
      <c r="W15" s="401" t="s">
        <v>130</v>
      </c>
      <c r="X15" s="402"/>
      <c r="Y15" s="402"/>
      <c r="Z15" s="402"/>
      <c r="AA15" s="402"/>
      <c r="AB15" s="392"/>
      <c r="AC15" s="436">
        <v>4178</v>
      </c>
      <c r="AD15" s="437"/>
      <c r="AE15" s="437"/>
      <c r="AF15" s="437"/>
      <c r="AG15" s="476"/>
      <c r="AH15" s="436">
        <v>5127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2874133</v>
      </c>
      <c r="BO15" s="349"/>
      <c r="BP15" s="349"/>
      <c r="BQ15" s="349"/>
      <c r="BR15" s="349"/>
      <c r="BS15" s="349"/>
      <c r="BT15" s="349"/>
      <c r="BU15" s="350"/>
      <c r="BV15" s="348">
        <v>2852291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31</v>
      </c>
      <c r="AD16" s="470"/>
      <c r="AE16" s="470"/>
      <c r="AF16" s="470"/>
      <c r="AG16" s="471"/>
      <c r="AH16" s="469">
        <v>33.200000000000003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10962606</v>
      </c>
      <c r="BO16" s="386"/>
      <c r="BP16" s="386"/>
      <c r="BQ16" s="386"/>
      <c r="BR16" s="386"/>
      <c r="BS16" s="386"/>
      <c r="BT16" s="386"/>
      <c r="BU16" s="387"/>
      <c r="BV16" s="385">
        <v>10892836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7650</v>
      </c>
      <c r="AD17" s="437"/>
      <c r="AE17" s="437"/>
      <c r="AF17" s="437"/>
      <c r="AG17" s="476"/>
      <c r="AH17" s="436">
        <v>8075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3677731</v>
      </c>
      <c r="BO17" s="386"/>
      <c r="BP17" s="386"/>
      <c r="BQ17" s="386"/>
      <c r="BR17" s="386"/>
      <c r="BS17" s="386"/>
      <c r="BT17" s="386"/>
      <c r="BU17" s="387"/>
      <c r="BV17" s="385">
        <v>3637149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429.19</v>
      </c>
      <c r="M18" s="498"/>
      <c r="N18" s="498"/>
      <c r="O18" s="498"/>
      <c r="P18" s="498"/>
      <c r="Q18" s="498"/>
      <c r="R18" s="499"/>
      <c r="S18" s="499"/>
      <c r="T18" s="499"/>
      <c r="U18" s="499"/>
      <c r="V18" s="500"/>
      <c r="W18" s="403"/>
      <c r="X18" s="404"/>
      <c r="Y18" s="404"/>
      <c r="Z18" s="404"/>
      <c r="AA18" s="404"/>
      <c r="AB18" s="395"/>
      <c r="AC18" s="501">
        <v>56.7</v>
      </c>
      <c r="AD18" s="502"/>
      <c r="AE18" s="502"/>
      <c r="AF18" s="502"/>
      <c r="AG18" s="503"/>
      <c r="AH18" s="501">
        <v>52.2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13518252</v>
      </c>
      <c r="BO18" s="386"/>
      <c r="BP18" s="386"/>
      <c r="BQ18" s="386"/>
      <c r="BR18" s="386"/>
      <c r="BS18" s="386"/>
      <c r="BT18" s="386"/>
      <c r="BU18" s="387"/>
      <c r="BV18" s="385">
        <v>13895949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71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17018516</v>
      </c>
      <c r="BO19" s="386"/>
      <c r="BP19" s="386"/>
      <c r="BQ19" s="386"/>
      <c r="BR19" s="386"/>
      <c r="BS19" s="386"/>
      <c r="BT19" s="386"/>
      <c r="BU19" s="387"/>
      <c r="BV19" s="385">
        <v>17031930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11205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29024797</v>
      </c>
      <c r="BO23" s="386"/>
      <c r="BP23" s="386"/>
      <c r="BQ23" s="386"/>
      <c r="BR23" s="386"/>
      <c r="BS23" s="386"/>
      <c r="BT23" s="386"/>
      <c r="BU23" s="387"/>
      <c r="BV23" s="385">
        <v>28941353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8100</v>
      </c>
      <c r="R24" s="437"/>
      <c r="S24" s="437"/>
      <c r="T24" s="437"/>
      <c r="U24" s="437"/>
      <c r="V24" s="476"/>
      <c r="W24" s="531"/>
      <c r="X24" s="519"/>
      <c r="Y24" s="520"/>
      <c r="Z24" s="435" t="s">
        <v>153</v>
      </c>
      <c r="AA24" s="415"/>
      <c r="AB24" s="415"/>
      <c r="AC24" s="415"/>
      <c r="AD24" s="415"/>
      <c r="AE24" s="415"/>
      <c r="AF24" s="415"/>
      <c r="AG24" s="416"/>
      <c r="AH24" s="436">
        <v>411</v>
      </c>
      <c r="AI24" s="437"/>
      <c r="AJ24" s="437"/>
      <c r="AK24" s="437"/>
      <c r="AL24" s="476"/>
      <c r="AM24" s="436">
        <v>1269168</v>
      </c>
      <c r="AN24" s="437"/>
      <c r="AO24" s="437"/>
      <c r="AP24" s="437"/>
      <c r="AQ24" s="437"/>
      <c r="AR24" s="476"/>
      <c r="AS24" s="436">
        <v>3088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17236723</v>
      </c>
      <c r="BO24" s="386"/>
      <c r="BP24" s="386"/>
      <c r="BQ24" s="386"/>
      <c r="BR24" s="386"/>
      <c r="BS24" s="386"/>
      <c r="BT24" s="386"/>
      <c r="BU24" s="387"/>
      <c r="BV24" s="385">
        <v>18238553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6500</v>
      </c>
      <c r="R25" s="437"/>
      <c r="S25" s="437"/>
      <c r="T25" s="437"/>
      <c r="U25" s="437"/>
      <c r="V25" s="476"/>
      <c r="W25" s="531"/>
      <c r="X25" s="519"/>
      <c r="Y25" s="520"/>
      <c r="Z25" s="435" t="s">
        <v>156</v>
      </c>
      <c r="AA25" s="415"/>
      <c r="AB25" s="415"/>
      <c r="AC25" s="415"/>
      <c r="AD25" s="415"/>
      <c r="AE25" s="415"/>
      <c r="AF25" s="415"/>
      <c r="AG25" s="416"/>
      <c r="AH25" s="436">
        <v>63</v>
      </c>
      <c r="AI25" s="437"/>
      <c r="AJ25" s="437"/>
      <c r="AK25" s="437"/>
      <c r="AL25" s="476"/>
      <c r="AM25" s="436">
        <v>169407</v>
      </c>
      <c r="AN25" s="437"/>
      <c r="AO25" s="437"/>
      <c r="AP25" s="437"/>
      <c r="AQ25" s="437"/>
      <c r="AR25" s="476"/>
      <c r="AS25" s="436">
        <v>2689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3376434</v>
      </c>
      <c r="BO25" s="349"/>
      <c r="BP25" s="349"/>
      <c r="BQ25" s="349"/>
      <c r="BR25" s="349"/>
      <c r="BS25" s="349"/>
      <c r="BT25" s="349"/>
      <c r="BU25" s="350"/>
      <c r="BV25" s="348">
        <v>5265109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5900</v>
      </c>
      <c r="R26" s="437"/>
      <c r="S26" s="437"/>
      <c r="T26" s="437"/>
      <c r="U26" s="437"/>
      <c r="V26" s="476"/>
      <c r="W26" s="531"/>
      <c r="X26" s="519"/>
      <c r="Y26" s="520"/>
      <c r="Z26" s="435" t="s">
        <v>159</v>
      </c>
      <c r="AA26" s="539"/>
      <c r="AB26" s="539"/>
      <c r="AC26" s="539"/>
      <c r="AD26" s="539"/>
      <c r="AE26" s="539"/>
      <c r="AF26" s="539"/>
      <c r="AG26" s="540"/>
      <c r="AH26" s="436">
        <v>43</v>
      </c>
      <c r="AI26" s="437"/>
      <c r="AJ26" s="437"/>
      <c r="AK26" s="437"/>
      <c r="AL26" s="476"/>
      <c r="AM26" s="436">
        <v>123410</v>
      </c>
      <c r="AN26" s="437"/>
      <c r="AO26" s="437"/>
      <c r="AP26" s="437"/>
      <c r="AQ26" s="437"/>
      <c r="AR26" s="476"/>
      <c r="AS26" s="436">
        <v>2870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4100</v>
      </c>
      <c r="R27" s="437"/>
      <c r="S27" s="437"/>
      <c r="T27" s="437"/>
      <c r="U27" s="437"/>
      <c r="V27" s="476"/>
      <c r="W27" s="531"/>
      <c r="X27" s="519"/>
      <c r="Y27" s="520"/>
      <c r="Z27" s="435" t="s">
        <v>162</v>
      </c>
      <c r="AA27" s="415"/>
      <c r="AB27" s="415"/>
      <c r="AC27" s="415"/>
      <c r="AD27" s="415"/>
      <c r="AE27" s="415"/>
      <c r="AF27" s="415"/>
      <c r="AG27" s="416"/>
      <c r="AH27" s="436">
        <v>19</v>
      </c>
      <c r="AI27" s="437"/>
      <c r="AJ27" s="437"/>
      <c r="AK27" s="437"/>
      <c r="AL27" s="476"/>
      <c r="AM27" s="436">
        <v>56662</v>
      </c>
      <c r="AN27" s="437"/>
      <c r="AO27" s="437"/>
      <c r="AP27" s="437"/>
      <c r="AQ27" s="437"/>
      <c r="AR27" s="476"/>
      <c r="AS27" s="436">
        <v>2982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469880</v>
      </c>
      <c r="BO27" s="553"/>
      <c r="BP27" s="553"/>
      <c r="BQ27" s="553"/>
      <c r="BR27" s="553"/>
      <c r="BS27" s="553"/>
      <c r="BT27" s="553"/>
      <c r="BU27" s="554"/>
      <c r="BV27" s="552">
        <v>469665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3450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4310088</v>
      </c>
      <c r="BO28" s="349"/>
      <c r="BP28" s="349"/>
      <c r="BQ28" s="349"/>
      <c r="BR28" s="349"/>
      <c r="BS28" s="349"/>
      <c r="BT28" s="349"/>
      <c r="BU28" s="350"/>
      <c r="BV28" s="348">
        <v>3782490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3200</v>
      </c>
      <c r="R29" s="437"/>
      <c r="S29" s="437"/>
      <c r="T29" s="437"/>
      <c r="U29" s="437"/>
      <c r="V29" s="476"/>
      <c r="W29" s="531"/>
      <c r="X29" s="519"/>
      <c r="Y29" s="520"/>
      <c r="Z29" s="435" t="s">
        <v>169</v>
      </c>
      <c r="AA29" s="415"/>
      <c r="AB29" s="415"/>
      <c r="AC29" s="415"/>
      <c r="AD29" s="415"/>
      <c r="AE29" s="415"/>
      <c r="AF29" s="415"/>
      <c r="AG29" s="416"/>
      <c r="AH29" s="436">
        <v>430</v>
      </c>
      <c r="AI29" s="437"/>
      <c r="AJ29" s="437"/>
      <c r="AK29" s="437"/>
      <c r="AL29" s="476"/>
      <c r="AM29" s="436">
        <v>1325830</v>
      </c>
      <c r="AN29" s="437"/>
      <c r="AO29" s="437"/>
      <c r="AP29" s="437"/>
      <c r="AQ29" s="437"/>
      <c r="AR29" s="476"/>
      <c r="AS29" s="436">
        <v>3083</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1442485</v>
      </c>
      <c r="BO29" s="386"/>
      <c r="BP29" s="386"/>
      <c r="BQ29" s="386"/>
      <c r="BR29" s="386"/>
      <c r="BS29" s="386"/>
      <c r="BT29" s="386"/>
      <c r="BU29" s="387"/>
      <c r="BV29" s="385">
        <v>1364470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96.1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6339553</v>
      </c>
      <c r="BO30" s="553"/>
      <c r="BP30" s="553"/>
      <c r="BQ30" s="553"/>
      <c r="BR30" s="553"/>
      <c r="BS30" s="553"/>
      <c r="BT30" s="553"/>
      <c r="BU30" s="554"/>
      <c r="BV30" s="552">
        <v>5849291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8</v>
      </c>
      <c r="V34" s="564"/>
      <c r="W34" s="565" t="str">
        <f>IF('各会計、関係団体の財政状況及び健全化判断比率'!B28="","",'各会計、関係団体の財政状況及び健全化判断比率'!B28)</f>
        <v>美作市国民健康保険特別会計</v>
      </c>
      <c r="X34" s="565"/>
      <c r="Y34" s="565"/>
      <c r="Z34" s="565"/>
      <c r="AA34" s="565"/>
      <c r="AB34" s="565"/>
      <c r="AC34" s="565"/>
      <c r="AD34" s="565"/>
      <c r="AE34" s="565"/>
      <c r="AF34" s="565"/>
      <c r="AG34" s="565"/>
      <c r="AH34" s="565"/>
      <c r="AI34" s="565"/>
      <c r="AJ34" s="565"/>
      <c r="AK34" s="565"/>
      <c r="AL34" s="165"/>
      <c r="AM34" s="564">
        <f>IF(AO34="","",MAX(C34:D43,U34:V43)+1)</f>
        <v>12</v>
      </c>
      <c r="AN34" s="564"/>
      <c r="AO34" s="565" t="str">
        <f>IF('各会計、関係団体の財政状況及び健全化判断比率'!B32="","",'各会計、関係団体の財政状況及び健全化判断比率'!B32)</f>
        <v>美作市水道事業会計</v>
      </c>
      <c r="AP34" s="565"/>
      <c r="AQ34" s="565"/>
      <c r="AR34" s="565"/>
      <c r="AS34" s="565"/>
      <c r="AT34" s="565"/>
      <c r="AU34" s="565"/>
      <c r="AV34" s="565"/>
      <c r="AW34" s="565"/>
      <c r="AX34" s="565"/>
      <c r="AY34" s="565"/>
      <c r="AZ34" s="565"/>
      <c r="BA34" s="565"/>
      <c r="BB34" s="565"/>
      <c r="BC34" s="565"/>
      <c r="BD34" s="165"/>
      <c r="BE34" s="564">
        <f>IF(BG34="","",MAX(C34:D43,U34:V43,AM34:AN43)+1)</f>
        <v>15</v>
      </c>
      <c r="BF34" s="564"/>
      <c r="BG34" s="565" t="str">
        <f>IF('各会計、関係団体の財政状況及び健全化判断比率'!B35="","",'各会計、関係団体の財政状況及び健全化判断比率'!B35)</f>
        <v>美作市簡易水道特別会計</v>
      </c>
      <c r="BH34" s="565"/>
      <c r="BI34" s="565"/>
      <c r="BJ34" s="565"/>
      <c r="BK34" s="565"/>
      <c r="BL34" s="565"/>
      <c r="BM34" s="565"/>
      <c r="BN34" s="565"/>
      <c r="BO34" s="565"/>
      <c r="BP34" s="565"/>
      <c r="BQ34" s="565"/>
      <c r="BR34" s="565"/>
      <c r="BS34" s="565"/>
      <c r="BT34" s="565"/>
      <c r="BU34" s="565"/>
      <c r="BV34" s="165"/>
      <c r="BW34" s="564">
        <f>IF(BY34="","",MAX(C34:D43,U34:V43,AM34:AN43,BE34:BF43)+1)</f>
        <v>17</v>
      </c>
      <c r="BX34" s="564"/>
      <c r="BY34" s="565" t="str">
        <f>IF('各会計、関係団体の財政状況及び健全化判断比率'!B68="","",'各会計、関係団体の財政状況及び健全化判断比率'!B68)</f>
        <v>勝英農業共済事務組合</v>
      </c>
      <c r="BZ34" s="565"/>
      <c r="CA34" s="565"/>
      <c r="CB34" s="565"/>
      <c r="CC34" s="565"/>
      <c r="CD34" s="565"/>
      <c r="CE34" s="565"/>
      <c r="CF34" s="565"/>
      <c r="CG34" s="565"/>
      <c r="CH34" s="565"/>
      <c r="CI34" s="565"/>
      <c r="CJ34" s="565"/>
      <c r="CK34" s="565"/>
      <c r="CL34" s="565"/>
      <c r="CM34" s="565"/>
      <c r="CN34" s="165"/>
      <c r="CO34" s="564">
        <f>IF(CQ34="","",MAX(C34:D43,U34:V43,AM34:AN43,BE34:BF43,BW34:BX43)+1)</f>
        <v>27</v>
      </c>
      <c r="CP34" s="564"/>
      <c r="CQ34" s="565" t="str">
        <f>IF('各会計、関係団体の財政状況及び健全化判断比率'!BS7="","",'各会計、関係団体の財政状況及び健全化判断比率'!BS7)</f>
        <v>有限会社特産館みまさか</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美作市土地取得特別会計</v>
      </c>
      <c r="F35" s="565"/>
      <c r="G35" s="565"/>
      <c r="H35" s="565"/>
      <c r="I35" s="565"/>
      <c r="J35" s="565"/>
      <c r="K35" s="565"/>
      <c r="L35" s="565"/>
      <c r="M35" s="565"/>
      <c r="N35" s="565"/>
      <c r="O35" s="565"/>
      <c r="P35" s="565"/>
      <c r="Q35" s="565"/>
      <c r="R35" s="565"/>
      <c r="S35" s="565"/>
      <c r="T35" s="165"/>
      <c r="U35" s="564">
        <f>IF(W35="","",U34+1)</f>
        <v>9</v>
      </c>
      <c r="V35" s="564"/>
      <c r="W35" s="565" t="str">
        <f>IF('各会計、関係団体の財政状況及び健全化判断比率'!B29="","",'各会計、関係団体の財政状況及び健全化判断比率'!B29)</f>
        <v>美作市介護保険特別会計</v>
      </c>
      <c r="X35" s="565"/>
      <c r="Y35" s="565"/>
      <c r="Z35" s="565"/>
      <c r="AA35" s="565"/>
      <c r="AB35" s="565"/>
      <c r="AC35" s="565"/>
      <c r="AD35" s="565"/>
      <c r="AE35" s="565"/>
      <c r="AF35" s="565"/>
      <c r="AG35" s="565"/>
      <c r="AH35" s="565"/>
      <c r="AI35" s="565"/>
      <c r="AJ35" s="565"/>
      <c r="AK35" s="565"/>
      <c r="AL35" s="165"/>
      <c r="AM35" s="564">
        <f t="shared" ref="AM35:AM43" si="0">IF(AO35="","",AM34+1)</f>
        <v>13</v>
      </c>
      <c r="AN35" s="564"/>
      <c r="AO35" s="565" t="str">
        <f>IF('各会計、関係団体の財政状況及び健全化判断比率'!B33="","",'各会計、関係団体の財政状況及び健全化判断比率'!B33)</f>
        <v>美作市病院事業会計</v>
      </c>
      <c r="AP35" s="565"/>
      <c r="AQ35" s="565"/>
      <c r="AR35" s="565"/>
      <c r="AS35" s="565"/>
      <c r="AT35" s="565"/>
      <c r="AU35" s="565"/>
      <c r="AV35" s="565"/>
      <c r="AW35" s="565"/>
      <c r="AX35" s="565"/>
      <c r="AY35" s="565"/>
      <c r="AZ35" s="565"/>
      <c r="BA35" s="565"/>
      <c r="BB35" s="565"/>
      <c r="BC35" s="565"/>
      <c r="BD35" s="165"/>
      <c r="BE35" s="564">
        <f t="shared" ref="BE35:BE43" si="1">IF(BG35="","",BE34+1)</f>
        <v>16</v>
      </c>
      <c r="BF35" s="564"/>
      <c r="BG35" s="565" t="str">
        <f>IF('各会計、関係団体の財政状況及び健全化判断比率'!B36="","",'各会計、関係団体の財政状況及び健全化判断比率'!B36)</f>
        <v>美作市都市と農村の交流施設特別会計</v>
      </c>
      <c r="BH35" s="565"/>
      <c r="BI35" s="565"/>
      <c r="BJ35" s="565"/>
      <c r="BK35" s="565"/>
      <c r="BL35" s="565"/>
      <c r="BM35" s="565"/>
      <c r="BN35" s="565"/>
      <c r="BO35" s="565"/>
      <c r="BP35" s="565"/>
      <c r="BQ35" s="565"/>
      <c r="BR35" s="565"/>
      <c r="BS35" s="565"/>
      <c r="BT35" s="565"/>
      <c r="BU35" s="565"/>
      <c r="BV35" s="165"/>
      <c r="BW35" s="564">
        <f t="shared" ref="BW35:BW43" si="2">IF(BY35="","",BW34+1)</f>
        <v>18</v>
      </c>
      <c r="BX35" s="564"/>
      <c r="BY35" s="565" t="str">
        <f>IF('各会計、関係団体の財政状況及び健全化判断比率'!B69="","",'各会計、関係団体の財政状況及び健全化判断比率'!B69)</f>
        <v>岡山県市町村税整理組合</v>
      </c>
      <c r="BZ35" s="565"/>
      <c r="CA35" s="565"/>
      <c r="CB35" s="565"/>
      <c r="CC35" s="565"/>
      <c r="CD35" s="565"/>
      <c r="CE35" s="565"/>
      <c r="CF35" s="565"/>
      <c r="CG35" s="565"/>
      <c r="CH35" s="565"/>
      <c r="CI35" s="565"/>
      <c r="CJ35" s="565"/>
      <c r="CK35" s="565"/>
      <c r="CL35" s="565"/>
      <c r="CM35" s="565"/>
      <c r="CN35" s="165"/>
      <c r="CO35" s="564">
        <f t="shared" ref="CO35:CO43" si="3">IF(CQ35="","",CO34+1)</f>
        <v>28</v>
      </c>
      <c r="CP35" s="564"/>
      <c r="CQ35" s="565" t="str">
        <f>IF('各会計、関係団体の財政状況及び健全化判断比率'!BS8="","",'各会計、関係団体の財政状況及び健全化判断比率'!BS8)</f>
        <v>美作市土地開発公社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美作市住宅新築資金等貸付事業特別会計</v>
      </c>
      <c r="F36" s="565"/>
      <c r="G36" s="565"/>
      <c r="H36" s="565"/>
      <c r="I36" s="565"/>
      <c r="J36" s="565"/>
      <c r="K36" s="565"/>
      <c r="L36" s="565"/>
      <c r="M36" s="565"/>
      <c r="N36" s="565"/>
      <c r="O36" s="565"/>
      <c r="P36" s="565"/>
      <c r="Q36" s="565"/>
      <c r="R36" s="565"/>
      <c r="S36" s="565"/>
      <c r="T36" s="165"/>
      <c r="U36" s="564">
        <f t="shared" ref="U36:U43" si="4">IF(W36="","",U35+1)</f>
        <v>10</v>
      </c>
      <c r="V36" s="564"/>
      <c r="W36" s="565" t="str">
        <f>IF('各会計、関係団体の財政状況及び健全化判断比率'!B30="","",'各会計、関係団体の財政状況及び健全化判断比率'!B30)</f>
        <v>美作市後期高齢者医療特別会計</v>
      </c>
      <c r="X36" s="565"/>
      <c r="Y36" s="565"/>
      <c r="Z36" s="565"/>
      <c r="AA36" s="565"/>
      <c r="AB36" s="565"/>
      <c r="AC36" s="565"/>
      <c r="AD36" s="565"/>
      <c r="AE36" s="565"/>
      <c r="AF36" s="565"/>
      <c r="AG36" s="565"/>
      <c r="AH36" s="565"/>
      <c r="AI36" s="565"/>
      <c r="AJ36" s="565"/>
      <c r="AK36" s="565"/>
      <c r="AL36" s="165"/>
      <c r="AM36" s="564">
        <f t="shared" si="0"/>
        <v>14</v>
      </c>
      <c r="AN36" s="564"/>
      <c r="AO36" s="565" t="str">
        <f>IF('各会計、関係団体の財政状況及び健全化判断比率'!B34="","",'各会計、関係団体の財政状況及び健全化判断比率'!B34)</f>
        <v>美作市下水道事業会計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19</v>
      </c>
      <c r="BX36" s="564"/>
      <c r="BY36" s="565" t="str">
        <f>IF('各会計、関係団体の財政状況及び健全化判断比率'!B70="","",'各会計、関係団体の財政状況及び健全化判断比率'!B70)</f>
        <v>岡山県後期高齢者医療広域連合（一般会計）</v>
      </c>
      <c r="BZ36" s="565"/>
      <c r="CA36" s="565"/>
      <c r="CB36" s="565"/>
      <c r="CC36" s="565"/>
      <c r="CD36" s="565"/>
      <c r="CE36" s="565"/>
      <c r="CF36" s="565"/>
      <c r="CG36" s="565"/>
      <c r="CH36" s="565"/>
      <c r="CI36" s="565"/>
      <c r="CJ36" s="565"/>
      <c r="CK36" s="565"/>
      <c r="CL36" s="565"/>
      <c r="CM36" s="565"/>
      <c r="CN36" s="165"/>
      <c r="CO36" s="564">
        <f t="shared" si="3"/>
        <v>29</v>
      </c>
      <c r="CP36" s="564"/>
      <c r="CQ36" s="565" t="str">
        <f>IF('各会計、関係団体の財政状況及び健全化判断比率'!BS9="","",'各会計、関係団体の財政状況及び健全化判断比率'!BS9)</f>
        <v>東粟倉工房株式会社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美作市公園墓地事業特別会計</v>
      </c>
      <c r="F37" s="565"/>
      <c r="G37" s="565"/>
      <c r="H37" s="565"/>
      <c r="I37" s="565"/>
      <c r="J37" s="565"/>
      <c r="K37" s="565"/>
      <c r="L37" s="565"/>
      <c r="M37" s="565"/>
      <c r="N37" s="565"/>
      <c r="O37" s="565"/>
      <c r="P37" s="565"/>
      <c r="Q37" s="565"/>
      <c r="R37" s="565"/>
      <c r="S37" s="565"/>
      <c r="T37" s="165"/>
      <c r="U37" s="564">
        <f t="shared" si="4"/>
        <v>11</v>
      </c>
      <c r="V37" s="564"/>
      <c r="W37" s="565" t="str">
        <f>IF('各会計、関係団体の財政状況及び健全化判断比率'!B31="","",'各会計、関係団体の財政状況及び健全化判断比率'!B31)</f>
        <v>美作市老人保健施設事業特別会計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20</v>
      </c>
      <c r="BX37" s="564"/>
      <c r="BY37" s="565" t="str">
        <f>IF('各会計、関係団体の財政状況及び健全化判断比率'!B71="","",'各会計、関係団体の財政状況及び健全化判断比率'!B71)</f>
        <v>岡山県後期高齢者医療広域連合（特別会計）</v>
      </c>
      <c r="BZ37" s="565"/>
      <c r="CA37" s="565"/>
      <c r="CB37" s="565"/>
      <c r="CC37" s="565"/>
      <c r="CD37" s="565"/>
      <c r="CE37" s="565"/>
      <c r="CF37" s="565"/>
      <c r="CG37" s="565"/>
      <c r="CH37" s="565"/>
      <c r="CI37" s="565"/>
      <c r="CJ37" s="565"/>
      <c r="CK37" s="565"/>
      <c r="CL37" s="565"/>
      <c r="CM37" s="565"/>
      <c r="CN37" s="165"/>
      <c r="CO37" s="564">
        <f t="shared" si="3"/>
        <v>30</v>
      </c>
      <c r="CP37" s="564"/>
      <c r="CQ37" s="565" t="str">
        <f>IF('各会計、関係団体の財政状況及び健全化判断比率'!BS10="","",'各会計、関係団体の財政状況及び健全化判断比率'!BS10)</f>
        <v>東粟倉特産物販売有限会社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矢田茂・原田政次郎・福田五男奨学基金特別会計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21</v>
      </c>
      <c r="BX38" s="564"/>
      <c r="BY38" s="565" t="str">
        <f>IF('各会計、関係団体の財政状況及び健全化判断比率'!B72="","",'各会計、関係団体の財政状況及び健全化判断比率'!B72)</f>
        <v>岡山県市町村総合事務組合（一般会計）</v>
      </c>
      <c r="BZ38" s="565"/>
      <c r="CA38" s="565"/>
      <c r="CB38" s="565"/>
      <c r="CC38" s="565"/>
      <c r="CD38" s="565"/>
      <c r="CE38" s="565"/>
      <c r="CF38" s="565"/>
      <c r="CG38" s="565"/>
      <c r="CH38" s="565"/>
      <c r="CI38" s="565"/>
      <c r="CJ38" s="565"/>
      <c r="CK38" s="565"/>
      <c r="CL38" s="565"/>
      <c r="CM38" s="565"/>
      <c r="CN38" s="165"/>
      <c r="CO38" s="564">
        <f t="shared" si="3"/>
        <v>31</v>
      </c>
      <c r="CP38" s="564"/>
      <c r="CQ38" s="565" t="str">
        <f>IF('各会計、関係団体の財政状況及び健全化判断比率'!BS11="","",'各会計、関係団体の財政状況及び健全化判断比率'!BS11)</f>
        <v>有限会社大原農業振興センター</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f t="shared" si="5"/>
        <v>6</v>
      </c>
      <c r="D39" s="564"/>
      <c r="E39" s="565" t="str">
        <f>IF('各会計、関係団体の財政状況及び健全化判断比率'!B12="","",'各会計、関係団体の財政状況及び健全化判断比率'!B12)</f>
        <v>美作市武蔵の里特別会計</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22</v>
      </c>
      <c r="BX39" s="564"/>
      <c r="BY39" s="565" t="str">
        <f>IF('各会計、関係団体の財政状況及び健全化判断比率'!B73="","",'各会計、関係団体の財政状況及び健全化判断比率'!B73)</f>
        <v>岡山県市町村総合事務組合（貸付金特別会計）</v>
      </c>
      <c r="BZ39" s="565"/>
      <c r="CA39" s="565"/>
      <c r="CB39" s="565"/>
      <c r="CC39" s="565"/>
      <c r="CD39" s="565"/>
      <c r="CE39" s="565"/>
      <c r="CF39" s="565"/>
      <c r="CG39" s="565"/>
      <c r="CH39" s="565"/>
      <c r="CI39" s="565"/>
      <c r="CJ39" s="565"/>
      <c r="CK39" s="565"/>
      <c r="CL39" s="565"/>
      <c r="CM39" s="565"/>
      <c r="CN39" s="165"/>
      <c r="CO39" s="564">
        <f t="shared" si="3"/>
        <v>32</v>
      </c>
      <c r="CP39" s="564"/>
      <c r="CQ39" s="565" t="str">
        <f>IF('各会計、関係団体の財政状況及び健全化判断比率'!BS12="","",'各会計、関係団体の財政状況及び健全化判断比率'!BS12)</f>
        <v>株式会社みまちゃんネル</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f t="shared" si="5"/>
        <v>7</v>
      </c>
      <c r="D40" s="564"/>
      <c r="E40" s="565" t="str">
        <f>IF('各会計、関係団体の財政状況及び健全化判断比率'!B13="","",'各会計、関係団体の財政状況及び健全化判断比率'!B13)</f>
        <v>美作市愛の村パーク特別会計</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23</v>
      </c>
      <c r="BX40" s="564"/>
      <c r="BY40" s="565" t="str">
        <f>IF('各会計、関係団体の財政状況及び健全化判断比率'!B74="","",'各会計、関係団体の財政状況及び健全化判断比率'!B74)</f>
        <v>岡山県市町村総合事務組合（脱退還付金特別会計）</v>
      </c>
      <c r="BZ40" s="565"/>
      <c r="CA40" s="565"/>
      <c r="CB40" s="565"/>
      <c r="CC40" s="565"/>
      <c r="CD40" s="565"/>
      <c r="CE40" s="565"/>
      <c r="CF40" s="565"/>
      <c r="CG40" s="565"/>
      <c r="CH40" s="565"/>
      <c r="CI40" s="565"/>
      <c r="CJ40" s="565"/>
      <c r="CK40" s="565"/>
      <c r="CL40" s="565"/>
      <c r="CM40" s="565"/>
      <c r="CN40" s="165"/>
      <c r="CO40" s="564">
        <f t="shared" si="3"/>
        <v>33</v>
      </c>
      <c r="CP40" s="564"/>
      <c r="CQ40" s="565" t="str">
        <f>IF('各会計、関係団体の財政状況及び健全化判断比率'!BS13="","",'各会計、関係団体の財政状況及び健全化判断比率'!BS13)</f>
        <v>株式会社作東バレンタインホテル</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24</v>
      </c>
      <c r="BX41" s="564"/>
      <c r="BY41" s="565" t="str">
        <f>IF('各会計、関係団体の財政状況及び健全化判断比率'!B75="","",'各会計、関係団体の財政状況及び健全化判断比率'!B75)</f>
        <v>岡山県市町村総合事務組合（交通災害共済特別会計）</v>
      </c>
      <c r="BZ41" s="565"/>
      <c r="CA41" s="565"/>
      <c r="CB41" s="565"/>
      <c r="CC41" s="565"/>
      <c r="CD41" s="565"/>
      <c r="CE41" s="565"/>
      <c r="CF41" s="565"/>
      <c r="CG41" s="565"/>
      <c r="CH41" s="565"/>
      <c r="CI41" s="565"/>
      <c r="CJ41" s="565"/>
      <c r="CK41" s="565"/>
      <c r="CL41" s="565"/>
      <c r="CM41" s="565"/>
      <c r="CN41" s="165"/>
      <c r="CO41" s="564">
        <f t="shared" si="3"/>
        <v>34</v>
      </c>
      <c r="CP41" s="564"/>
      <c r="CQ41" s="565" t="str">
        <f>IF('各会計、関係団体の財政状況及び健全化判断比率'!BS14="","",'各会計、関係団体の財政状況及び健全化判断比率'!BS14)</f>
        <v>株式会社雲海</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25</v>
      </c>
      <c r="BX42" s="564"/>
      <c r="BY42" s="565" t="str">
        <f>IF('各会計、関係団体の財政状況及び健全化判断比率'!B76="","",'各会計、関係団体の財政状況及び健全化判断比率'!B76)</f>
        <v>美作養護老人ホーム組合（養護老人ホーム会計）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26</v>
      </c>
      <c r="BX43" s="564"/>
      <c r="BY43" s="565" t="str">
        <f>IF('各会計、関係団体の財政状況及び健全化判断比率'!B77="","",'各会計、関係団体の財政状況及び健全化判断比率'!B77)</f>
        <v>美作養護老人ホーム組合（特別養護老人ホーム会計）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20" zoomScale="80" zoomScaleNormal="80" zoomScaleSheetLayoutView="100" workbookViewId="0">
      <selection activeCell="S42" sqref="S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67" t="s">
        <v>23</v>
      </c>
      <c r="C41" s="1168"/>
      <c r="D41" s="81"/>
      <c r="E41" s="1173" t="s">
        <v>24</v>
      </c>
      <c r="F41" s="1173"/>
      <c r="G41" s="1173"/>
      <c r="H41" s="1174"/>
      <c r="I41" s="82">
        <v>31129</v>
      </c>
      <c r="J41" s="83">
        <v>30432</v>
      </c>
      <c r="K41" s="83">
        <v>29593</v>
      </c>
      <c r="L41" s="83">
        <v>28941</v>
      </c>
      <c r="M41" s="84">
        <v>29025</v>
      </c>
    </row>
    <row r="42" spans="2:13" ht="27.75" customHeight="1">
      <c r="B42" s="1169"/>
      <c r="C42" s="1170"/>
      <c r="D42" s="85"/>
      <c r="E42" s="1175" t="s">
        <v>25</v>
      </c>
      <c r="F42" s="1175"/>
      <c r="G42" s="1175"/>
      <c r="H42" s="1176"/>
      <c r="I42" s="86">
        <v>287</v>
      </c>
      <c r="J42" s="87">
        <v>187</v>
      </c>
      <c r="K42" s="87">
        <v>172</v>
      </c>
      <c r="L42" s="87">
        <v>140</v>
      </c>
      <c r="M42" s="88">
        <v>110</v>
      </c>
    </row>
    <row r="43" spans="2:13" ht="27.75" customHeight="1">
      <c r="B43" s="1169"/>
      <c r="C43" s="1170"/>
      <c r="D43" s="85"/>
      <c r="E43" s="1175" t="s">
        <v>26</v>
      </c>
      <c r="F43" s="1175"/>
      <c r="G43" s="1175"/>
      <c r="H43" s="1176"/>
      <c r="I43" s="86">
        <v>30589</v>
      </c>
      <c r="J43" s="87">
        <v>29162</v>
      </c>
      <c r="K43" s="87">
        <v>27512</v>
      </c>
      <c r="L43" s="87">
        <v>26842</v>
      </c>
      <c r="M43" s="88">
        <v>26168</v>
      </c>
    </row>
    <row r="44" spans="2:13" ht="27.75" customHeight="1">
      <c r="B44" s="1169"/>
      <c r="C44" s="1170"/>
      <c r="D44" s="85"/>
      <c r="E44" s="1175" t="s">
        <v>27</v>
      </c>
      <c r="F44" s="1175"/>
      <c r="G44" s="1175"/>
      <c r="H44" s="1176"/>
      <c r="I44" s="86">
        <v>57</v>
      </c>
      <c r="J44" s="87">
        <v>115</v>
      </c>
      <c r="K44" s="87">
        <v>48</v>
      </c>
      <c r="L44" s="87">
        <v>44</v>
      </c>
      <c r="M44" s="88">
        <v>39</v>
      </c>
    </row>
    <row r="45" spans="2:13" ht="27.75" customHeight="1">
      <c r="B45" s="1169"/>
      <c r="C45" s="1170"/>
      <c r="D45" s="85"/>
      <c r="E45" s="1175" t="s">
        <v>28</v>
      </c>
      <c r="F45" s="1175"/>
      <c r="G45" s="1175"/>
      <c r="H45" s="1176"/>
      <c r="I45" s="86">
        <v>3748</v>
      </c>
      <c r="J45" s="87">
        <v>3486</v>
      </c>
      <c r="K45" s="87">
        <v>3341</v>
      </c>
      <c r="L45" s="87">
        <v>3246</v>
      </c>
      <c r="M45" s="88">
        <v>3126</v>
      </c>
    </row>
    <row r="46" spans="2:13" ht="27.75" customHeight="1">
      <c r="B46" s="1169"/>
      <c r="C46" s="1170"/>
      <c r="D46" s="85"/>
      <c r="E46" s="1175" t="s">
        <v>29</v>
      </c>
      <c r="F46" s="1175"/>
      <c r="G46" s="1175"/>
      <c r="H46" s="1176"/>
      <c r="I46" s="86">
        <v>0</v>
      </c>
      <c r="J46" s="87">
        <v>3</v>
      </c>
      <c r="K46" s="87">
        <v>2</v>
      </c>
      <c r="L46" s="87">
        <v>14</v>
      </c>
      <c r="M46" s="88">
        <v>1</v>
      </c>
    </row>
    <row r="47" spans="2:13" ht="27.75" customHeight="1">
      <c r="B47" s="1169"/>
      <c r="C47" s="1170"/>
      <c r="D47" s="85"/>
      <c r="E47" s="1175" t="s">
        <v>30</v>
      </c>
      <c r="F47" s="1175"/>
      <c r="G47" s="1175"/>
      <c r="H47" s="1176"/>
      <c r="I47" s="86" t="s">
        <v>483</v>
      </c>
      <c r="J47" s="87" t="s">
        <v>483</v>
      </c>
      <c r="K47" s="87" t="s">
        <v>483</v>
      </c>
      <c r="L47" s="87" t="s">
        <v>483</v>
      </c>
      <c r="M47" s="88" t="s">
        <v>483</v>
      </c>
    </row>
    <row r="48" spans="2:13" ht="27.75" customHeight="1">
      <c r="B48" s="1171"/>
      <c r="C48" s="1172"/>
      <c r="D48" s="85"/>
      <c r="E48" s="1175" t="s">
        <v>31</v>
      </c>
      <c r="F48" s="1175"/>
      <c r="G48" s="1175"/>
      <c r="H48" s="1176"/>
      <c r="I48" s="86" t="s">
        <v>483</v>
      </c>
      <c r="J48" s="87" t="s">
        <v>483</v>
      </c>
      <c r="K48" s="87" t="s">
        <v>483</v>
      </c>
      <c r="L48" s="87" t="s">
        <v>483</v>
      </c>
      <c r="M48" s="88" t="s">
        <v>483</v>
      </c>
    </row>
    <row r="49" spans="2:13" ht="27.75" customHeight="1">
      <c r="B49" s="1177" t="s">
        <v>32</v>
      </c>
      <c r="C49" s="1178"/>
      <c r="D49" s="89"/>
      <c r="E49" s="1175" t="s">
        <v>33</v>
      </c>
      <c r="F49" s="1175"/>
      <c r="G49" s="1175"/>
      <c r="H49" s="1176"/>
      <c r="I49" s="86">
        <v>5427</v>
      </c>
      <c r="J49" s="87">
        <v>6293</v>
      </c>
      <c r="K49" s="87">
        <v>7429</v>
      </c>
      <c r="L49" s="87">
        <v>8680</v>
      </c>
      <c r="M49" s="88">
        <v>9813</v>
      </c>
    </row>
    <row r="50" spans="2:13" ht="27.75" customHeight="1">
      <c r="B50" s="1169"/>
      <c r="C50" s="1170"/>
      <c r="D50" s="85"/>
      <c r="E50" s="1175" t="s">
        <v>34</v>
      </c>
      <c r="F50" s="1175"/>
      <c r="G50" s="1175"/>
      <c r="H50" s="1176"/>
      <c r="I50" s="86">
        <v>1067</v>
      </c>
      <c r="J50" s="87">
        <v>946</v>
      </c>
      <c r="K50" s="87">
        <v>836</v>
      </c>
      <c r="L50" s="87">
        <v>710</v>
      </c>
      <c r="M50" s="88">
        <v>567</v>
      </c>
    </row>
    <row r="51" spans="2:13" ht="27.75" customHeight="1">
      <c r="B51" s="1171"/>
      <c r="C51" s="1172"/>
      <c r="D51" s="85"/>
      <c r="E51" s="1175" t="s">
        <v>35</v>
      </c>
      <c r="F51" s="1175"/>
      <c r="G51" s="1175"/>
      <c r="H51" s="1176"/>
      <c r="I51" s="86">
        <v>39831</v>
      </c>
      <c r="J51" s="87">
        <v>39898</v>
      </c>
      <c r="K51" s="87">
        <v>38955</v>
      </c>
      <c r="L51" s="87">
        <v>38291</v>
      </c>
      <c r="M51" s="88">
        <v>37567</v>
      </c>
    </row>
    <row r="52" spans="2:13" ht="27.75" customHeight="1" thickBot="1">
      <c r="B52" s="1179" t="s">
        <v>36</v>
      </c>
      <c r="C52" s="1180"/>
      <c r="D52" s="90"/>
      <c r="E52" s="1181" t="s">
        <v>37</v>
      </c>
      <c r="F52" s="1181"/>
      <c r="G52" s="1181"/>
      <c r="H52" s="1182"/>
      <c r="I52" s="91">
        <v>19484</v>
      </c>
      <c r="J52" s="92">
        <v>16248</v>
      </c>
      <c r="K52" s="92">
        <v>13449</v>
      </c>
      <c r="L52" s="92">
        <v>11547</v>
      </c>
      <c r="M52" s="93">
        <v>10523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165407</v>
      </c>
      <c r="E3" s="116"/>
      <c r="F3" s="117">
        <v>79008</v>
      </c>
      <c r="G3" s="118"/>
      <c r="H3" s="119"/>
    </row>
    <row r="4" spans="1:8">
      <c r="A4" s="120"/>
      <c r="B4" s="121"/>
      <c r="C4" s="122"/>
      <c r="D4" s="123">
        <v>95767</v>
      </c>
      <c r="E4" s="124"/>
      <c r="F4" s="125">
        <v>46014</v>
      </c>
      <c r="G4" s="126"/>
      <c r="H4" s="127"/>
    </row>
    <row r="5" spans="1:8">
      <c r="A5" s="108" t="s">
        <v>516</v>
      </c>
      <c r="B5" s="113"/>
      <c r="C5" s="114"/>
      <c r="D5" s="115">
        <v>96199</v>
      </c>
      <c r="E5" s="116"/>
      <c r="F5" s="117">
        <v>86381</v>
      </c>
      <c r="G5" s="118"/>
      <c r="H5" s="119"/>
    </row>
    <row r="6" spans="1:8">
      <c r="A6" s="120"/>
      <c r="B6" s="121"/>
      <c r="C6" s="122"/>
      <c r="D6" s="123">
        <v>36178</v>
      </c>
      <c r="E6" s="124"/>
      <c r="F6" s="125">
        <v>41242</v>
      </c>
      <c r="G6" s="126"/>
      <c r="H6" s="127"/>
    </row>
    <row r="7" spans="1:8">
      <c r="A7" s="108" t="s">
        <v>517</v>
      </c>
      <c r="B7" s="113"/>
      <c r="C7" s="114"/>
      <c r="D7" s="115">
        <v>91066</v>
      </c>
      <c r="E7" s="116"/>
      <c r="F7" s="117">
        <v>67201</v>
      </c>
      <c r="G7" s="118"/>
      <c r="H7" s="119"/>
    </row>
    <row r="8" spans="1:8">
      <c r="A8" s="120"/>
      <c r="B8" s="121"/>
      <c r="C8" s="122"/>
      <c r="D8" s="123">
        <v>30695</v>
      </c>
      <c r="E8" s="124"/>
      <c r="F8" s="125">
        <v>35210</v>
      </c>
      <c r="G8" s="126"/>
      <c r="H8" s="127"/>
    </row>
    <row r="9" spans="1:8">
      <c r="A9" s="108" t="s">
        <v>518</v>
      </c>
      <c r="B9" s="113"/>
      <c r="C9" s="114"/>
      <c r="D9" s="115">
        <v>74434</v>
      </c>
      <c r="E9" s="116"/>
      <c r="F9" s="117">
        <v>75709</v>
      </c>
      <c r="G9" s="118"/>
      <c r="H9" s="119"/>
    </row>
    <row r="10" spans="1:8">
      <c r="A10" s="120"/>
      <c r="B10" s="121"/>
      <c r="C10" s="122"/>
      <c r="D10" s="123">
        <v>21639</v>
      </c>
      <c r="E10" s="124"/>
      <c r="F10" s="125">
        <v>35212</v>
      </c>
      <c r="G10" s="126"/>
      <c r="H10" s="127"/>
    </row>
    <row r="11" spans="1:8">
      <c r="A11" s="108" t="s">
        <v>519</v>
      </c>
      <c r="B11" s="113"/>
      <c r="C11" s="114"/>
      <c r="D11" s="115">
        <v>142568</v>
      </c>
      <c r="E11" s="116"/>
      <c r="F11" s="117">
        <v>90961</v>
      </c>
      <c r="G11" s="118"/>
      <c r="H11" s="119"/>
    </row>
    <row r="12" spans="1:8">
      <c r="A12" s="120"/>
      <c r="B12" s="121"/>
      <c r="C12" s="128"/>
      <c r="D12" s="123">
        <v>52308</v>
      </c>
      <c r="E12" s="124"/>
      <c r="F12" s="125">
        <v>37720</v>
      </c>
      <c r="G12" s="126"/>
      <c r="H12" s="127"/>
    </row>
    <row r="13" spans="1:8">
      <c r="A13" s="108"/>
      <c r="B13" s="113"/>
      <c r="C13" s="129"/>
      <c r="D13" s="130">
        <v>113935</v>
      </c>
      <c r="E13" s="131"/>
      <c r="F13" s="132">
        <v>79852</v>
      </c>
      <c r="G13" s="133"/>
      <c r="H13" s="119"/>
    </row>
    <row r="14" spans="1:8">
      <c r="A14" s="120"/>
      <c r="B14" s="121"/>
      <c r="C14" s="122"/>
      <c r="D14" s="123">
        <v>47317</v>
      </c>
      <c r="E14" s="124"/>
      <c r="F14" s="125">
        <v>39080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7.08</v>
      </c>
      <c r="C19" s="134">
        <f>ROUND(VALUE(SUBSTITUTE(実質収支比率等に係る経年分析!G$48,"▲","-")),2)</f>
        <v>8.26</v>
      </c>
      <c r="D19" s="134">
        <f>ROUND(VALUE(SUBSTITUTE(実質収支比率等に係る経年分析!H$48,"▲","-")),2)</f>
        <v>8.48</v>
      </c>
      <c r="E19" s="134">
        <f>ROUND(VALUE(SUBSTITUTE(実質収支比率等に係る経年分析!I$48,"▲","-")),2)</f>
        <v>7.05</v>
      </c>
      <c r="F19" s="134">
        <f>ROUND(VALUE(SUBSTITUTE(実質収支比率等に係る経年分析!J$48,"▲","-")),2)</f>
        <v>7.06</v>
      </c>
    </row>
    <row r="20" spans="1:11">
      <c r="A20" s="134" t="s">
        <v>42</v>
      </c>
      <c r="B20" s="134">
        <f>ROUND(VALUE(SUBSTITUTE(実質収支比率等に係る経年分析!F$47,"▲","-")),2)</f>
        <v>13.74</v>
      </c>
      <c r="C20" s="134">
        <f>ROUND(VALUE(SUBSTITUTE(実質収支比率等に係る経年分析!G$47,"▲","-")),2)</f>
        <v>16.260000000000002</v>
      </c>
      <c r="D20" s="134">
        <f>ROUND(VALUE(SUBSTITUTE(実質収支比率等に係る経年分析!H$47,"▲","-")),2)</f>
        <v>20.56</v>
      </c>
      <c r="E20" s="134">
        <f>ROUND(VALUE(SUBSTITUTE(実質収支比率等に係る経年分析!I$47,"▲","-")),2)</f>
        <v>25.01</v>
      </c>
      <c r="F20" s="134">
        <f>ROUND(VALUE(SUBSTITUTE(実質収支比率等に係る経年分析!J$47,"▲","-")),2)</f>
        <v>28.15</v>
      </c>
    </row>
    <row r="21" spans="1:11">
      <c r="A21" s="134" t="s">
        <v>43</v>
      </c>
      <c r="B21" s="134">
        <f>IF(ISNUMBER(VALUE(SUBSTITUTE(実質収支比率等に係る経年分析!F$49,"▲","-"))),ROUND(VALUE(SUBSTITUTE(実質収支比率等に係る経年分析!F$49,"▲","-")),2),NA())</f>
        <v>2.35</v>
      </c>
      <c r="C21" s="134">
        <f>IF(ISNUMBER(VALUE(SUBSTITUTE(実質収支比率等に係る経年分析!G$49,"▲","-"))),ROUND(VALUE(SUBSTITUTE(実質収支比率等に係る経年分析!G$49,"▲","-")),2),NA())</f>
        <v>6.9</v>
      </c>
      <c r="D21" s="134">
        <f>IF(ISNUMBER(VALUE(SUBSTITUTE(実質収支比率等に係る経年分析!H$49,"▲","-"))),ROUND(VALUE(SUBSTITUTE(実質収支比率等に係る経年分析!H$49,"▲","-")),2),NA())</f>
        <v>1.34</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1.88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1.28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1.52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美作市住宅新築資金等貸付事業特別会計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美作市老人保健施設事業特別会計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美作市介護保険特別会計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美作市国民健康保険特別会計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1.21</v>
      </c>
    </row>
    <row r="33" spans="1:16">
      <c r="A33" s="135" t="str">
        <f>IF(連結実質赤字比率に係る赤字・黒字の構成分析!C$37="",NA(),連結実質赤字比率に係る赤字・黒字の構成分析!C$37)</f>
        <v>美作市下水道事業会計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1.0900000000000001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6.91</v>
      </c>
    </row>
    <row r="35" spans="1:16">
      <c r="A35" s="135" t="str">
        <f>IF(連結実質赤字比率に係る赤字・黒字の構成分析!C$35="",NA(),連結実質赤字比率に係る赤字・黒字の構成分析!C$35)</f>
        <v>美作市病院事業会計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7.22</v>
      </c>
    </row>
    <row r="36" spans="1:16">
      <c r="A36" s="135" t="str">
        <f>IF(連結実質赤字比率に係る赤字・黒字の構成分析!C$34="",NA(),連結実質赤字比率に係る赤字・黒字の構成分析!C$34)</f>
        <v>美作市水道事業会計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8.8000000000000007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4371</v>
      </c>
      <c r="E42" s="136"/>
      <c r="F42" s="136"/>
      <c r="G42" s="136">
        <f>'実質公債費比率（分子）の構造'!L$52</f>
        <v>4100</v>
      </c>
      <c r="H42" s="136"/>
      <c r="I42" s="136"/>
      <c r="J42" s="136">
        <f>'実質公債費比率（分子）の構造'!M$52</f>
        <v>4066</v>
      </c>
      <c r="K42" s="136"/>
      <c r="L42" s="136"/>
      <c r="M42" s="136">
        <f>'実質公債費比率（分子）の構造'!N$52</f>
        <v>4035</v>
      </c>
      <c r="N42" s="136"/>
      <c r="O42" s="136"/>
      <c r="P42" s="136">
        <f>'実質公債費比率（分子）の構造'!O$52</f>
        <v>4064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31</v>
      </c>
      <c r="C44" s="136"/>
      <c r="D44" s="136"/>
      <c r="E44" s="136">
        <f>'実質公債費比率（分子）の構造'!L$50</f>
        <v>22</v>
      </c>
      <c r="F44" s="136"/>
      <c r="G44" s="136"/>
      <c r="H44" s="136">
        <f>'実質公債費比率（分子）の構造'!M$50</f>
        <v>8</v>
      </c>
      <c r="I44" s="136"/>
      <c r="J44" s="136"/>
      <c r="K44" s="136">
        <f>'実質公債費比率（分子）の構造'!N$50</f>
        <v>3</v>
      </c>
      <c r="L44" s="136"/>
      <c r="M44" s="136"/>
      <c r="N44" s="136">
        <f>'実質公債費比率（分子）の構造'!O$50</f>
        <v>2</v>
      </c>
      <c r="O44" s="136"/>
      <c r="P44" s="136"/>
    </row>
    <row r="45" spans="1:16">
      <c r="A45" s="136" t="s">
        <v>53</v>
      </c>
      <c r="B45" s="136">
        <f>'実質公債費比率（分子）の構造'!K$49</f>
        <v>11</v>
      </c>
      <c r="C45" s="136"/>
      <c r="D45" s="136"/>
      <c r="E45" s="136">
        <f>'実質公債費比率（分子）の構造'!L$49</f>
        <v>5</v>
      </c>
      <c r="F45" s="136"/>
      <c r="G45" s="136"/>
      <c r="H45" s="136">
        <f>'実質公債費比率（分子）の構造'!M$49</f>
        <v>5</v>
      </c>
      <c r="I45" s="136"/>
      <c r="J45" s="136"/>
      <c r="K45" s="136">
        <f>'実質公債費比率（分子）の構造'!N$49</f>
        <v>5</v>
      </c>
      <c r="L45" s="136"/>
      <c r="M45" s="136"/>
      <c r="N45" s="136">
        <f>'実質公債費比率（分子）の構造'!O$49</f>
        <v>5</v>
      </c>
      <c r="O45" s="136"/>
      <c r="P45" s="136"/>
    </row>
    <row r="46" spans="1:16">
      <c r="A46" s="136" t="s">
        <v>54</v>
      </c>
      <c r="B46" s="136">
        <f>'実質公債費比率（分子）の構造'!K$48</f>
        <v>2199</v>
      </c>
      <c r="C46" s="136"/>
      <c r="D46" s="136"/>
      <c r="E46" s="136">
        <f>'実質公債費比率（分子）の構造'!L$48</f>
        <v>2152</v>
      </c>
      <c r="F46" s="136"/>
      <c r="G46" s="136"/>
      <c r="H46" s="136">
        <f>'実質公債費比率（分子）の構造'!M$48</f>
        <v>2120</v>
      </c>
      <c r="I46" s="136"/>
      <c r="J46" s="136"/>
      <c r="K46" s="136">
        <f>'実質公債費比率（分子）の構造'!N$48</f>
        <v>2235</v>
      </c>
      <c r="L46" s="136"/>
      <c r="M46" s="136"/>
      <c r="N46" s="136">
        <f>'実質公債費比率（分子）の構造'!O$48</f>
        <v>2255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4167</v>
      </c>
      <c r="C49" s="136"/>
      <c r="D49" s="136"/>
      <c r="E49" s="136">
        <f>'実質公債費比率（分子）の構造'!L$45</f>
        <v>3803</v>
      </c>
      <c r="F49" s="136"/>
      <c r="G49" s="136"/>
      <c r="H49" s="136">
        <f>'実質公債費比率（分子）の構造'!M$45</f>
        <v>3808</v>
      </c>
      <c r="I49" s="136"/>
      <c r="J49" s="136"/>
      <c r="K49" s="136">
        <f>'実質公債費比率（分子）の構造'!N$45</f>
        <v>3582</v>
      </c>
      <c r="L49" s="136"/>
      <c r="M49" s="136"/>
      <c r="N49" s="136">
        <f>'実質公債費比率（分子）の構造'!O$45</f>
        <v>3507</v>
      </c>
      <c r="O49" s="136"/>
      <c r="P49" s="136"/>
    </row>
    <row r="50" spans="1:16">
      <c r="A50" s="136" t="s">
        <v>58</v>
      </c>
      <c r="B50" s="136" t="e">
        <f>NA()</f>
        <v>#N/A</v>
      </c>
      <c r="C50" s="136">
        <f>IF(ISNUMBER('実質公債費比率（分子）の構造'!K$53),'実質公債費比率（分子）の構造'!K$53,NA())</f>
        <v>2037</v>
      </c>
      <c r="D50" s="136" t="e">
        <f>NA()</f>
        <v>#N/A</v>
      </c>
      <c r="E50" s="136" t="e">
        <f>NA()</f>
        <v>#N/A</v>
      </c>
      <c r="F50" s="136">
        <f>IF(ISNUMBER('実質公債費比率（分子）の構造'!L$53),'実質公債費比率（分子）の構造'!L$53,NA())</f>
        <v>1882</v>
      </c>
      <c r="G50" s="136" t="e">
        <f>NA()</f>
        <v>#N/A</v>
      </c>
      <c r="H50" s="136" t="e">
        <f>NA()</f>
        <v>#N/A</v>
      </c>
      <c r="I50" s="136">
        <f>IF(ISNUMBER('実質公債費比率（分子）の構造'!M$53),'実質公債費比率（分子）の構造'!M$53,NA())</f>
        <v>1875</v>
      </c>
      <c r="J50" s="136" t="e">
        <f>NA()</f>
        <v>#N/A</v>
      </c>
      <c r="K50" s="136" t="e">
        <f>NA()</f>
        <v>#N/A</v>
      </c>
      <c r="L50" s="136">
        <f>IF(ISNUMBER('実質公債費比率（分子）の構造'!N$53),'実質公債費比率（分子）の構造'!N$53,NA())</f>
        <v>1790</v>
      </c>
      <c r="M50" s="136" t="e">
        <f>NA()</f>
        <v>#N/A</v>
      </c>
      <c r="N50" s="136" t="e">
        <f>NA()</f>
        <v>#N/A</v>
      </c>
      <c r="O50" s="136">
        <f>IF(ISNUMBER('実質公債費比率（分子）の構造'!O$53),'実質公債費比率（分子）の構造'!O$53,NA())</f>
        <v>1705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39831</v>
      </c>
      <c r="E56" s="135"/>
      <c r="F56" s="135"/>
      <c r="G56" s="135">
        <f>'将来負担比率（分子）の構造'!J$51</f>
        <v>39898</v>
      </c>
      <c r="H56" s="135"/>
      <c r="I56" s="135"/>
      <c r="J56" s="135">
        <f>'将来負担比率（分子）の構造'!K$51</f>
        <v>38955</v>
      </c>
      <c r="K56" s="135"/>
      <c r="L56" s="135"/>
      <c r="M56" s="135">
        <f>'将来負担比率（分子）の構造'!L$51</f>
        <v>38291</v>
      </c>
      <c r="N56" s="135"/>
      <c r="O56" s="135"/>
      <c r="P56" s="135">
        <f>'将来負担比率（分子）の構造'!M$51</f>
        <v>37567</v>
      </c>
    </row>
    <row r="57" spans="1:16">
      <c r="A57" s="135" t="s">
        <v>34</v>
      </c>
      <c r="B57" s="135"/>
      <c r="C57" s="135"/>
      <c r="D57" s="135">
        <f>'将来負担比率（分子）の構造'!I$50</f>
        <v>1067</v>
      </c>
      <c r="E57" s="135"/>
      <c r="F57" s="135"/>
      <c r="G57" s="135">
        <f>'将来負担比率（分子）の構造'!J$50</f>
        <v>946</v>
      </c>
      <c r="H57" s="135"/>
      <c r="I57" s="135"/>
      <c r="J57" s="135">
        <f>'将来負担比率（分子）の構造'!K$50</f>
        <v>836</v>
      </c>
      <c r="K57" s="135"/>
      <c r="L57" s="135"/>
      <c r="M57" s="135">
        <f>'将来負担比率（分子）の構造'!L$50</f>
        <v>710</v>
      </c>
      <c r="N57" s="135"/>
      <c r="O57" s="135"/>
      <c r="P57" s="135">
        <f>'将来負担比率（分子）の構造'!M$50</f>
        <v>567</v>
      </c>
    </row>
    <row r="58" spans="1:16">
      <c r="A58" s="135" t="s">
        <v>33</v>
      </c>
      <c r="B58" s="135"/>
      <c r="C58" s="135"/>
      <c r="D58" s="135">
        <f>'将来負担比率（分子）の構造'!I$49</f>
        <v>5427</v>
      </c>
      <c r="E58" s="135"/>
      <c r="F58" s="135"/>
      <c r="G58" s="135">
        <f>'将来負担比率（分子）の構造'!J$49</f>
        <v>6293</v>
      </c>
      <c r="H58" s="135"/>
      <c r="I58" s="135"/>
      <c r="J58" s="135">
        <f>'将来負担比率（分子）の構造'!K$49</f>
        <v>7429</v>
      </c>
      <c r="K58" s="135"/>
      <c r="L58" s="135"/>
      <c r="M58" s="135">
        <f>'将来負担比率（分子）の構造'!L$49</f>
        <v>8680</v>
      </c>
      <c r="N58" s="135"/>
      <c r="O58" s="135"/>
      <c r="P58" s="135">
        <f>'将来負担比率（分子）の構造'!M$49</f>
        <v>9813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0</v>
      </c>
      <c r="C61" s="135"/>
      <c r="D61" s="135"/>
      <c r="E61" s="135">
        <f>'将来負担比率（分子）の構造'!J$46</f>
        <v>3</v>
      </c>
      <c r="F61" s="135"/>
      <c r="G61" s="135"/>
      <c r="H61" s="135">
        <f>'将来負担比率（分子）の構造'!K$46</f>
        <v>2</v>
      </c>
      <c r="I61" s="135"/>
      <c r="J61" s="135"/>
      <c r="K61" s="135">
        <f>'将来負担比率（分子）の構造'!L$46</f>
        <v>14</v>
      </c>
      <c r="L61" s="135"/>
      <c r="M61" s="135"/>
      <c r="N61" s="135">
        <f>'将来負担比率（分子）の構造'!M$46</f>
        <v>1</v>
      </c>
      <c r="O61" s="135"/>
      <c r="P61" s="135"/>
    </row>
    <row r="62" spans="1:16">
      <c r="A62" s="135" t="s">
        <v>28</v>
      </c>
      <c r="B62" s="135">
        <f>'将来負担比率（分子）の構造'!I$45</f>
        <v>3748</v>
      </c>
      <c r="C62" s="135"/>
      <c r="D62" s="135"/>
      <c r="E62" s="135">
        <f>'将来負担比率（分子）の構造'!J$45</f>
        <v>3486</v>
      </c>
      <c r="F62" s="135"/>
      <c r="G62" s="135"/>
      <c r="H62" s="135">
        <f>'将来負担比率（分子）の構造'!K$45</f>
        <v>3341</v>
      </c>
      <c r="I62" s="135"/>
      <c r="J62" s="135"/>
      <c r="K62" s="135">
        <f>'将来負担比率（分子）の構造'!L$45</f>
        <v>3246</v>
      </c>
      <c r="L62" s="135"/>
      <c r="M62" s="135"/>
      <c r="N62" s="135">
        <f>'将来負担比率（分子）の構造'!M$45</f>
        <v>3126</v>
      </c>
      <c r="O62" s="135"/>
      <c r="P62" s="135"/>
    </row>
    <row r="63" spans="1:16">
      <c r="A63" s="135" t="s">
        <v>27</v>
      </c>
      <c r="B63" s="135">
        <f>'将来負担比率（分子）の構造'!I$44</f>
        <v>57</v>
      </c>
      <c r="C63" s="135"/>
      <c r="D63" s="135"/>
      <c r="E63" s="135">
        <f>'将来負担比率（分子）の構造'!J$44</f>
        <v>115</v>
      </c>
      <c r="F63" s="135"/>
      <c r="G63" s="135"/>
      <c r="H63" s="135">
        <f>'将来負担比率（分子）の構造'!K$44</f>
        <v>48</v>
      </c>
      <c r="I63" s="135"/>
      <c r="J63" s="135"/>
      <c r="K63" s="135">
        <f>'将来負担比率（分子）の構造'!L$44</f>
        <v>44</v>
      </c>
      <c r="L63" s="135"/>
      <c r="M63" s="135"/>
      <c r="N63" s="135">
        <f>'将来負担比率（分子）の構造'!M$44</f>
        <v>39</v>
      </c>
      <c r="O63" s="135"/>
      <c r="P63" s="135"/>
    </row>
    <row r="64" spans="1:16">
      <c r="A64" s="135" t="s">
        <v>26</v>
      </c>
      <c r="B64" s="135">
        <f>'将来負担比率（分子）の構造'!I$43</f>
        <v>30589</v>
      </c>
      <c r="C64" s="135"/>
      <c r="D64" s="135"/>
      <c r="E64" s="135">
        <f>'将来負担比率（分子）の構造'!J$43</f>
        <v>29162</v>
      </c>
      <c r="F64" s="135"/>
      <c r="G64" s="135"/>
      <c r="H64" s="135">
        <f>'将来負担比率（分子）の構造'!K$43</f>
        <v>27512</v>
      </c>
      <c r="I64" s="135"/>
      <c r="J64" s="135"/>
      <c r="K64" s="135">
        <f>'将来負担比率（分子）の構造'!L$43</f>
        <v>26842</v>
      </c>
      <c r="L64" s="135"/>
      <c r="M64" s="135"/>
      <c r="N64" s="135">
        <f>'将来負担比率（分子）の構造'!M$43</f>
        <v>26168</v>
      </c>
      <c r="O64" s="135"/>
      <c r="P64" s="135"/>
    </row>
    <row r="65" spans="1:16">
      <c r="A65" s="135" t="s">
        <v>25</v>
      </c>
      <c r="B65" s="135">
        <f>'将来負担比率（分子）の構造'!I$42</f>
        <v>287</v>
      </c>
      <c r="C65" s="135"/>
      <c r="D65" s="135"/>
      <c r="E65" s="135">
        <f>'将来負担比率（分子）の構造'!J$42</f>
        <v>187</v>
      </c>
      <c r="F65" s="135"/>
      <c r="G65" s="135"/>
      <c r="H65" s="135">
        <f>'将来負担比率（分子）の構造'!K$42</f>
        <v>172</v>
      </c>
      <c r="I65" s="135"/>
      <c r="J65" s="135"/>
      <c r="K65" s="135">
        <f>'将来負担比率（分子）の構造'!L$42</f>
        <v>140</v>
      </c>
      <c r="L65" s="135"/>
      <c r="M65" s="135"/>
      <c r="N65" s="135">
        <f>'将来負担比率（分子）の構造'!M$42</f>
        <v>110</v>
      </c>
      <c r="O65" s="135"/>
      <c r="P65" s="135"/>
    </row>
    <row r="66" spans="1:16">
      <c r="A66" s="135" t="s">
        <v>24</v>
      </c>
      <c r="B66" s="135">
        <f>'将来負担比率（分子）の構造'!I$41</f>
        <v>31129</v>
      </c>
      <c r="C66" s="135"/>
      <c r="D66" s="135"/>
      <c r="E66" s="135">
        <f>'将来負担比率（分子）の構造'!J$41</f>
        <v>30432</v>
      </c>
      <c r="F66" s="135"/>
      <c r="G66" s="135"/>
      <c r="H66" s="135">
        <f>'将来負担比率（分子）の構造'!K$41</f>
        <v>29593</v>
      </c>
      <c r="I66" s="135"/>
      <c r="J66" s="135"/>
      <c r="K66" s="135">
        <f>'将来負担比率（分子）の構造'!L$41</f>
        <v>28941</v>
      </c>
      <c r="L66" s="135"/>
      <c r="M66" s="135"/>
      <c r="N66" s="135">
        <f>'将来負担比率（分子）の構造'!M$41</f>
        <v>29025</v>
      </c>
      <c r="O66" s="135"/>
      <c r="P66" s="135"/>
    </row>
    <row r="67" spans="1:16">
      <c r="A67" s="135" t="s">
        <v>62</v>
      </c>
      <c r="B67" s="135" t="e">
        <f>NA()</f>
        <v>#N/A</v>
      </c>
      <c r="C67" s="135">
        <f>IF(ISNUMBER('将来負担比率（分子）の構造'!I$52), IF('将来負担比率（分子）の構造'!I$52 &lt; 0, 0, '将来負担比率（分子）の構造'!I$52), NA())</f>
        <v>19484</v>
      </c>
      <c r="D67" s="135" t="e">
        <f>NA()</f>
        <v>#N/A</v>
      </c>
      <c r="E67" s="135" t="e">
        <f>NA()</f>
        <v>#N/A</v>
      </c>
      <c r="F67" s="135">
        <f>IF(ISNUMBER('将来負担比率（分子）の構造'!J$52), IF('将来負担比率（分子）の構造'!J$52 &lt; 0, 0, '将来負担比率（分子）の構造'!J$52), NA())</f>
        <v>16248</v>
      </c>
      <c r="G67" s="135" t="e">
        <f>NA()</f>
        <v>#N/A</v>
      </c>
      <c r="H67" s="135" t="e">
        <f>NA()</f>
        <v>#N/A</v>
      </c>
      <c r="I67" s="135">
        <f>IF(ISNUMBER('将来負担比率（分子）の構造'!K$52), IF('将来負担比率（分子）の構造'!K$52 &lt; 0, 0, '将来負担比率（分子）の構造'!K$52), NA())</f>
        <v>13449</v>
      </c>
      <c r="J67" s="135" t="e">
        <f>NA()</f>
        <v>#N/A</v>
      </c>
      <c r="K67" s="135" t="e">
        <f>NA()</f>
        <v>#N/A</v>
      </c>
      <c r="L67" s="135">
        <f>IF(ISNUMBER('将来負担比率（分子）の構造'!L$52), IF('将来負担比率（分子）の構造'!L$52 &lt; 0, 0, '将来負担比率（分子）の構造'!L$52), NA())</f>
        <v>11547</v>
      </c>
      <c r="M67" s="135" t="e">
        <f>NA()</f>
        <v>#N/A</v>
      </c>
      <c r="N67" s="135" t="e">
        <f>NA()</f>
        <v>#N/A</v>
      </c>
      <c r="O67" s="135">
        <f>IF(ISNUMBER('将来負担比率（分子）の構造'!M$52), IF('将来負担比率（分子）の構造'!M$52 &lt; 0, 0, '将来負担比率（分子）の構造'!M$52), NA())</f>
        <v>10523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G1" sqref="G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3149537</v>
      </c>
      <c r="S5" s="581"/>
      <c r="T5" s="581"/>
      <c r="U5" s="581"/>
      <c r="V5" s="581"/>
      <c r="W5" s="581"/>
      <c r="X5" s="581"/>
      <c r="Y5" s="582"/>
      <c r="Z5" s="583">
        <v>13</v>
      </c>
      <c r="AA5" s="583"/>
      <c r="AB5" s="583"/>
      <c r="AC5" s="583"/>
      <c r="AD5" s="584">
        <v>3149537</v>
      </c>
      <c r="AE5" s="584"/>
      <c r="AF5" s="584"/>
      <c r="AG5" s="584"/>
      <c r="AH5" s="584"/>
      <c r="AI5" s="584"/>
      <c r="AJ5" s="584"/>
      <c r="AK5" s="584"/>
      <c r="AL5" s="585">
        <v>21.6</v>
      </c>
      <c r="AM5" s="586"/>
      <c r="AN5" s="586"/>
      <c r="AO5" s="587"/>
      <c r="AP5" s="577" t="s">
        <v>207</v>
      </c>
      <c r="AQ5" s="578"/>
      <c r="AR5" s="578"/>
      <c r="AS5" s="578"/>
      <c r="AT5" s="578"/>
      <c r="AU5" s="578"/>
      <c r="AV5" s="578"/>
      <c r="AW5" s="578"/>
      <c r="AX5" s="578"/>
      <c r="AY5" s="578"/>
      <c r="AZ5" s="578"/>
      <c r="BA5" s="578"/>
      <c r="BB5" s="578"/>
      <c r="BC5" s="578"/>
      <c r="BD5" s="578"/>
      <c r="BE5" s="578"/>
      <c r="BF5" s="579"/>
      <c r="BG5" s="591">
        <v>3100951</v>
      </c>
      <c r="BH5" s="592"/>
      <c r="BI5" s="592"/>
      <c r="BJ5" s="592"/>
      <c r="BK5" s="592"/>
      <c r="BL5" s="592"/>
      <c r="BM5" s="592"/>
      <c r="BN5" s="593"/>
      <c r="BO5" s="594">
        <v>98.5</v>
      </c>
      <c r="BP5" s="594"/>
      <c r="BQ5" s="594"/>
      <c r="BR5" s="594"/>
      <c r="BS5" s="595">
        <v>19355</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223318</v>
      </c>
      <c r="S6" s="592"/>
      <c r="T6" s="592"/>
      <c r="U6" s="592"/>
      <c r="V6" s="592"/>
      <c r="W6" s="592"/>
      <c r="X6" s="592"/>
      <c r="Y6" s="593"/>
      <c r="Z6" s="594">
        <v>0.9</v>
      </c>
      <c r="AA6" s="594"/>
      <c r="AB6" s="594"/>
      <c r="AC6" s="594"/>
      <c r="AD6" s="595">
        <v>223318</v>
      </c>
      <c r="AE6" s="595"/>
      <c r="AF6" s="595"/>
      <c r="AG6" s="595"/>
      <c r="AH6" s="595"/>
      <c r="AI6" s="595"/>
      <c r="AJ6" s="595"/>
      <c r="AK6" s="595"/>
      <c r="AL6" s="596">
        <v>1.5</v>
      </c>
      <c r="AM6" s="597"/>
      <c r="AN6" s="597"/>
      <c r="AO6" s="598"/>
      <c r="AP6" s="588" t="s">
        <v>212</v>
      </c>
      <c r="AQ6" s="589"/>
      <c r="AR6" s="589"/>
      <c r="AS6" s="589"/>
      <c r="AT6" s="589"/>
      <c r="AU6" s="589"/>
      <c r="AV6" s="589"/>
      <c r="AW6" s="589"/>
      <c r="AX6" s="589"/>
      <c r="AY6" s="589"/>
      <c r="AZ6" s="589"/>
      <c r="BA6" s="589"/>
      <c r="BB6" s="589"/>
      <c r="BC6" s="589"/>
      <c r="BD6" s="589"/>
      <c r="BE6" s="589"/>
      <c r="BF6" s="590"/>
      <c r="BG6" s="591">
        <v>3100951</v>
      </c>
      <c r="BH6" s="592"/>
      <c r="BI6" s="592"/>
      <c r="BJ6" s="592"/>
      <c r="BK6" s="592"/>
      <c r="BL6" s="592"/>
      <c r="BM6" s="592"/>
      <c r="BN6" s="593"/>
      <c r="BO6" s="594">
        <v>98.5</v>
      </c>
      <c r="BP6" s="594"/>
      <c r="BQ6" s="594"/>
      <c r="BR6" s="594"/>
      <c r="BS6" s="595">
        <v>19355</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176933</v>
      </c>
      <c r="CS6" s="592"/>
      <c r="CT6" s="592"/>
      <c r="CU6" s="592"/>
      <c r="CV6" s="592"/>
      <c r="CW6" s="592"/>
      <c r="CX6" s="592"/>
      <c r="CY6" s="593"/>
      <c r="CZ6" s="594">
        <v>0.8</v>
      </c>
      <c r="DA6" s="594"/>
      <c r="DB6" s="594"/>
      <c r="DC6" s="594"/>
      <c r="DD6" s="600" t="s">
        <v>214</v>
      </c>
      <c r="DE6" s="592"/>
      <c r="DF6" s="592"/>
      <c r="DG6" s="592"/>
      <c r="DH6" s="592"/>
      <c r="DI6" s="592"/>
      <c r="DJ6" s="592"/>
      <c r="DK6" s="592"/>
      <c r="DL6" s="592"/>
      <c r="DM6" s="592"/>
      <c r="DN6" s="592"/>
      <c r="DO6" s="592"/>
      <c r="DP6" s="593"/>
      <c r="DQ6" s="600">
        <v>176033</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6349</v>
      </c>
      <c r="S7" s="592"/>
      <c r="T7" s="592"/>
      <c r="U7" s="592"/>
      <c r="V7" s="592"/>
      <c r="W7" s="592"/>
      <c r="X7" s="592"/>
      <c r="Y7" s="593"/>
      <c r="Z7" s="594">
        <v>0</v>
      </c>
      <c r="AA7" s="594"/>
      <c r="AB7" s="594"/>
      <c r="AC7" s="594"/>
      <c r="AD7" s="595">
        <v>6349</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1069050</v>
      </c>
      <c r="BH7" s="592"/>
      <c r="BI7" s="592"/>
      <c r="BJ7" s="592"/>
      <c r="BK7" s="592"/>
      <c r="BL7" s="592"/>
      <c r="BM7" s="592"/>
      <c r="BN7" s="593"/>
      <c r="BO7" s="594">
        <v>33.9</v>
      </c>
      <c r="BP7" s="594"/>
      <c r="BQ7" s="594"/>
      <c r="BR7" s="594"/>
      <c r="BS7" s="595">
        <v>19355</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2913139</v>
      </c>
      <c r="CS7" s="592"/>
      <c r="CT7" s="592"/>
      <c r="CU7" s="592"/>
      <c r="CV7" s="592"/>
      <c r="CW7" s="592"/>
      <c r="CX7" s="592"/>
      <c r="CY7" s="593"/>
      <c r="CZ7" s="594">
        <v>12.6</v>
      </c>
      <c r="DA7" s="594"/>
      <c r="DB7" s="594"/>
      <c r="DC7" s="594"/>
      <c r="DD7" s="600">
        <v>110328</v>
      </c>
      <c r="DE7" s="592"/>
      <c r="DF7" s="592"/>
      <c r="DG7" s="592"/>
      <c r="DH7" s="592"/>
      <c r="DI7" s="592"/>
      <c r="DJ7" s="592"/>
      <c r="DK7" s="592"/>
      <c r="DL7" s="592"/>
      <c r="DM7" s="592"/>
      <c r="DN7" s="592"/>
      <c r="DO7" s="592"/>
      <c r="DP7" s="593"/>
      <c r="DQ7" s="600">
        <v>2395595</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11236</v>
      </c>
      <c r="S8" s="592"/>
      <c r="T8" s="592"/>
      <c r="U8" s="592"/>
      <c r="V8" s="592"/>
      <c r="W8" s="592"/>
      <c r="X8" s="592"/>
      <c r="Y8" s="593"/>
      <c r="Z8" s="594">
        <v>0</v>
      </c>
      <c r="AA8" s="594"/>
      <c r="AB8" s="594"/>
      <c r="AC8" s="594"/>
      <c r="AD8" s="595">
        <v>11236</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39565</v>
      </c>
      <c r="BH8" s="592"/>
      <c r="BI8" s="592"/>
      <c r="BJ8" s="592"/>
      <c r="BK8" s="592"/>
      <c r="BL8" s="592"/>
      <c r="BM8" s="592"/>
      <c r="BN8" s="593"/>
      <c r="BO8" s="594">
        <v>1.3</v>
      </c>
      <c r="BP8" s="594"/>
      <c r="BQ8" s="594"/>
      <c r="BR8" s="594"/>
      <c r="BS8" s="600" t="s">
        <v>113</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4461015</v>
      </c>
      <c r="CS8" s="592"/>
      <c r="CT8" s="592"/>
      <c r="CU8" s="592"/>
      <c r="CV8" s="592"/>
      <c r="CW8" s="592"/>
      <c r="CX8" s="592"/>
      <c r="CY8" s="593"/>
      <c r="CZ8" s="594">
        <v>19.3</v>
      </c>
      <c r="DA8" s="594"/>
      <c r="DB8" s="594"/>
      <c r="DC8" s="594"/>
      <c r="DD8" s="600">
        <v>34771</v>
      </c>
      <c r="DE8" s="592"/>
      <c r="DF8" s="592"/>
      <c r="DG8" s="592"/>
      <c r="DH8" s="592"/>
      <c r="DI8" s="592"/>
      <c r="DJ8" s="592"/>
      <c r="DK8" s="592"/>
      <c r="DL8" s="592"/>
      <c r="DM8" s="592"/>
      <c r="DN8" s="592"/>
      <c r="DO8" s="592"/>
      <c r="DP8" s="593"/>
      <c r="DQ8" s="600">
        <v>2677331</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15672</v>
      </c>
      <c r="S9" s="592"/>
      <c r="T9" s="592"/>
      <c r="U9" s="592"/>
      <c r="V9" s="592"/>
      <c r="W9" s="592"/>
      <c r="X9" s="592"/>
      <c r="Y9" s="593"/>
      <c r="Z9" s="594">
        <v>0.1</v>
      </c>
      <c r="AA9" s="594"/>
      <c r="AB9" s="594"/>
      <c r="AC9" s="594"/>
      <c r="AD9" s="595">
        <v>15672</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839655</v>
      </c>
      <c r="BH9" s="592"/>
      <c r="BI9" s="592"/>
      <c r="BJ9" s="592"/>
      <c r="BK9" s="592"/>
      <c r="BL9" s="592"/>
      <c r="BM9" s="592"/>
      <c r="BN9" s="593"/>
      <c r="BO9" s="594">
        <v>26.7</v>
      </c>
      <c r="BP9" s="594"/>
      <c r="BQ9" s="594"/>
      <c r="BR9" s="594"/>
      <c r="BS9" s="600" t="s">
        <v>113</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3269281</v>
      </c>
      <c r="CS9" s="592"/>
      <c r="CT9" s="592"/>
      <c r="CU9" s="592"/>
      <c r="CV9" s="592"/>
      <c r="CW9" s="592"/>
      <c r="CX9" s="592"/>
      <c r="CY9" s="593"/>
      <c r="CZ9" s="594">
        <v>14.2</v>
      </c>
      <c r="DA9" s="594"/>
      <c r="DB9" s="594"/>
      <c r="DC9" s="594"/>
      <c r="DD9" s="600">
        <v>1828104</v>
      </c>
      <c r="DE9" s="592"/>
      <c r="DF9" s="592"/>
      <c r="DG9" s="592"/>
      <c r="DH9" s="592"/>
      <c r="DI9" s="592"/>
      <c r="DJ9" s="592"/>
      <c r="DK9" s="592"/>
      <c r="DL9" s="592"/>
      <c r="DM9" s="592"/>
      <c r="DN9" s="592"/>
      <c r="DO9" s="592"/>
      <c r="DP9" s="593"/>
      <c r="DQ9" s="600">
        <v>1379537</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259493</v>
      </c>
      <c r="S10" s="592"/>
      <c r="T10" s="592"/>
      <c r="U10" s="592"/>
      <c r="V10" s="592"/>
      <c r="W10" s="592"/>
      <c r="X10" s="592"/>
      <c r="Y10" s="593"/>
      <c r="Z10" s="594">
        <v>1.1000000000000001</v>
      </c>
      <c r="AA10" s="594"/>
      <c r="AB10" s="594"/>
      <c r="AC10" s="594"/>
      <c r="AD10" s="595">
        <v>259493</v>
      </c>
      <c r="AE10" s="595"/>
      <c r="AF10" s="595"/>
      <c r="AG10" s="595"/>
      <c r="AH10" s="595"/>
      <c r="AI10" s="595"/>
      <c r="AJ10" s="595"/>
      <c r="AK10" s="595"/>
      <c r="AL10" s="596">
        <v>1.8</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70807</v>
      </c>
      <c r="BH10" s="592"/>
      <c r="BI10" s="592"/>
      <c r="BJ10" s="592"/>
      <c r="BK10" s="592"/>
      <c r="BL10" s="592"/>
      <c r="BM10" s="592"/>
      <c r="BN10" s="593"/>
      <c r="BO10" s="594">
        <v>2.2000000000000002</v>
      </c>
      <c r="BP10" s="594"/>
      <c r="BQ10" s="594"/>
      <c r="BR10" s="594"/>
      <c r="BS10" s="600" t="s">
        <v>113</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5116</v>
      </c>
      <c r="CS10" s="592"/>
      <c r="CT10" s="592"/>
      <c r="CU10" s="592"/>
      <c r="CV10" s="592"/>
      <c r="CW10" s="592"/>
      <c r="CX10" s="592"/>
      <c r="CY10" s="593"/>
      <c r="CZ10" s="594">
        <v>0</v>
      </c>
      <c r="DA10" s="594"/>
      <c r="DB10" s="594"/>
      <c r="DC10" s="594"/>
      <c r="DD10" s="600" t="s">
        <v>113</v>
      </c>
      <c r="DE10" s="592"/>
      <c r="DF10" s="592"/>
      <c r="DG10" s="592"/>
      <c r="DH10" s="592"/>
      <c r="DI10" s="592"/>
      <c r="DJ10" s="592"/>
      <c r="DK10" s="592"/>
      <c r="DL10" s="592"/>
      <c r="DM10" s="592"/>
      <c r="DN10" s="592"/>
      <c r="DO10" s="592"/>
      <c r="DP10" s="593"/>
      <c r="DQ10" s="600">
        <v>49</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49537</v>
      </c>
      <c r="S11" s="592"/>
      <c r="T11" s="592"/>
      <c r="U11" s="592"/>
      <c r="V11" s="592"/>
      <c r="W11" s="592"/>
      <c r="X11" s="592"/>
      <c r="Y11" s="593"/>
      <c r="Z11" s="594">
        <v>0.2</v>
      </c>
      <c r="AA11" s="594"/>
      <c r="AB11" s="594"/>
      <c r="AC11" s="594"/>
      <c r="AD11" s="595">
        <v>49537</v>
      </c>
      <c r="AE11" s="595"/>
      <c r="AF11" s="595"/>
      <c r="AG11" s="595"/>
      <c r="AH11" s="595"/>
      <c r="AI11" s="595"/>
      <c r="AJ11" s="595"/>
      <c r="AK11" s="595"/>
      <c r="AL11" s="596">
        <v>0.3</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119023</v>
      </c>
      <c r="BH11" s="592"/>
      <c r="BI11" s="592"/>
      <c r="BJ11" s="592"/>
      <c r="BK11" s="592"/>
      <c r="BL11" s="592"/>
      <c r="BM11" s="592"/>
      <c r="BN11" s="593"/>
      <c r="BO11" s="594">
        <v>3.8</v>
      </c>
      <c r="BP11" s="594"/>
      <c r="BQ11" s="594"/>
      <c r="BR11" s="594"/>
      <c r="BS11" s="600">
        <v>19355</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1550513</v>
      </c>
      <c r="CS11" s="592"/>
      <c r="CT11" s="592"/>
      <c r="CU11" s="592"/>
      <c r="CV11" s="592"/>
      <c r="CW11" s="592"/>
      <c r="CX11" s="592"/>
      <c r="CY11" s="593"/>
      <c r="CZ11" s="594">
        <v>6.7</v>
      </c>
      <c r="DA11" s="594"/>
      <c r="DB11" s="594"/>
      <c r="DC11" s="594"/>
      <c r="DD11" s="600">
        <v>301311</v>
      </c>
      <c r="DE11" s="592"/>
      <c r="DF11" s="592"/>
      <c r="DG11" s="592"/>
      <c r="DH11" s="592"/>
      <c r="DI11" s="592"/>
      <c r="DJ11" s="592"/>
      <c r="DK11" s="592"/>
      <c r="DL11" s="592"/>
      <c r="DM11" s="592"/>
      <c r="DN11" s="592"/>
      <c r="DO11" s="592"/>
      <c r="DP11" s="593"/>
      <c r="DQ11" s="600">
        <v>1067831</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1724707</v>
      </c>
      <c r="BH12" s="592"/>
      <c r="BI12" s="592"/>
      <c r="BJ12" s="592"/>
      <c r="BK12" s="592"/>
      <c r="BL12" s="592"/>
      <c r="BM12" s="592"/>
      <c r="BN12" s="593"/>
      <c r="BO12" s="594">
        <v>54.8</v>
      </c>
      <c r="BP12" s="594"/>
      <c r="BQ12" s="594"/>
      <c r="BR12" s="594"/>
      <c r="BS12" s="600" t="s">
        <v>113</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828138</v>
      </c>
      <c r="CS12" s="592"/>
      <c r="CT12" s="592"/>
      <c r="CU12" s="592"/>
      <c r="CV12" s="592"/>
      <c r="CW12" s="592"/>
      <c r="CX12" s="592"/>
      <c r="CY12" s="593"/>
      <c r="CZ12" s="594">
        <v>3.6</v>
      </c>
      <c r="DA12" s="594"/>
      <c r="DB12" s="594"/>
      <c r="DC12" s="594"/>
      <c r="DD12" s="600">
        <v>75005</v>
      </c>
      <c r="DE12" s="592"/>
      <c r="DF12" s="592"/>
      <c r="DG12" s="592"/>
      <c r="DH12" s="592"/>
      <c r="DI12" s="592"/>
      <c r="DJ12" s="592"/>
      <c r="DK12" s="592"/>
      <c r="DL12" s="592"/>
      <c r="DM12" s="592"/>
      <c r="DN12" s="592"/>
      <c r="DO12" s="592"/>
      <c r="DP12" s="593"/>
      <c r="DQ12" s="600">
        <v>409507</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55266</v>
      </c>
      <c r="S13" s="592"/>
      <c r="T13" s="592"/>
      <c r="U13" s="592"/>
      <c r="V13" s="592"/>
      <c r="W13" s="592"/>
      <c r="X13" s="592"/>
      <c r="Y13" s="593"/>
      <c r="Z13" s="594">
        <v>0.2</v>
      </c>
      <c r="AA13" s="594"/>
      <c r="AB13" s="594"/>
      <c r="AC13" s="594"/>
      <c r="AD13" s="595">
        <v>55266</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1720321</v>
      </c>
      <c r="BH13" s="592"/>
      <c r="BI13" s="592"/>
      <c r="BJ13" s="592"/>
      <c r="BK13" s="592"/>
      <c r="BL13" s="592"/>
      <c r="BM13" s="592"/>
      <c r="BN13" s="593"/>
      <c r="BO13" s="594">
        <v>54.6</v>
      </c>
      <c r="BP13" s="594"/>
      <c r="BQ13" s="594"/>
      <c r="BR13" s="594"/>
      <c r="BS13" s="600" t="s">
        <v>113</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3177407</v>
      </c>
      <c r="CS13" s="592"/>
      <c r="CT13" s="592"/>
      <c r="CU13" s="592"/>
      <c r="CV13" s="592"/>
      <c r="CW13" s="592"/>
      <c r="CX13" s="592"/>
      <c r="CY13" s="593"/>
      <c r="CZ13" s="594">
        <v>13.8</v>
      </c>
      <c r="DA13" s="594"/>
      <c r="DB13" s="594"/>
      <c r="DC13" s="594"/>
      <c r="DD13" s="600">
        <v>966288</v>
      </c>
      <c r="DE13" s="592"/>
      <c r="DF13" s="592"/>
      <c r="DG13" s="592"/>
      <c r="DH13" s="592"/>
      <c r="DI13" s="592"/>
      <c r="DJ13" s="592"/>
      <c r="DK13" s="592"/>
      <c r="DL13" s="592"/>
      <c r="DM13" s="592"/>
      <c r="DN13" s="592"/>
      <c r="DO13" s="592"/>
      <c r="DP13" s="593"/>
      <c r="DQ13" s="600">
        <v>2260464</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91910</v>
      </c>
      <c r="BH14" s="592"/>
      <c r="BI14" s="592"/>
      <c r="BJ14" s="592"/>
      <c r="BK14" s="592"/>
      <c r="BL14" s="592"/>
      <c r="BM14" s="592"/>
      <c r="BN14" s="593"/>
      <c r="BO14" s="594">
        <v>2.9</v>
      </c>
      <c r="BP14" s="594"/>
      <c r="BQ14" s="594"/>
      <c r="BR14" s="594"/>
      <c r="BS14" s="600" t="s">
        <v>113</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1547170</v>
      </c>
      <c r="CS14" s="592"/>
      <c r="CT14" s="592"/>
      <c r="CU14" s="592"/>
      <c r="CV14" s="592"/>
      <c r="CW14" s="592"/>
      <c r="CX14" s="592"/>
      <c r="CY14" s="593"/>
      <c r="CZ14" s="594">
        <v>6.7</v>
      </c>
      <c r="DA14" s="594"/>
      <c r="DB14" s="594"/>
      <c r="DC14" s="594"/>
      <c r="DD14" s="600">
        <v>937902</v>
      </c>
      <c r="DE14" s="592"/>
      <c r="DF14" s="592"/>
      <c r="DG14" s="592"/>
      <c r="DH14" s="592"/>
      <c r="DI14" s="592"/>
      <c r="DJ14" s="592"/>
      <c r="DK14" s="592"/>
      <c r="DL14" s="592"/>
      <c r="DM14" s="592"/>
      <c r="DN14" s="592"/>
      <c r="DO14" s="592"/>
      <c r="DP14" s="593"/>
      <c r="DQ14" s="600">
        <v>663157</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8290</v>
      </c>
      <c r="S15" s="592"/>
      <c r="T15" s="592"/>
      <c r="U15" s="592"/>
      <c r="V15" s="592"/>
      <c r="W15" s="592"/>
      <c r="X15" s="592"/>
      <c r="Y15" s="593"/>
      <c r="Z15" s="594">
        <v>0</v>
      </c>
      <c r="AA15" s="594"/>
      <c r="AB15" s="594"/>
      <c r="AC15" s="594"/>
      <c r="AD15" s="595">
        <v>8290</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215284</v>
      </c>
      <c r="BH15" s="592"/>
      <c r="BI15" s="592"/>
      <c r="BJ15" s="592"/>
      <c r="BK15" s="592"/>
      <c r="BL15" s="592"/>
      <c r="BM15" s="592"/>
      <c r="BN15" s="593"/>
      <c r="BO15" s="594">
        <v>6.8</v>
      </c>
      <c r="BP15" s="594"/>
      <c r="BQ15" s="594"/>
      <c r="BR15" s="594"/>
      <c r="BS15" s="600" t="s">
        <v>113</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1308802</v>
      </c>
      <c r="CS15" s="592"/>
      <c r="CT15" s="592"/>
      <c r="CU15" s="592"/>
      <c r="CV15" s="592"/>
      <c r="CW15" s="592"/>
      <c r="CX15" s="592"/>
      <c r="CY15" s="593"/>
      <c r="CZ15" s="594">
        <v>5.7</v>
      </c>
      <c r="DA15" s="594"/>
      <c r="DB15" s="594"/>
      <c r="DC15" s="594"/>
      <c r="DD15" s="600">
        <v>74948</v>
      </c>
      <c r="DE15" s="592"/>
      <c r="DF15" s="592"/>
      <c r="DG15" s="592"/>
      <c r="DH15" s="592"/>
      <c r="DI15" s="592"/>
      <c r="DJ15" s="592"/>
      <c r="DK15" s="592"/>
      <c r="DL15" s="592"/>
      <c r="DM15" s="592"/>
      <c r="DN15" s="592"/>
      <c r="DO15" s="592"/>
      <c r="DP15" s="593"/>
      <c r="DQ15" s="600">
        <v>1191316</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11748166</v>
      </c>
      <c r="S16" s="592"/>
      <c r="T16" s="592"/>
      <c r="U16" s="592"/>
      <c r="V16" s="592"/>
      <c r="W16" s="592"/>
      <c r="X16" s="592"/>
      <c r="Y16" s="593"/>
      <c r="Z16" s="594">
        <v>48.6</v>
      </c>
      <c r="AA16" s="594"/>
      <c r="AB16" s="594"/>
      <c r="AC16" s="594"/>
      <c r="AD16" s="595">
        <v>10774151</v>
      </c>
      <c r="AE16" s="595"/>
      <c r="AF16" s="595"/>
      <c r="AG16" s="595"/>
      <c r="AH16" s="595"/>
      <c r="AI16" s="595"/>
      <c r="AJ16" s="595"/>
      <c r="AK16" s="595"/>
      <c r="AL16" s="596">
        <v>74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51688</v>
      </c>
      <c r="CS16" s="592"/>
      <c r="CT16" s="592"/>
      <c r="CU16" s="592"/>
      <c r="CV16" s="592"/>
      <c r="CW16" s="592"/>
      <c r="CX16" s="592"/>
      <c r="CY16" s="593"/>
      <c r="CZ16" s="594">
        <v>0.2</v>
      </c>
      <c r="DA16" s="594"/>
      <c r="DB16" s="594"/>
      <c r="DC16" s="594"/>
      <c r="DD16" s="600" t="s">
        <v>113</v>
      </c>
      <c r="DE16" s="592"/>
      <c r="DF16" s="592"/>
      <c r="DG16" s="592"/>
      <c r="DH16" s="592"/>
      <c r="DI16" s="592"/>
      <c r="DJ16" s="592"/>
      <c r="DK16" s="592"/>
      <c r="DL16" s="592"/>
      <c r="DM16" s="592"/>
      <c r="DN16" s="592"/>
      <c r="DO16" s="592"/>
      <c r="DP16" s="593"/>
      <c r="DQ16" s="600">
        <v>10967</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10774151</v>
      </c>
      <c r="S17" s="592"/>
      <c r="T17" s="592"/>
      <c r="U17" s="592"/>
      <c r="V17" s="592"/>
      <c r="W17" s="592"/>
      <c r="X17" s="592"/>
      <c r="Y17" s="593"/>
      <c r="Z17" s="594">
        <v>44.6</v>
      </c>
      <c r="AA17" s="594"/>
      <c r="AB17" s="594"/>
      <c r="AC17" s="594"/>
      <c r="AD17" s="595">
        <v>10774151</v>
      </c>
      <c r="AE17" s="595"/>
      <c r="AF17" s="595"/>
      <c r="AG17" s="595"/>
      <c r="AH17" s="595"/>
      <c r="AI17" s="595"/>
      <c r="AJ17" s="595"/>
      <c r="AK17" s="595"/>
      <c r="AL17" s="596">
        <v>74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3775896</v>
      </c>
      <c r="CS17" s="592"/>
      <c r="CT17" s="592"/>
      <c r="CU17" s="592"/>
      <c r="CV17" s="592"/>
      <c r="CW17" s="592"/>
      <c r="CX17" s="592"/>
      <c r="CY17" s="593"/>
      <c r="CZ17" s="594">
        <v>16.399999999999999</v>
      </c>
      <c r="DA17" s="594"/>
      <c r="DB17" s="594"/>
      <c r="DC17" s="594"/>
      <c r="DD17" s="600" t="s">
        <v>113</v>
      </c>
      <c r="DE17" s="592"/>
      <c r="DF17" s="592"/>
      <c r="DG17" s="592"/>
      <c r="DH17" s="592"/>
      <c r="DI17" s="592"/>
      <c r="DJ17" s="592"/>
      <c r="DK17" s="592"/>
      <c r="DL17" s="592"/>
      <c r="DM17" s="592"/>
      <c r="DN17" s="592"/>
      <c r="DO17" s="592"/>
      <c r="DP17" s="593"/>
      <c r="DQ17" s="600">
        <v>3681450</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974011</v>
      </c>
      <c r="S18" s="592"/>
      <c r="T18" s="592"/>
      <c r="U18" s="592"/>
      <c r="V18" s="592"/>
      <c r="W18" s="592"/>
      <c r="X18" s="592"/>
      <c r="Y18" s="593"/>
      <c r="Z18" s="594">
        <v>4</v>
      </c>
      <c r="AA18" s="594"/>
      <c r="AB18" s="594"/>
      <c r="AC18" s="594"/>
      <c r="AD18" s="595" t="s">
        <v>113</v>
      </c>
      <c r="AE18" s="595"/>
      <c r="AF18" s="595"/>
      <c r="AG18" s="595"/>
      <c r="AH18" s="595"/>
      <c r="AI18" s="595"/>
      <c r="AJ18" s="595"/>
      <c r="AK18" s="595"/>
      <c r="AL18" s="596" t="s">
        <v>113</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4</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48586</v>
      </c>
      <c r="BH19" s="592"/>
      <c r="BI19" s="592"/>
      <c r="BJ19" s="592"/>
      <c r="BK19" s="592"/>
      <c r="BL19" s="592"/>
      <c r="BM19" s="592"/>
      <c r="BN19" s="593"/>
      <c r="BO19" s="594">
        <v>1.5</v>
      </c>
      <c r="BP19" s="594"/>
      <c r="BQ19" s="594"/>
      <c r="BR19" s="594"/>
      <c r="BS19" s="600">
        <v>12147</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15526864</v>
      </c>
      <c r="S20" s="592"/>
      <c r="T20" s="592"/>
      <c r="U20" s="592"/>
      <c r="V20" s="592"/>
      <c r="W20" s="592"/>
      <c r="X20" s="592"/>
      <c r="Y20" s="593"/>
      <c r="Z20" s="594">
        <v>64.2</v>
      </c>
      <c r="AA20" s="594"/>
      <c r="AB20" s="594"/>
      <c r="AC20" s="594"/>
      <c r="AD20" s="595">
        <v>14552849</v>
      </c>
      <c r="AE20" s="595"/>
      <c r="AF20" s="595"/>
      <c r="AG20" s="595"/>
      <c r="AH20" s="595"/>
      <c r="AI20" s="595"/>
      <c r="AJ20" s="595"/>
      <c r="AK20" s="595"/>
      <c r="AL20" s="596">
        <v>99.9</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48586</v>
      </c>
      <c r="BH20" s="592"/>
      <c r="BI20" s="592"/>
      <c r="BJ20" s="592"/>
      <c r="BK20" s="592"/>
      <c r="BL20" s="592"/>
      <c r="BM20" s="592"/>
      <c r="BN20" s="593"/>
      <c r="BO20" s="594">
        <v>1.5</v>
      </c>
      <c r="BP20" s="594"/>
      <c r="BQ20" s="594"/>
      <c r="BR20" s="594"/>
      <c r="BS20" s="600">
        <v>12147</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23065098</v>
      </c>
      <c r="CS20" s="592"/>
      <c r="CT20" s="592"/>
      <c r="CU20" s="592"/>
      <c r="CV20" s="592"/>
      <c r="CW20" s="592"/>
      <c r="CX20" s="592"/>
      <c r="CY20" s="593"/>
      <c r="CZ20" s="594">
        <v>100</v>
      </c>
      <c r="DA20" s="594"/>
      <c r="DB20" s="594"/>
      <c r="DC20" s="594"/>
      <c r="DD20" s="600">
        <v>4328657</v>
      </c>
      <c r="DE20" s="592"/>
      <c r="DF20" s="592"/>
      <c r="DG20" s="592"/>
      <c r="DH20" s="592"/>
      <c r="DI20" s="592"/>
      <c r="DJ20" s="592"/>
      <c r="DK20" s="592"/>
      <c r="DL20" s="592"/>
      <c r="DM20" s="592"/>
      <c r="DN20" s="592"/>
      <c r="DO20" s="592"/>
      <c r="DP20" s="593"/>
      <c r="DQ20" s="600">
        <v>15913237</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5503</v>
      </c>
      <c r="S21" s="592"/>
      <c r="T21" s="592"/>
      <c r="U21" s="592"/>
      <c r="V21" s="592"/>
      <c r="W21" s="592"/>
      <c r="X21" s="592"/>
      <c r="Y21" s="593"/>
      <c r="Z21" s="594">
        <v>0</v>
      </c>
      <c r="AA21" s="594"/>
      <c r="AB21" s="594"/>
      <c r="AC21" s="594"/>
      <c r="AD21" s="595">
        <v>5503</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48586</v>
      </c>
      <c r="BH21" s="592"/>
      <c r="BI21" s="592"/>
      <c r="BJ21" s="592"/>
      <c r="BK21" s="592"/>
      <c r="BL21" s="592"/>
      <c r="BM21" s="592"/>
      <c r="BN21" s="593"/>
      <c r="BO21" s="594">
        <v>1.5</v>
      </c>
      <c r="BP21" s="594"/>
      <c r="BQ21" s="594"/>
      <c r="BR21" s="594"/>
      <c r="BS21" s="600">
        <v>12147</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135715</v>
      </c>
      <c r="S22" s="592"/>
      <c r="T22" s="592"/>
      <c r="U22" s="592"/>
      <c r="V22" s="592"/>
      <c r="W22" s="592"/>
      <c r="X22" s="592"/>
      <c r="Y22" s="593"/>
      <c r="Z22" s="594">
        <v>0.6</v>
      </c>
      <c r="AA22" s="594"/>
      <c r="AB22" s="594"/>
      <c r="AC22" s="594"/>
      <c r="AD22" s="595" t="s">
        <v>113</v>
      </c>
      <c r="AE22" s="595"/>
      <c r="AF22" s="595"/>
      <c r="AG22" s="595"/>
      <c r="AH22" s="595"/>
      <c r="AI22" s="595"/>
      <c r="AJ22" s="595"/>
      <c r="AK22" s="595"/>
      <c r="AL22" s="596" t="s">
        <v>113</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573491</v>
      </c>
      <c r="S23" s="592"/>
      <c r="T23" s="592"/>
      <c r="U23" s="592"/>
      <c r="V23" s="592"/>
      <c r="W23" s="592"/>
      <c r="X23" s="592"/>
      <c r="Y23" s="593"/>
      <c r="Z23" s="594">
        <v>2.4</v>
      </c>
      <c r="AA23" s="594"/>
      <c r="AB23" s="594"/>
      <c r="AC23" s="594"/>
      <c r="AD23" s="595">
        <v>4931</v>
      </c>
      <c r="AE23" s="595"/>
      <c r="AF23" s="595"/>
      <c r="AG23" s="595"/>
      <c r="AH23" s="595"/>
      <c r="AI23" s="595"/>
      <c r="AJ23" s="595"/>
      <c r="AK23" s="595"/>
      <c r="AL23" s="596">
        <v>0</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85791</v>
      </c>
      <c r="S24" s="592"/>
      <c r="T24" s="592"/>
      <c r="U24" s="592"/>
      <c r="V24" s="592"/>
      <c r="W24" s="592"/>
      <c r="X24" s="592"/>
      <c r="Y24" s="593"/>
      <c r="Z24" s="594">
        <v>0.4</v>
      </c>
      <c r="AA24" s="594"/>
      <c r="AB24" s="594"/>
      <c r="AC24" s="594"/>
      <c r="AD24" s="595" t="s">
        <v>113</v>
      </c>
      <c r="AE24" s="595"/>
      <c r="AF24" s="595"/>
      <c r="AG24" s="595"/>
      <c r="AH24" s="595"/>
      <c r="AI24" s="595"/>
      <c r="AJ24" s="595"/>
      <c r="AK24" s="595"/>
      <c r="AL24" s="596" t="s">
        <v>113</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9489679</v>
      </c>
      <c r="CS24" s="581"/>
      <c r="CT24" s="581"/>
      <c r="CU24" s="581"/>
      <c r="CV24" s="581"/>
      <c r="CW24" s="581"/>
      <c r="CX24" s="581"/>
      <c r="CY24" s="582"/>
      <c r="CZ24" s="618">
        <v>41.1</v>
      </c>
      <c r="DA24" s="619"/>
      <c r="DB24" s="619"/>
      <c r="DC24" s="620"/>
      <c r="DD24" s="617">
        <v>7748111</v>
      </c>
      <c r="DE24" s="581"/>
      <c r="DF24" s="581"/>
      <c r="DG24" s="581"/>
      <c r="DH24" s="581"/>
      <c r="DI24" s="581"/>
      <c r="DJ24" s="581"/>
      <c r="DK24" s="582"/>
      <c r="DL24" s="617">
        <v>7317710</v>
      </c>
      <c r="DM24" s="581"/>
      <c r="DN24" s="581"/>
      <c r="DO24" s="581"/>
      <c r="DP24" s="581"/>
      <c r="DQ24" s="581"/>
      <c r="DR24" s="581"/>
      <c r="DS24" s="581"/>
      <c r="DT24" s="581"/>
      <c r="DU24" s="581"/>
      <c r="DV24" s="582"/>
      <c r="DW24" s="585">
        <v>48.3</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2089751</v>
      </c>
      <c r="S25" s="592"/>
      <c r="T25" s="592"/>
      <c r="U25" s="592"/>
      <c r="V25" s="592"/>
      <c r="W25" s="592"/>
      <c r="X25" s="592"/>
      <c r="Y25" s="593"/>
      <c r="Z25" s="594">
        <v>8.6</v>
      </c>
      <c r="AA25" s="594"/>
      <c r="AB25" s="594"/>
      <c r="AC25" s="594"/>
      <c r="AD25" s="595" t="s">
        <v>113</v>
      </c>
      <c r="AE25" s="595"/>
      <c r="AF25" s="595"/>
      <c r="AG25" s="595"/>
      <c r="AH25" s="595"/>
      <c r="AI25" s="595"/>
      <c r="AJ25" s="595"/>
      <c r="AK25" s="595"/>
      <c r="AL25" s="596" t="s">
        <v>113</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3822556</v>
      </c>
      <c r="CS25" s="623"/>
      <c r="CT25" s="623"/>
      <c r="CU25" s="623"/>
      <c r="CV25" s="623"/>
      <c r="CW25" s="623"/>
      <c r="CX25" s="623"/>
      <c r="CY25" s="624"/>
      <c r="CZ25" s="625">
        <v>16.600000000000001</v>
      </c>
      <c r="DA25" s="626"/>
      <c r="DB25" s="626"/>
      <c r="DC25" s="627"/>
      <c r="DD25" s="600">
        <v>3560400</v>
      </c>
      <c r="DE25" s="623"/>
      <c r="DF25" s="623"/>
      <c r="DG25" s="623"/>
      <c r="DH25" s="623"/>
      <c r="DI25" s="623"/>
      <c r="DJ25" s="623"/>
      <c r="DK25" s="624"/>
      <c r="DL25" s="600">
        <v>3408008</v>
      </c>
      <c r="DM25" s="623"/>
      <c r="DN25" s="623"/>
      <c r="DO25" s="623"/>
      <c r="DP25" s="623"/>
      <c r="DQ25" s="623"/>
      <c r="DR25" s="623"/>
      <c r="DS25" s="623"/>
      <c r="DT25" s="623"/>
      <c r="DU25" s="623"/>
      <c r="DV25" s="624"/>
      <c r="DW25" s="596">
        <v>22.5</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2486466</v>
      </c>
      <c r="CS26" s="592"/>
      <c r="CT26" s="592"/>
      <c r="CU26" s="592"/>
      <c r="CV26" s="592"/>
      <c r="CW26" s="592"/>
      <c r="CX26" s="592"/>
      <c r="CY26" s="593"/>
      <c r="CZ26" s="625">
        <v>10.8</v>
      </c>
      <c r="DA26" s="626"/>
      <c r="DB26" s="626"/>
      <c r="DC26" s="627"/>
      <c r="DD26" s="600">
        <v>2259111</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984304</v>
      </c>
      <c r="S27" s="592"/>
      <c r="T27" s="592"/>
      <c r="U27" s="592"/>
      <c r="V27" s="592"/>
      <c r="W27" s="592"/>
      <c r="X27" s="592"/>
      <c r="Y27" s="593"/>
      <c r="Z27" s="594">
        <v>4.0999999999999996</v>
      </c>
      <c r="AA27" s="594"/>
      <c r="AB27" s="594"/>
      <c r="AC27" s="594"/>
      <c r="AD27" s="595" t="s">
        <v>113</v>
      </c>
      <c r="AE27" s="595"/>
      <c r="AF27" s="595"/>
      <c r="AG27" s="595"/>
      <c r="AH27" s="595"/>
      <c r="AI27" s="595"/>
      <c r="AJ27" s="595"/>
      <c r="AK27" s="595"/>
      <c r="AL27" s="596" t="s">
        <v>113</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3149537</v>
      </c>
      <c r="BH27" s="592"/>
      <c r="BI27" s="592"/>
      <c r="BJ27" s="592"/>
      <c r="BK27" s="592"/>
      <c r="BL27" s="592"/>
      <c r="BM27" s="592"/>
      <c r="BN27" s="593"/>
      <c r="BO27" s="594">
        <v>100</v>
      </c>
      <c r="BP27" s="594"/>
      <c r="BQ27" s="594"/>
      <c r="BR27" s="594"/>
      <c r="BS27" s="600">
        <v>31502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1891227</v>
      </c>
      <c r="CS27" s="623"/>
      <c r="CT27" s="623"/>
      <c r="CU27" s="623"/>
      <c r="CV27" s="623"/>
      <c r="CW27" s="623"/>
      <c r="CX27" s="623"/>
      <c r="CY27" s="624"/>
      <c r="CZ27" s="625">
        <v>8.1999999999999993</v>
      </c>
      <c r="DA27" s="626"/>
      <c r="DB27" s="626"/>
      <c r="DC27" s="627"/>
      <c r="DD27" s="600">
        <v>506261</v>
      </c>
      <c r="DE27" s="623"/>
      <c r="DF27" s="623"/>
      <c r="DG27" s="623"/>
      <c r="DH27" s="623"/>
      <c r="DI27" s="623"/>
      <c r="DJ27" s="623"/>
      <c r="DK27" s="624"/>
      <c r="DL27" s="600">
        <v>496900</v>
      </c>
      <c r="DM27" s="623"/>
      <c r="DN27" s="623"/>
      <c r="DO27" s="623"/>
      <c r="DP27" s="623"/>
      <c r="DQ27" s="623"/>
      <c r="DR27" s="623"/>
      <c r="DS27" s="623"/>
      <c r="DT27" s="623"/>
      <c r="DU27" s="623"/>
      <c r="DV27" s="624"/>
      <c r="DW27" s="596">
        <v>3.3</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100127</v>
      </c>
      <c r="S28" s="592"/>
      <c r="T28" s="592"/>
      <c r="U28" s="592"/>
      <c r="V28" s="592"/>
      <c r="W28" s="592"/>
      <c r="X28" s="592"/>
      <c r="Y28" s="593"/>
      <c r="Z28" s="594">
        <v>0.4</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3775896</v>
      </c>
      <c r="CS28" s="592"/>
      <c r="CT28" s="592"/>
      <c r="CU28" s="592"/>
      <c r="CV28" s="592"/>
      <c r="CW28" s="592"/>
      <c r="CX28" s="592"/>
      <c r="CY28" s="593"/>
      <c r="CZ28" s="625">
        <v>16.399999999999999</v>
      </c>
      <c r="DA28" s="626"/>
      <c r="DB28" s="626"/>
      <c r="DC28" s="627"/>
      <c r="DD28" s="600">
        <v>3681450</v>
      </c>
      <c r="DE28" s="592"/>
      <c r="DF28" s="592"/>
      <c r="DG28" s="592"/>
      <c r="DH28" s="592"/>
      <c r="DI28" s="592"/>
      <c r="DJ28" s="592"/>
      <c r="DK28" s="593"/>
      <c r="DL28" s="600">
        <v>3412802</v>
      </c>
      <c r="DM28" s="592"/>
      <c r="DN28" s="592"/>
      <c r="DO28" s="592"/>
      <c r="DP28" s="592"/>
      <c r="DQ28" s="592"/>
      <c r="DR28" s="592"/>
      <c r="DS28" s="592"/>
      <c r="DT28" s="592"/>
      <c r="DU28" s="592"/>
      <c r="DV28" s="593"/>
      <c r="DW28" s="596">
        <v>22.5</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38537</v>
      </c>
      <c r="S29" s="592"/>
      <c r="T29" s="592"/>
      <c r="U29" s="592"/>
      <c r="V29" s="592"/>
      <c r="W29" s="592"/>
      <c r="X29" s="592"/>
      <c r="Y29" s="593"/>
      <c r="Z29" s="594">
        <v>0.2</v>
      </c>
      <c r="AA29" s="594"/>
      <c r="AB29" s="594"/>
      <c r="AC29" s="594"/>
      <c r="AD29" s="595" t="s">
        <v>113</v>
      </c>
      <c r="AE29" s="595"/>
      <c r="AF29" s="595"/>
      <c r="AG29" s="595"/>
      <c r="AH29" s="595"/>
      <c r="AI29" s="595"/>
      <c r="AJ29" s="595"/>
      <c r="AK29" s="595"/>
      <c r="AL29" s="596" t="s">
        <v>113</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57</v>
      </c>
      <c r="CG29" s="606"/>
      <c r="CH29" s="606"/>
      <c r="CI29" s="606"/>
      <c r="CJ29" s="606"/>
      <c r="CK29" s="606"/>
      <c r="CL29" s="606"/>
      <c r="CM29" s="606"/>
      <c r="CN29" s="606"/>
      <c r="CO29" s="606"/>
      <c r="CP29" s="606"/>
      <c r="CQ29" s="607"/>
      <c r="CR29" s="591">
        <v>3775523</v>
      </c>
      <c r="CS29" s="623"/>
      <c r="CT29" s="623"/>
      <c r="CU29" s="623"/>
      <c r="CV29" s="623"/>
      <c r="CW29" s="623"/>
      <c r="CX29" s="623"/>
      <c r="CY29" s="624"/>
      <c r="CZ29" s="625">
        <v>16.399999999999999</v>
      </c>
      <c r="DA29" s="626"/>
      <c r="DB29" s="626"/>
      <c r="DC29" s="627"/>
      <c r="DD29" s="600">
        <v>3681077</v>
      </c>
      <c r="DE29" s="623"/>
      <c r="DF29" s="623"/>
      <c r="DG29" s="623"/>
      <c r="DH29" s="623"/>
      <c r="DI29" s="623"/>
      <c r="DJ29" s="623"/>
      <c r="DK29" s="624"/>
      <c r="DL29" s="600">
        <v>3412429</v>
      </c>
      <c r="DM29" s="623"/>
      <c r="DN29" s="623"/>
      <c r="DO29" s="623"/>
      <c r="DP29" s="623"/>
      <c r="DQ29" s="623"/>
      <c r="DR29" s="623"/>
      <c r="DS29" s="623"/>
      <c r="DT29" s="623"/>
      <c r="DU29" s="623"/>
      <c r="DV29" s="624"/>
      <c r="DW29" s="596">
        <v>22.5</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114722</v>
      </c>
      <c r="S30" s="592"/>
      <c r="T30" s="592"/>
      <c r="U30" s="592"/>
      <c r="V30" s="592"/>
      <c r="W30" s="592"/>
      <c r="X30" s="592"/>
      <c r="Y30" s="593"/>
      <c r="Z30" s="594">
        <v>0.5</v>
      </c>
      <c r="AA30" s="594"/>
      <c r="AB30" s="594"/>
      <c r="AC30" s="594"/>
      <c r="AD30" s="595" t="s">
        <v>113</v>
      </c>
      <c r="AE30" s="595"/>
      <c r="AF30" s="595"/>
      <c r="AG30" s="595"/>
      <c r="AH30" s="595"/>
      <c r="AI30" s="595"/>
      <c r="AJ30" s="595"/>
      <c r="AK30" s="595"/>
      <c r="AL30" s="596" t="s">
        <v>113</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96.6</v>
      </c>
      <c r="BH30" s="650"/>
      <c r="BI30" s="650"/>
      <c r="BJ30" s="650"/>
      <c r="BK30" s="650"/>
      <c r="BL30" s="650"/>
      <c r="BM30" s="586">
        <v>86.6</v>
      </c>
      <c r="BN30" s="650"/>
      <c r="BO30" s="650"/>
      <c r="BP30" s="650"/>
      <c r="BQ30" s="651"/>
      <c r="BR30" s="649">
        <v>96.6</v>
      </c>
      <c r="BS30" s="650"/>
      <c r="BT30" s="650"/>
      <c r="BU30" s="650"/>
      <c r="BV30" s="650"/>
      <c r="BW30" s="650"/>
      <c r="BX30" s="586">
        <v>83.3</v>
      </c>
      <c r="BY30" s="650"/>
      <c r="BZ30" s="650"/>
      <c r="CA30" s="650"/>
      <c r="CB30" s="651"/>
      <c r="CD30" s="654"/>
      <c r="CE30" s="655"/>
      <c r="CF30" s="605" t="s">
        <v>290</v>
      </c>
      <c r="CG30" s="606"/>
      <c r="CH30" s="606"/>
      <c r="CI30" s="606"/>
      <c r="CJ30" s="606"/>
      <c r="CK30" s="606"/>
      <c r="CL30" s="606"/>
      <c r="CM30" s="606"/>
      <c r="CN30" s="606"/>
      <c r="CO30" s="606"/>
      <c r="CP30" s="606"/>
      <c r="CQ30" s="607"/>
      <c r="CR30" s="591">
        <v>3459156</v>
      </c>
      <c r="CS30" s="592"/>
      <c r="CT30" s="592"/>
      <c r="CU30" s="592"/>
      <c r="CV30" s="592"/>
      <c r="CW30" s="592"/>
      <c r="CX30" s="592"/>
      <c r="CY30" s="593"/>
      <c r="CZ30" s="625">
        <v>15</v>
      </c>
      <c r="DA30" s="626"/>
      <c r="DB30" s="626"/>
      <c r="DC30" s="627"/>
      <c r="DD30" s="600">
        <v>3365707</v>
      </c>
      <c r="DE30" s="592"/>
      <c r="DF30" s="592"/>
      <c r="DG30" s="592"/>
      <c r="DH30" s="592"/>
      <c r="DI30" s="592"/>
      <c r="DJ30" s="592"/>
      <c r="DK30" s="593"/>
      <c r="DL30" s="600">
        <v>3097059</v>
      </c>
      <c r="DM30" s="592"/>
      <c r="DN30" s="592"/>
      <c r="DO30" s="592"/>
      <c r="DP30" s="592"/>
      <c r="DQ30" s="592"/>
      <c r="DR30" s="592"/>
      <c r="DS30" s="592"/>
      <c r="DT30" s="592"/>
      <c r="DU30" s="592"/>
      <c r="DV30" s="593"/>
      <c r="DW30" s="596">
        <v>20.399999999999999</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587152</v>
      </c>
      <c r="S31" s="592"/>
      <c r="T31" s="592"/>
      <c r="U31" s="592"/>
      <c r="V31" s="592"/>
      <c r="W31" s="592"/>
      <c r="X31" s="592"/>
      <c r="Y31" s="593"/>
      <c r="Z31" s="594">
        <v>2.4</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98.5</v>
      </c>
      <c r="BH31" s="623"/>
      <c r="BI31" s="623"/>
      <c r="BJ31" s="623"/>
      <c r="BK31" s="623"/>
      <c r="BL31" s="623"/>
      <c r="BM31" s="597">
        <v>94.4</v>
      </c>
      <c r="BN31" s="647"/>
      <c r="BO31" s="647"/>
      <c r="BP31" s="647"/>
      <c r="BQ31" s="648"/>
      <c r="BR31" s="646">
        <v>98.5</v>
      </c>
      <c r="BS31" s="623"/>
      <c r="BT31" s="623"/>
      <c r="BU31" s="623"/>
      <c r="BV31" s="623"/>
      <c r="BW31" s="623"/>
      <c r="BX31" s="597">
        <v>93.9</v>
      </c>
      <c r="BY31" s="647"/>
      <c r="BZ31" s="647"/>
      <c r="CA31" s="647"/>
      <c r="CB31" s="648"/>
      <c r="CD31" s="654"/>
      <c r="CE31" s="655"/>
      <c r="CF31" s="605" t="s">
        <v>294</v>
      </c>
      <c r="CG31" s="606"/>
      <c r="CH31" s="606"/>
      <c r="CI31" s="606"/>
      <c r="CJ31" s="606"/>
      <c r="CK31" s="606"/>
      <c r="CL31" s="606"/>
      <c r="CM31" s="606"/>
      <c r="CN31" s="606"/>
      <c r="CO31" s="606"/>
      <c r="CP31" s="606"/>
      <c r="CQ31" s="607"/>
      <c r="CR31" s="591">
        <v>316367</v>
      </c>
      <c r="CS31" s="623"/>
      <c r="CT31" s="623"/>
      <c r="CU31" s="623"/>
      <c r="CV31" s="623"/>
      <c r="CW31" s="623"/>
      <c r="CX31" s="623"/>
      <c r="CY31" s="624"/>
      <c r="CZ31" s="625">
        <v>1.4</v>
      </c>
      <c r="DA31" s="626"/>
      <c r="DB31" s="626"/>
      <c r="DC31" s="627"/>
      <c r="DD31" s="600">
        <v>315370</v>
      </c>
      <c r="DE31" s="623"/>
      <c r="DF31" s="623"/>
      <c r="DG31" s="623"/>
      <c r="DH31" s="623"/>
      <c r="DI31" s="623"/>
      <c r="DJ31" s="623"/>
      <c r="DK31" s="624"/>
      <c r="DL31" s="600">
        <v>315370</v>
      </c>
      <c r="DM31" s="623"/>
      <c r="DN31" s="623"/>
      <c r="DO31" s="623"/>
      <c r="DP31" s="623"/>
      <c r="DQ31" s="623"/>
      <c r="DR31" s="623"/>
      <c r="DS31" s="623"/>
      <c r="DT31" s="623"/>
      <c r="DU31" s="623"/>
      <c r="DV31" s="624"/>
      <c r="DW31" s="596">
        <v>2.1</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385820</v>
      </c>
      <c r="S32" s="592"/>
      <c r="T32" s="592"/>
      <c r="U32" s="592"/>
      <c r="V32" s="592"/>
      <c r="W32" s="592"/>
      <c r="X32" s="592"/>
      <c r="Y32" s="593"/>
      <c r="Z32" s="594">
        <v>1.6</v>
      </c>
      <c r="AA32" s="594"/>
      <c r="AB32" s="594"/>
      <c r="AC32" s="594"/>
      <c r="AD32" s="595">
        <v>1175</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94.7</v>
      </c>
      <c r="BH32" s="659"/>
      <c r="BI32" s="659"/>
      <c r="BJ32" s="659"/>
      <c r="BK32" s="659"/>
      <c r="BL32" s="659"/>
      <c r="BM32" s="660">
        <v>80.599999999999994</v>
      </c>
      <c r="BN32" s="659"/>
      <c r="BO32" s="659"/>
      <c r="BP32" s="659"/>
      <c r="BQ32" s="661"/>
      <c r="BR32" s="658">
        <v>94.9</v>
      </c>
      <c r="BS32" s="659"/>
      <c r="BT32" s="659"/>
      <c r="BU32" s="659"/>
      <c r="BV32" s="659"/>
      <c r="BW32" s="659"/>
      <c r="BX32" s="660">
        <v>75.3</v>
      </c>
      <c r="BY32" s="659"/>
      <c r="BZ32" s="659"/>
      <c r="CA32" s="659"/>
      <c r="CB32" s="661"/>
      <c r="CD32" s="656"/>
      <c r="CE32" s="657"/>
      <c r="CF32" s="605" t="s">
        <v>297</v>
      </c>
      <c r="CG32" s="606"/>
      <c r="CH32" s="606"/>
      <c r="CI32" s="606"/>
      <c r="CJ32" s="606"/>
      <c r="CK32" s="606"/>
      <c r="CL32" s="606"/>
      <c r="CM32" s="606"/>
      <c r="CN32" s="606"/>
      <c r="CO32" s="606"/>
      <c r="CP32" s="606"/>
      <c r="CQ32" s="607"/>
      <c r="CR32" s="591">
        <v>373</v>
      </c>
      <c r="CS32" s="592"/>
      <c r="CT32" s="592"/>
      <c r="CU32" s="592"/>
      <c r="CV32" s="592"/>
      <c r="CW32" s="592"/>
      <c r="CX32" s="592"/>
      <c r="CY32" s="593"/>
      <c r="CZ32" s="625">
        <v>0</v>
      </c>
      <c r="DA32" s="626"/>
      <c r="DB32" s="626"/>
      <c r="DC32" s="627"/>
      <c r="DD32" s="600">
        <v>373</v>
      </c>
      <c r="DE32" s="592"/>
      <c r="DF32" s="592"/>
      <c r="DG32" s="592"/>
      <c r="DH32" s="592"/>
      <c r="DI32" s="592"/>
      <c r="DJ32" s="592"/>
      <c r="DK32" s="593"/>
      <c r="DL32" s="600">
        <v>373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3542600</v>
      </c>
      <c r="S33" s="592"/>
      <c r="T33" s="592"/>
      <c r="U33" s="592"/>
      <c r="V33" s="592"/>
      <c r="W33" s="592"/>
      <c r="X33" s="592"/>
      <c r="Y33" s="593"/>
      <c r="Z33" s="594">
        <v>14.7</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9195074</v>
      </c>
      <c r="CS33" s="623"/>
      <c r="CT33" s="623"/>
      <c r="CU33" s="623"/>
      <c r="CV33" s="623"/>
      <c r="CW33" s="623"/>
      <c r="CX33" s="623"/>
      <c r="CY33" s="624"/>
      <c r="CZ33" s="625">
        <v>39.9</v>
      </c>
      <c r="DA33" s="626"/>
      <c r="DB33" s="626"/>
      <c r="DC33" s="627"/>
      <c r="DD33" s="600">
        <v>7636929</v>
      </c>
      <c r="DE33" s="623"/>
      <c r="DF33" s="623"/>
      <c r="DG33" s="623"/>
      <c r="DH33" s="623"/>
      <c r="DI33" s="623"/>
      <c r="DJ33" s="623"/>
      <c r="DK33" s="624"/>
      <c r="DL33" s="600">
        <v>6200542</v>
      </c>
      <c r="DM33" s="623"/>
      <c r="DN33" s="623"/>
      <c r="DO33" s="623"/>
      <c r="DP33" s="623"/>
      <c r="DQ33" s="623"/>
      <c r="DR33" s="623"/>
      <c r="DS33" s="623"/>
      <c r="DT33" s="623"/>
      <c r="DU33" s="623"/>
      <c r="DV33" s="624"/>
      <c r="DW33" s="596">
        <v>40.9</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2698468</v>
      </c>
      <c r="CS34" s="592"/>
      <c r="CT34" s="592"/>
      <c r="CU34" s="592"/>
      <c r="CV34" s="592"/>
      <c r="CW34" s="592"/>
      <c r="CX34" s="592"/>
      <c r="CY34" s="593"/>
      <c r="CZ34" s="625">
        <v>11.7</v>
      </c>
      <c r="DA34" s="626"/>
      <c r="DB34" s="626"/>
      <c r="DC34" s="627"/>
      <c r="DD34" s="600">
        <v>1865666</v>
      </c>
      <c r="DE34" s="592"/>
      <c r="DF34" s="592"/>
      <c r="DG34" s="592"/>
      <c r="DH34" s="592"/>
      <c r="DI34" s="592"/>
      <c r="DJ34" s="592"/>
      <c r="DK34" s="593"/>
      <c r="DL34" s="600">
        <v>1668325</v>
      </c>
      <c r="DM34" s="592"/>
      <c r="DN34" s="592"/>
      <c r="DO34" s="592"/>
      <c r="DP34" s="592"/>
      <c r="DQ34" s="592"/>
      <c r="DR34" s="592"/>
      <c r="DS34" s="592"/>
      <c r="DT34" s="592"/>
      <c r="DU34" s="592"/>
      <c r="DV34" s="593"/>
      <c r="DW34" s="596">
        <v>11</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600000</v>
      </c>
      <c r="S35" s="592"/>
      <c r="T35" s="592"/>
      <c r="U35" s="592"/>
      <c r="V35" s="592"/>
      <c r="W35" s="592"/>
      <c r="X35" s="592"/>
      <c r="Y35" s="593"/>
      <c r="Z35" s="594">
        <v>2.5</v>
      </c>
      <c r="AA35" s="594"/>
      <c r="AB35" s="594"/>
      <c r="AC35" s="594"/>
      <c r="AD35" s="595" t="s">
        <v>113</v>
      </c>
      <c r="AE35" s="595"/>
      <c r="AF35" s="595"/>
      <c r="AG35" s="595"/>
      <c r="AH35" s="595"/>
      <c r="AI35" s="595"/>
      <c r="AJ35" s="595"/>
      <c r="AK35" s="595"/>
      <c r="AL35" s="596" t="s">
        <v>113</v>
      </c>
      <c r="AM35" s="597"/>
      <c r="AN35" s="597"/>
      <c r="AO35" s="598"/>
      <c r="AP35" s="186"/>
      <c r="AQ35" s="602" t="s">
        <v>305</v>
      </c>
      <c r="AR35" s="603"/>
      <c r="AS35" s="603"/>
      <c r="AT35" s="603"/>
      <c r="AU35" s="603"/>
      <c r="AV35" s="603"/>
      <c r="AW35" s="603"/>
      <c r="AX35" s="603"/>
      <c r="AY35" s="604"/>
      <c r="AZ35" s="580">
        <v>4385957</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155019</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157283</v>
      </c>
      <c r="CS35" s="623"/>
      <c r="CT35" s="623"/>
      <c r="CU35" s="623"/>
      <c r="CV35" s="623"/>
      <c r="CW35" s="623"/>
      <c r="CX35" s="623"/>
      <c r="CY35" s="624"/>
      <c r="CZ35" s="625">
        <v>0.7</v>
      </c>
      <c r="DA35" s="626"/>
      <c r="DB35" s="626"/>
      <c r="DC35" s="627"/>
      <c r="DD35" s="600">
        <v>119792</v>
      </c>
      <c r="DE35" s="623"/>
      <c r="DF35" s="623"/>
      <c r="DG35" s="623"/>
      <c r="DH35" s="623"/>
      <c r="DI35" s="623"/>
      <c r="DJ35" s="623"/>
      <c r="DK35" s="624"/>
      <c r="DL35" s="600">
        <v>119792</v>
      </c>
      <c r="DM35" s="623"/>
      <c r="DN35" s="623"/>
      <c r="DO35" s="623"/>
      <c r="DP35" s="623"/>
      <c r="DQ35" s="623"/>
      <c r="DR35" s="623"/>
      <c r="DS35" s="623"/>
      <c r="DT35" s="623"/>
      <c r="DU35" s="623"/>
      <c r="DV35" s="624"/>
      <c r="DW35" s="596">
        <v>0.8</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24170377</v>
      </c>
      <c r="S36" s="664"/>
      <c r="T36" s="664"/>
      <c r="U36" s="664"/>
      <c r="V36" s="664"/>
      <c r="W36" s="664"/>
      <c r="X36" s="664"/>
      <c r="Y36" s="665"/>
      <c r="Z36" s="666">
        <v>100</v>
      </c>
      <c r="AA36" s="666"/>
      <c r="AB36" s="666"/>
      <c r="AC36" s="666"/>
      <c r="AD36" s="667">
        <v>14564458</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2372458</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67852</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3361754</v>
      </c>
      <c r="CS36" s="592"/>
      <c r="CT36" s="592"/>
      <c r="CU36" s="592"/>
      <c r="CV36" s="592"/>
      <c r="CW36" s="592"/>
      <c r="CX36" s="592"/>
      <c r="CY36" s="593"/>
      <c r="CZ36" s="625">
        <v>14.6</v>
      </c>
      <c r="DA36" s="626"/>
      <c r="DB36" s="626"/>
      <c r="DC36" s="627"/>
      <c r="DD36" s="600">
        <v>2906410</v>
      </c>
      <c r="DE36" s="592"/>
      <c r="DF36" s="592"/>
      <c r="DG36" s="592"/>
      <c r="DH36" s="592"/>
      <c r="DI36" s="592"/>
      <c r="DJ36" s="592"/>
      <c r="DK36" s="593"/>
      <c r="DL36" s="600">
        <v>2581363</v>
      </c>
      <c r="DM36" s="592"/>
      <c r="DN36" s="592"/>
      <c r="DO36" s="592"/>
      <c r="DP36" s="592"/>
      <c r="DQ36" s="592"/>
      <c r="DR36" s="592"/>
      <c r="DS36" s="592"/>
      <c r="DT36" s="592"/>
      <c r="DU36" s="592"/>
      <c r="DV36" s="593"/>
      <c r="DW36" s="596">
        <v>17</v>
      </c>
      <c r="DX36" s="621"/>
      <c r="DY36" s="621"/>
      <c r="DZ36" s="621"/>
      <c r="EA36" s="621"/>
      <c r="EB36" s="621"/>
      <c r="EC36" s="622"/>
    </row>
    <row r="37" spans="2:133" ht="11.25" customHeight="1">
      <c r="AQ37" s="670" t="s">
        <v>312</v>
      </c>
      <c r="AR37" s="671"/>
      <c r="AS37" s="671"/>
      <c r="AT37" s="671"/>
      <c r="AU37" s="671"/>
      <c r="AV37" s="671"/>
      <c r="AW37" s="671"/>
      <c r="AX37" s="671"/>
      <c r="AY37" s="672"/>
      <c r="AZ37" s="591">
        <v>264644</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4649</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156101</v>
      </c>
      <c r="CS37" s="623"/>
      <c r="CT37" s="623"/>
      <c r="CU37" s="623"/>
      <c r="CV37" s="623"/>
      <c r="CW37" s="623"/>
      <c r="CX37" s="623"/>
      <c r="CY37" s="624"/>
      <c r="CZ37" s="625">
        <v>0.7</v>
      </c>
      <c r="DA37" s="626"/>
      <c r="DB37" s="626"/>
      <c r="DC37" s="627"/>
      <c r="DD37" s="600">
        <v>156101</v>
      </c>
      <c r="DE37" s="623"/>
      <c r="DF37" s="623"/>
      <c r="DG37" s="623"/>
      <c r="DH37" s="623"/>
      <c r="DI37" s="623"/>
      <c r="DJ37" s="623"/>
      <c r="DK37" s="624"/>
      <c r="DL37" s="600">
        <v>151149</v>
      </c>
      <c r="DM37" s="623"/>
      <c r="DN37" s="623"/>
      <c r="DO37" s="623"/>
      <c r="DP37" s="623"/>
      <c r="DQ37" s="623"/>
      <c r="DR37" s="623"/>
      <c r="DS37" s="623"/>
      <c r="DT37" s="623"/>
      <c r="DU37" s="623"/>
      <c r="DV37" s="624"/>
      <c r="DW37" s="596">
        <v>1</v>
      </c>
      <c r="DX37" s="621"/>
      <c r="DY37" s="621"/>
      <c r="DZ37" s="621"/>
      <c r="EA37" s="621"/>
      <c r="EB37" s="621"/>
      <c r="EC37" s="622"/>
    </row>
    <row r="38" spans="2:133" ht="11.25" customHeight="1">
      <c r="AQ38" s="670" t="s">
        <v>315</v>
      </c>
      <c r="AR38" s="671"/>
      <c r="AS38" s="671"/>
      <c r="AT38" s="671"/>
      <c r="AU38" s="671"/>
      <c r="AV38" s="671"/>
      <c r="AW38" s="671"/>
      <c r="AX38" s="671"/>
      <c r="AY38" s="672"/>
      <c r="AZ38" s="591">
        <v>238500</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7630</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1693620</v>
      </c>
      <c r="CS38" s="592"/>
      <c r="CT38" s="592"/>
      <c r="CU38" s="592"/>
      <c r="CV38" s="592"/>
      <c r="CW38" s="592"/>
      <c r="CX38" s="592"/>
      <c r="CY38" s="593"/>
      <c r="CZ38" s="625">
        <v>7.3</v>
      </c>
      <c r="DA38" s="626"/>
      <c r="DB38" s="626"/>
      <c r="DC38" s="627"/>
      <c r="DD38" s="600">
        <v>1500842</v>
      </c>
      <c r="DE38" s="592"/>
      <c r="DF38" s="592"/>
      <c r="DG38" s="592"/>
      <c r="DH38" s="592"/>
      <c r="DI38" s="592"/>
      <c r="DJ38" s="592"/>
      <c r="DK38" s="593"/>
      <c r="DL38" s="600">
        <v>1282403</v>
      </c>
      <c r="DM38" s="592"/>
      <c r="DN38" s="592"/>
      <c r="DO38" s="592"/>
      <c r="DP38" s="592"/>
      <c r="DQ38" s="592"/>
      <c r="DR38" s="592"/>
      <c r="DS38" s="592"/>
      <c r="DT38" s="592"/>
      <c r="DU38" s="592"/>
      <c r="DV38" s="593"/>
      <c r="DW38" s="596">
        <v>8.5</v>
      </c>
      <c r="DX38" s="621"/>
      <c r="DY38" s="621"/>
      <c r="DZ38" s="621"/>
      <c r="EA38" s="621"/>
      <c r="EB38" s="621"/>
      <c r="EC38" s="622"/>
    </row>
    <row r="39" spans="2:133" ht="11.25" customHeight="1">
      <c r="AQ39" s="670" t="s">
        <v>318</v>
      </c>
      <c r="AR39" s="671"/>
      <c r="AS39" s="671"/>
      <c r="AT39" s="671"/>
      <c r="AU39" s="671"/>
      <c r="AV39" s="671"/>
      <c r="AW39" s="671"/>
      <c r="AX39" s="671"/>
      <c r="AY39" s="672"/>
      <c r="AZ39" s="591">
        <v>9075</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84</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659050</v>
      </c>
      <c r="CS39" s="623"/>
      <c r="CT39" s="623"/>
      <c r="CU39" s="623"/>
      <c r="CV39" s="623"/>
      <c r="CW39" s="623"/>
      <c r="CX39" s="623"/>
      <c r="CY39" s="624"/>
      <c r="CZ39" s="625">
        <v>2.9</v>
      </c>
      <c r="DA39" s="626"/>
      <c r="DB39" s="626"/>
      <c r="DC39" s="627"/>
      <c r="DD39" s="600">
        <v>650560</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269772</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95</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624899</v>
      </c>
      <c r="CS40" s="592"/>
      <c r="CT40" s="592"/>
      <c r="CU40" s="592"/>
      <c r="CV40" s="592"/>
      <c r="CW40" s="592"/>
      <c r="CX40" s="592"/>
      <c r="CY40" s="593"/>
      <c r="CZ40" s="625">
        <v>2.7</v>
      </c>
      <c r="DA40" s="626"/>
      <c r="DB40" s="626"/>
      <c r="DC40" s="627"/>
      <c r="DD40" s="600">
        <v>593659</v>
      </c>
      <c r="DE40" s="592"/>
      <c r="DF40" s="592"/>
      <c r="DG40" s="592"/>
      <c r="DH40" s="592"/>
      <c r="DI40" s="592"/>
      <c r="DJ40" s="592"/>
      <c r="DK40" s="593"/>
      <c r="DL40" s="600">
        <v>548659</v>
      </c>
      <c r="DM40" s="592"/>
      <c r="DN40" s="592"/>
      <c r="DO40" s="592"/>
      <c r="DP40" s="592"/>
      <c r="DQ40" s="592"/>
      <c r="DR40" s="592"/>
      <c r="DS40" s="592"/>
      <c r="DT40" s="592"/>
      <c r="DU40" s="592"/>
      <c r="DV40" s="593"/>
      <c r="DW40" s="596">
        <v>3.6</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1231508</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336</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4380345</v>
      </c>
      <c r="CS42" s="592"/>
      <c r="CT42" s="592"/>
      <c r="CU42" s="592"/>
      <c r="CV42" s="592"/>
      <c r="CW42" s="592"/>
      <c r="CX42" s="592"/>
      <c r="CY42" s="593"/>
      <c r="CZ42" s="625">
        <v>19</v>
      </c>
      <c r="DA42" s="674"/>
      <c r="DB42" s="674"/>
      <c r="DC42" s="675"/>
      <c r="DD42" s="600">
        <v>528197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35529</v>
      </c>
      <c r="CS43" s="623"/>
      <c r="CT43" s="623"/>
      <c r="CU43" s="623"/>
      <c r="CV43" s="623"/>
      <c r="CW43" s="623"/>
      <c r="CX43" s="623"/>
      <c r="CY43" s="624"/>
      <c r="CZ43" s="625">
        <v>0.2</v>
      </c>
      <c r="DA43" s="626"/>
      <c r="DB43" s="626"/>
      <c r="DC43" s="627"/>
      <c r="DD43" s="600">
        <v>35529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4328657</v>
      </c>
      <c r="CS44" s="592"/>
      <c r="CT44" s="592"/>
      <c r="CU44" s="592"/>
      <c r="CV44" s="592"/>
      <c r="CW44" s="592"/>
      <c r="CX44" s="592"/>
      <c r="CY44" s="593"/>
      <c r="CZ44" s="625">
        <v>18.8</v>
      </c>
      <c r="DA44" s="674"/>
      <c r="DB44" s="674"/>
      <c r="DC44" s="675"/>
      <c r="DD44" s="600">
        <v>517230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2593282</v>
      </c>
      <c r="CS45" s="623"/>
      <c r="CT45" s="623"/>
      <c r="CU45" s="623"/>
      <c r="CV45" s="623"/>
      <c r="CW45" s="623"/>
      <c r="CX45" s="623"/>
      <c r="CY45" s="624"/>
      <c r="CZ45" s="625">
        <v>11.2</v>
      </c>
      <c r="DA45" s="626"/>
      <c r="DB45" s="626"/>
      <c r="DC45" s="627"/>
      <c r="DD45" s="600">
        <v>200153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1588177</v>
      </c>
      <c r="CS46" s="592"/>
      <c r="CT46" s="592"/>
      <c r="CU46" s="592"/>
      <c r="CV46" s="592"/>
      <c r="CW46" s="592"/>
      <c r="CX46" s="592"/>
      <c r="CY46" s="593"/>
      <c r="CZ46" s="625">
        <v>6.9</v>
      </c>
      <c r="DA46" s="674"/>
      <c r="DB46" s="674"/>
      <c r="DC46" s="675"/>
      <c r="DD46" s="600">
        <v>258215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51688</v>
      </c>
      <c r="CS47" s="623"/>
      <c r="CT47" s="623"/>
      <c r="CU47" s="623"/>
      <c r="CV47" s="623"/>
      <c r="CW47" s="623"/>
      <c r="CX47" s="623"/>
      <c r="CY47" s="624"/>
      <c r="CZ47" s="625">
        <v>0.2</v>
      </c>
      <c r="DA47" s="626"/>
      <c r="DB47" s="626"/>
      <c r="DC47" s="627"/>
      <c r="DD47" s="600">
        <v>10967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23065098</v>
      </c>
      <c r="CS49" s="659"/>
      <c r="CT49" s="659"/>
      <c r="CU49" s="659"/>
      <c r="CV49" s="659"/>
      <c r="CW49" s="659"/>
      <c r="CX49" s="659"/>
      <c r="CY49" s="686"/>
      <c r="CZ49" s="687">
        <v>100</v>
      </c>
      <c r="DA49" s="688"/>
      <c r="DB49" s="688"/>
      <c r="DC49" s="689"/>
      <c r="DD49" s="690">
        <v>15913237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C3" sqref="C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23979</v>
      </c>
      <c r="R7" s="721"/>
      <c r="S7" s="721"/>
      <c r="T7" s="721"/>
      <c r="U7" s="721"/>
      <c r="V7" s="721">
        <v>22897</v>
      </c>
      <c r="W7" s="721"/>
      <c r="X7" s="721"/>
      <c r="Y7" s="721"/>
      <c r="Z7" s="721"/>
      <c r="AA7" s="721">
        <v>1081</v>
      </c>
      <c r="AB7" s="721"/>
      <c r="AC7" s="721"/>
      <c r="AD7" s="721"/>
      <c r="AE7" s="722"/>
      <c r="AF7" s="723">
        <v>1058</v>
      </c>
      <c r="AG7" s="724"/>
      <c r="AH7" s="724"/>
      <c r="AI7" s="724"/>
      <c r="AJ7" s="725"/>
      <c r="AK7" s="760">
        <v>11</v>
      </c>
      <c r="AL7" s="761"/>
      <c r="AM7" s="761"/>
      <c r="AN7" s="761"/>
      <c r="AO7" s="761"/>
      <c r="AP7" s="761">
        <v>29001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538</v>
      </c>
      <c r="BT7" s="765"/>
      <c r="BU7" s="765"/>
      <c r="BV7" s="765"/>
      <c r="BW7" s="765"/>
      <c r="BX7" s="765"/>
      <c r="BY7" s="765"/>
      <c r="BZ7" s="765"/>
      <c r="CA7" s="765"/>
      <c r="CB7" s="765"/>
      <c r="CC7" s="765"/>
      <c r="CD7" s="765"/>
      <c r="CE7" s="765"/>
      <c r="CF7" s="765"/>
      <c r="CG7" s="766"/>
      <c r="CH7" s="757">
        <v>7</v>
      </c>
      <c r="CI7" s="758"/>
      <c r="CJ7" s="758"/>
      <c r="CK7" s="758"/>
      <c r="CL7" s="759"/>
      <c r="CM7" s="757">
        <v>171</v>
      </c>
      <c r="CN7" s="758"/>
      <c r="CO7" s="758"/>
      <c r="CP7" s="758"/>
      <c r="CQ7" s="759"/>
      <c r="CR7" s="757">
        <v>93</v>
      </c>
      <c r="CS7" s="758"/>
      <c r="CT7" s="758"/>
      <c r="CU7" s="758"/>
      <c r="CV7" s="759"/>
      <c r="CW7" s="757" t="s">
        <v>546</v>
      </c>
      <c r="CX7" s="758"/>
      <c r="CY7" s="758"/>
      <c r="CZ7" s="758"/>
      <c r="DA7" s="759"/>
      <c r="DB7" s="757" t="s">
        <v>546</v>
      </c>
      <c r="DC7" s="758"/>
      <c r="DD7" s="758"/>
      <c r="DE7" s="758"/>
      <c r="DF7" s="759"/>
      <c r="DG7" s="757" t="s">
        <v>546</v>
      </c>
      <c r="DH7" s="758"/>
      <c r="DI7" s="758"/>
      <c r="DJ7" s="758"/>
      <c r="DK7" s="759"/>
      <c r="DL7" s="757" t="s">
        <v>546</v>
      </c>
      <c r="DM7" s="758"/>
      <c r="DN7" s="758"/>
      <c r="DO7" s="758"/>
      <c r="DP7" s="759"/>
      <c r="DQ7" s="757" t="s">
        <v>546</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v>0</v>
      </c>
      <c r="AB8" s="745"/>
      <c r="AC8" s="745"/>
      <c r="AD8" s="745"/>
      <c r="AE8" s="746"/>
      <c r="AF8" s="747" t="s">
        <v>113</v>
      </c>
      <c r="AG8" s="748"/>
      <c r="AH8" s="748"/>
      <c r="AI8" s="748"/>
      <c r="AJ8" s="749"/>
      <c r="AK8" s="750" t="s">
        <v>546</v>
      </c>
      <c r="AL8" s="751"/>
      <c r="AM8" s="751"/>
      <c r="AN8" s="751"/>
      <c r="AO8" s="751"/>
      <c r="AP8" s="751" t="s">
        <v>546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539</v>
      </c>
      <c r="BT8" s="755"/>
      <c r="BU8" s="755"/>
      <c r="BV8" s="755"/>
      <c r="BW8" s="755"/>
      <c r="BX8" s="755"/>
      <c r="BY8" s="755"/>
      <c r="BZ8" s="755"/>
      <c r="CA8" s="755"/>
      <c r="CB8" s="755"/>
      <c r="CC8" s="755"/>
      <c r="CD8" s="755"/>
      <c r="CE8" s="755"/>
      <c r="CF8" s="755"/>
      <c r="CG8" s="756"/>
      <c r="CH8" s="767">
        <v>-49</v>
      </c>
      <c r="CI8" s="768"/>
      <c r="CJ8" s="768"/>
      <c r="CK8" s="768"/>
      <c r="CL8" s="769"/>
      <c r="CM8" s="767">
        <v>369</v>
      </c>
      <c r="CN8" s="768"/>
      <c r="CO8" s="768"/>
      <c r="CP8" s="768"/>
      <c r="CQ8" s="769"/>
      <c r="CR8" s="767">
        <v>810</v>
      </c>
      <c r="CS8" s="768"/>
      <c r="CT8" s="768"/>
      <c r="CU8" s="768"/>
      <c r="CV8" s="769"/>
      <c r="CW8" s="767" t="s">
        <v>546</v>
      </c>
      <c r="CX8" s="768"/>
      <c r="CY8" s="768"/>
      <c r="CZ8" s="768"/>
      <c r="DA8" s="769"/>
      <c r="DB8" s="767">
        <v>1730</v>
      </c>
      <c r="DC8" s="768"/>
      <c r="DD8" s="768"/>
      <c r="DE8" s="768"/>
      <c r="DF8" s="769"/>
      <c r="DG8" s="767" t="s">
        <v>548</v>
      </c>
      <c r="DH8" s="768"/>
      <c r="DI8" s="768"/>
      <c r="DJ8" s="768"/>
      <c r="DK8" s="769"/>
      <c r="DL8" s="767" t="s">
        <v>548</v>
      </c>
      <c r="DM8" s="768"/>
      <c r="DN8" s="768"/>
      <c r="DO8" s="768"/>
      <c r="DP8" s="769"/>
      <c r="DQ8" s="767" t="s">
        <v>546</v>
      </c>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31</v>
      </c>
      <c r="R9" s="745"/>
      <c r="S9" s="745"/>
      <c r="T9" s="745"/>
      <c r="U9" s="745"/>
      <c r="V9" s="745">
        <v>18</v>
      </c>
      <c r="W9" s="745"/>
      <c r="X9" s="745"/>
      <c r="Y9" s="745"/>
      <c r="Z9" s="745"/>
      <c r="AA9" s="745">
        <v>13</v>
      </c>
      <c r="AB9" s="745"/>
      <c r="AC9" s="745"/>
      <c r="AD9" s="745"/>
      <c r="AE9" s="746"/>
      <c r="AF9" s="747">
        <v>13</v>
      </c>
      <c r="AG9" s="748"/>
      <c r="AH9" s="748"/>
      <c r="AI9" s="748"/>
      <c r="AJ9" s="749"/>
      <c r="AK9" s="750" t="s">
        <v>546</v>
      </c>
      <c r="AL9" s="751"/>
      <c r="AM9" s="751"/>
      <c r="AN9" s="751"/>
      <c r="AO9" s="751"/>
      <c r="AP9" s="751">
        <v>24</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540</v>
      </c>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v>79</v>
      </c>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366</v>
      </c>
      <c r="C10" s="742"/>
      <c r="D10" s="742"/>
      <c r="E10" s="742"/>
      <c r="F10" s="742"/>
      <c r="G10" s="742"/>
      <c r="H10" s="742"/>
      <c r="I10" s="742"/>
      <c r="J10" s="742"/>
      <c r="K10" s="742"/>
      <c r="L10" s="742"/>
      <c r="M10" s="742"/>
      <c r="N10" s="742"/>
      <c r="O10" s="742"/>
      <c r="P10" s="743"/>
      <c r="Q10" s="744">
        <v>5</v>
      </c>
      <c r="R10" s="745"/>
      <c r="S10" s="745"/>
      <c r="T10" s="745"/>
      <c r="U10" s="745"/>
      <c r="V10" s="745">
        <v>4</v>
      </c>
      <c r="W10" s="745"/>
      <c r="X10" s="745"/>
      <c r="Y10" s="745"/>
      <c r="Z10" s="745"/>
      <c r="AA10" s="745">
        <v>1</v>
      </c>
      <c r="AB10" s="745"/>
      <c r="AC10" s="745"/>
      <c r="AD10" s="745"/>
      <c r="AE10" s="746"/>
      <c r="AF10" s="747">
        <v>1</v>
      </c>
      <c r="AG10" s="748"/>
      <c r="AH10" s="748"/>
      <c r="AI10" s="748"/>
      <c r="AJ10" s="749"/>
      <c r="AK10" s="750" t="s">
        <v>546</v>
      </c>
      <c r="AL10" s="751"/>
      <c r="AM10" s="751"/>
      <c r="AN10" s="751"/>
      <c r="AO10" s="751"/>
      <c r="AP10" s="751" t="s">
        <v>546</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541</v>
      </c>
      <c r="BT10" s="755"/>
      <c r="BU10" s="755"/>
      <c r="BV10" s="755"/>
      <c r="BW10" s="755"/>
      <c r="BX10" s="755"/>
      <c r="BY10" s="755"/>
      <c r="BZ10" s="755"/>
      <c r="CA10" s="755"/>
      <c r="CB10" s="755"/>
      <c r="CC10" s="755"/>
      <c r="CD10" s="755"/>
      <c r="CE10" s="755"/>
      <c r="CF10" s="755"/>
      <c r="CG10" s="756"/>
      <c r="CH10" s="767">
        <v>-1</v>
      </c>
      <c r="CI10" s="768"/>
      <c r="CJ10" s="768"/>
      <c r="CK10" s="768"/>
      <c r="CL10" s="769"/>
      <c r="CM10" s="767">
        <v>20</v>
      </c>
      <c r="CN10" s="768"/>
      <c r="CO10" s="768"/>
      <c r="CP10" s="768"/>
      <c r="CQ10" s="769"/>
      <c r="CR10" s="767">
        <v>27</v>
      </c>
      <c r="CS10" s="768"/>
      <c r="CT10" s="768"/>
      <c r="CU10" s="768"/>
      <c r="CV10" s="769"/>
      <c r="CW10" s="767" t="s">
        <v>546</v>
      </c>
      <c r="CX10" s="768"/>
      <c r="CY10" s="768"/>
      <c r="CZ10" s="768"/>
      <c r="DA10" s="769"/>
      <c r="DB10" s="767" t="s">
        <v>547</v>
      </c>
      <c r="DC10" s="768"/>
      <c r="DD10" s="768"/>
      <c r="DE10" s="768"/>
      <c r="DF10" s="769"/>
      <c r="DG10" s="767" t="s">
        <v>546</v>
      </c>
      <c r="DH10" s="768"/>
      <c r="DI10" s="768"/>
      <c r="DJ10" s="768"/>
      <c r="DK10" s="769"/>
      <c r="DL10" s="767" t="s">
        <v>546</v>
      </c>
      <c r="DM10" s="768"/>
      <c r="DN10" s="768"/>
      <c r="DO10" s="768"/>
      <c r="DP10" s="769"/>
      <c r="DQ10" s="767" t="s">
        <v>546</v>
      </c>
      <c r="DR10" s="768"/>
      <c r="DS10" s="768"/>
      <c r="DT10" s="768"/>
      <c r="DU10" s="769"/>
      <c r="DV10" s="770"/>
      <c r="DW10" s="771"/>
      <c r="DX10" s="771"/>
      <c r="DY10" s="771"/>
      <c r="DZ10" s="772"/>
      <c r="EA10" s="205"/>
    </row>
    <row r="11" spans="1:131" s="206" customFormat="1" ht="26.25" customHeight="1">
      <c r="A11" s="212">
        <v>5</v>
      </c>
      <c r="B11" s="741" t="s">
        <v>367</v>
      </c>
      <c r="C11" s="742"/>
      <c r="D11" s="742"/>
      <c r="E11" s="742"/>
      <c r="F11" s="742"/>
      <c r="G11" s="742"/>
      <c r="H11" s="742"/>
      <c r="I11" s="742"/>
      <c r="J11" s="742"/>
      <c r="K11" s="742"/>
      <c r="L11" s="742"/>
      <c r="M11" s="742"/>
      <c r="N11" s="742"/>
      <c r="O11" s="742"/>
      <c r="P11" s="743"/>
      <c r="Q11" s="744">
        <v>13</v>
      </c>
      <c r="R11" s="745"/>
      <c r="S11" s="745"/>
      <c r="T11" s="745"/>
      <c r="U11" s="745"/>
      <c r="V11" s="745">
        <v>5</v>
      </c>
      <c r="W11" s="745"/>
      <c r="X11" s="745"/>
      <c r="Y11" s="745"/>
      <c r="Z11" s="745"/>
      <c r="AA11" s="745">
        <v>8</v>
      </c>
      <c r="AB11" s="745"/>
      <c r="AC11" s="745"/>
      <c r="AD11" s="745"/>
      <c r="AE11" s="746"/>
      <c r="AF11" s="747">
        <v>8</v>
      </c>
      <c r="AG11" s="748"/>
      <c r="AH11" s="748"/>
      <c r="AI11" s="748"/>
      <c r="AJ11" s="749"/>
      <c r="AK11" s="750" t="s">
        <v>546</v>
      </c>
      <c r="AL11" s="751"/>
      <c r="AM11" s="751"/>
      <c r="AN11" s="751"/>
      <c r="AO11" s="751"/>
      <c r="AP11" s="751" t="s">
        <v>549</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542</v>
      </c>
      <c r="BT11" s="755"/>
      <c r="BU11" s="755"/>
      <c r="BV11" s="755"/>
      <c r="BW11" s="755"/>
      <c r="BX11" s="755"/>
      <c r="BY11" s="755"/>
      <c r="BZ11" s="755"/>
      <c r="CA11" s="755"/>
      <c r="CB11" s="755"/>
      <c r="CC11" s="755"/>
      <c r="CD11" s="755"/>
      <c r="CE11" s="755"/>
      <c r="CF11" s="755"/>
      <c r="CG11" s="756"/>
      <c r="CH11" s="767">
        <v>3</v>
      </c>
      <c r="CI11" s="768"/>
      <c r="CJ11" s="768"/>
      <c r="CK11" s="768"/>
      <c r="CL11" s="769"/>
      <c r="CM11" s="767">
        <v>4</v>
      </c>
      <c r="CN11" s="768"/>
      <c r="CO11" s="768"/>
      <c r="CP11" s="768"/>
      <c r="CQ11" s="769"/>
      <c r="CR11" s="767">
        <v>5</v>
      </c>
      <c r="CS11" s="768"/>
      <c r="CT11" s="768"/>
      <c r="CU11" s="768"/>
      <c r="CV11" s="769"/>
      <c r="CW11" s="767" t="s">
        <v>546</v>
      </c>
      <c r="CX11" s="768"/>
      <c r="CY11" s="768"/>
      <c r="CZ11" s="768"/>
      <c r="DA11" s="769"/>
      <c r="DB11" s="767" t="s">
        <v>547</v>
      </c>
      <c r="DC11" s="768"/>
      <c r="DD11" s="768"/>
      <c r="DE11" s="768"/>
      <c r="DF11" s="769"/>
      <c r="DG11" s="767" t="s">
        <v>549</v>
      </c>
      <c r="DH11" s="768"/>
      <c r="DI11" s="768"/>
      <c r="DJ11" s="768"/>
      <c r="DK11" s="769"/>
      <c r="DL11" s="767">
        <v>8</v>
      </c>
      <c r="DM11" s="768"/>
      <c r="DN11" s="768"/>
      <c r="DO11" s="768"/>
      <c r="DP11" s="769"/>
      <c r="DQ11" s="767" t="s">
        <v>549</v>
      </c>
      <c r="DR11" s="768"/>
      <c r="DS11" s="768"/>
      <c r="DT11" s="768"/>
      <c r="DU11" s="769"/>
      <c r="DV11" s="770"/>
      <c r="DW11" s="771"/>
      <c r="DX11" s="771"/>
      <c r="DY11" s="771"/>
      <c r="DZ11" s="772"/>
      <c r="EA11" s="205"/>
    </row>
    <row r="12" spans="1:131" s="206" customFormat="1" ht="26.25" customHeight="1">
      <c r="A12" s="212">
        <v>6</v>
      </c>
      <c r="B12" s="741" t="s">
        <v>368</v>
      </c>
      <c r="C12" s="742"/>
      <c r="D12" s="742"/>
      <c r="E12" s="742"/>
      <c r="F12" s="742"/>
      <c r="G12" s="742"/>
      <c r="H12" s="742"/>
      <c r="I12" s="742"/>
      <c r="J12" s="742"/>
      <c r="K12" s="742"/>
      <c r="L12" s="742"/>
      <c r="M12" s="742"/>
      <c r="N12" s="742"/>
      <c r="O12" s="742"/>
      <c r="P12" s="743"/>
      <c r="Q12" s="744">
        <v>181</v>
      </c>
      <c r="R12" s="745"/>
      <c r="S12" s="745"/>
      <c r="T12" s="745"/>
      <c r="U12" s="745"/>
      <c r="V12" s="745">
        <v>179</v>
      </c>
      <c r="W12" s="745"/>
      <c r="X12" s="745"/>
      <c r="Y12" s="745"/>
      <c r="Z12" s="745"/>
      <c r="AA12" s="745">
        <v>2</v>
      </c>
      <c r="AB12" s="745"/>
      <c r="AC12" s="745"/>
      <c r="AD12" s="745"/>
      <c r="AE12" s="746"/>
      <c r="AF12" s="747">
        <v>2</v>
      </c>
      <c r="AG12" s="748"/>
      <c r="AH12" s="748"/>
      <c r="AI12" s="748"/>
      <c r="AJ12" s="749"/>
      <c r="AK12" s="750">
        <v>55</v>
      </c>
      <c r="AL12" s="751"/>
      <c r="AM12" s="751"/>
      <c r="AN12" s="751"/>
      <c r="AO12" s="751"/>
      <c r="AP12" s="751" t="s">
        <v>546</v>
      </c>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543</v>
      </c>
      <c r="BT12" s="755"/>
      <c r="BU12" s="755"/>
      <c r="BV12" s="755"/>
      <c r="BW12" s="755"/>
      <c r="BX12" s="755"/>
      <c r="BY12" s="755"/>
      <c r="BZ12" s="755"/>
      <c r="CA12" s="755"/>
      <c r="CB12" s="755"/>
      <c r="CC12" s="755"/>
      <c r="CD12" s="755"/>
      <c r="CE12" s="755"/>
      <c r="CF12" s="755"/>
      <c r="CG12" s="756"/>
      <c r="CH12" s="767">
        <v>4</v>
      </c>
      <c r="CI12" s="768"/>
      <c r="CJ12" s="768"/>
      <c r="CK12" s="768"/>
      <c r="CL12" s="769"/>
      <c r="CM12" s="767">
        <v>12</v>
      </c>
      <c r="CN12" s="768"/>
      <c r="CO12" s="768"/>
      <c r="CP12" s="768"/>
      <c r="CQ12" s="769"/>
      <c r="CR12" s="767">
        <v>8</v>
      </c>
      <c r="CS12" s="768"/>
      <c r="CT12" s="768"/>
      <c r="CU12" s="768"/>
      <c r="CV12" s="769"/>
      <c r="CW12" s="767" t="s">
        <v>546</v>
      </c>
      <c r="CX12" s="768"/>
      <c r="CY12" s="768"/>
      <c r="CZ12" s="768"/>
      <c r="DA12" s="769"/>
      <c r="DB12" s="767" t="s">
        <v>546</v>
      </c>
      <c r="DC12" s="768"/>
      <c r="DD12" s="768"/>
      <c r="DE12" s="768"/>
      <c r="DF12" s="769"/>
      <c r="DG12" s="767" t="s">
        <v>549</v>
      </c>
      <c r="DH12" s="768"/>
      <c r="DI12" s="768"/>
      <c r="DJ12" s="768"/>
      <c r="DK12" s="769"/>
      <c r="DL12" s="767" t="s">
        <v>546</v>
      </c>
      <c r="DM12" s="768"/>
      <c r="DN12" s="768"/>
      <c r="DO12" s="768"/>
      <c r="DP12" s="769"/>
      <c r="DQ12" s="767" t="s">
        <v>549</v>
      </c>
      <c r="DR12" s="768"/>
      <c r="DS12" s="768"/>
      <c r="DT12" s="768"/>
      <c r="DU12" s="769"/>
      <c r="DV12" s="770"/>
      <c r="DW12" s="771"/>
      <c r="DX12" s="771"/>
      <c r="DY12" s="771"/>
      <c r="DZ12" s="772"/>
      <c r="EA12" s="205"/>
    </row>
    <row r="13" spans="1:131" s="206" customFormat="1" ht="26.25" customHeight="1">
      <c r="A13" s="212">
        <v>7</v>
      </c>
      <c r="B13" s="741" t="s">
        <v>369</v>
      </c>
      <c r="C13" s="742"/>
      <c r="D13" s="742"/>
      <c r="E13" s="742"/>
      <c r="F13" s="742"/>
      <c r="G13" s="742"/>
      <c r="H13" s="742"/>
      <c r="I13" s="742"/>
      <c r="J13" s="742"/>
      <c r="K13" s="742"/>
      <c r="L13" s="742"/>
      <c r="M13" s="742"/>
      <c r="N13" s="742"/>
      <c r="O13" s="742"/>
      <c r="P13" s="743"/>
      <c r="Q13" s="744">
        <v>78</v>
      </c>
      <c r="R13" s="745"/>
      <c r="S13" s="745"/>
      <c r="T13" s="745"/>
      <c r="U13" s="745"/>
      <c r="V13" s="745">
        <v>78</v>
      </c>
      <c r="W13" s="745"/>
      <c r="X13" s="745"/>
      <c r="Y13" s="745"/>
      <c r="Z13" s="745"/>
      <c r="AA13" s="745">
        <v>0</v>
      </c>
      <c r="AB13" s="745"/>
      <c r="AC13" s="745"/>
      <c r="AD13" s="745"/>
      <c r="AE13" s="746"/>
      <c r="AF13" s="747">
        <v>0</v>
      </c>
      <c r="AG13" s="748"/>
      <c r="AH13" s="748"/>
      <c r="AI13" s="748"/>
      <c r="AJ13" s="749"/>
      <c r="AK13" s="750">
        <v>35</v>
      </c>
      <c r="AL13" s="751"/>
      <c r="AM13" s="751"/>
      <c r="AN13" s="751"/>
      <c r="AO13" s="751"/>
      <c r="AP13" s="751" t="s">
        <v>551</v>
      </c>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544</v>
      </c>
      <c r="BT13" s="755"/>
      <c r="BU13" s="755"/>
      <c r="BV13" s="755"/>
      <c r="BW13" s="755"/>
      <c r="BX13" s="755"/>
      <c r="BY13" s="755"/>
      <c r="BZ13" s="755"/>
      <c r="CA13" s="755"/>
      <c r="CB13" s="755"/>
      <c r="CC13" s="755"/>
      <c r="CD13" s="755"/>
      <c r="CE13" s="755"/>
      <c r="CF13" s="755"/>
      <c r="CG13" s="756"/>
      <c r="CH13" s="767">
        <v>2</v>
      </c>
      <c r="CI13" s="768"/>
      <c r="CJ13" s="768"/>
      <c r="CK13" s="768"/>
      <c r="CL13" s="769"/>
      <c r="CM13" s="767">
        <v>27</v>
      </c>
      <c r="CN13" s="768"/>
      <c r="CO13" s="768"/>
      <c r="CP13" s="768"/>
      <c r="CQ13" s="769"/>
      <c r="CR13" s="767">
        <v>25</v>
      </c>
      <c r="CS13" s="768"/>
      <c r="CT13" s="768"/>
      <c r="CU13" s="768"/>
      <c r="CV13" s="769"/>
      <c r="CW13" s="767" t="s">
        <v>546</v>
      </c>
      <c r="CX13" s="768"/>
      <c r="CY13" s="768"/>
      <c r="CZ13" s="768"/>
      <c r="DA13" s="769"/>
      <c r="DB13" s="767" t="s">
        <v>546</v>
      </c>
      <c r="DC13" s="768"/>
      <c r="DD13" s="768"/>
      <c r="DE13" s="768"/>
      <c r="DF13" s="769"/>
      <c r="DG13" s="767" t="s">
        <v>549</v>
      </c>
      <c r="DH13" s="768"/>
      <c r="DI13" s="768"/>
      <c r="DJ13" s="768"/>
      <c r="DK13" s="769"/>
      <c r="DL13" s="767" t="s">
        <v>549</v>
      </c>
      <c r="DM13" s="768"/>
      <c r="DN13" s="768"/>
      <c r="DO13" s="768"/>
      <c r="DP13" s="769"/>
      <c r="DQ13" s="767" t="s">
        <v>550</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545</v>
      </c>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v>47</v>
      </c>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371</v>
      </c>
      <c r="B23" s="776" t="s">
        <v>372</v>
      </c>
      <c r="C23" s="777"/>
      <c r="D23" s="777"/>
      <c r="E23" s="777"/>
      <c r="F23" s="777"/>
      <c r="G23" s="777"/>
      <c r="H23" s="777"/>
      <c r="I23" s="777"/>
      <c r="J23" s="777"/>
      <c r="K23" s="777"/>
      <c r="L23" s="777"/>
      <c r="M23" s="777"/>
      <c r="N23" s="777"/>
      <c r="O23" s="777"/>
      <c r="P23" s="778"/>
      <c r="Q23" s="779">
        <v>24286</v>
      </c>
      <c r="R23" s="780"/>
      <c r="S23" s="780"/>
      <c r="T23" s="780"/>
      <c r="U23" s="780"/>
      <c r="V23" s="780">
        <v>23181</v>
      </c>
      <c r="W23" s="780"/>
      <c r="X23" s="780"/>
      <c r="Y23" s="780"/>
      <c r="Z23" s="780"/>
      <c r="AA23" s="780">
        <v>1105</v>
      </c>
      <c r="AB23" s="780"/>
      <c r="AC23" s="780"/>
      <c r="AD23" s="780"/>
      <c r="AE23" s="781"/>
      <c r="AF23" s="782">
        <v>1081</v>
      </c>
      <c r="AG23" s="780"/>
      <c r="AH23" s="780"/>
      <c r="AI23" s="780"/>
      <c r="AJ23" s="783"/>
      <c r="AK23" s="784"/>
      <c r="AL23" s="785"/>
      <c r="AM23" s="785"/>
      <c r="AN23" s="785"/>
      <c r="AO23" s="785"/>
      <c r="AP23" s="780">
        <v>29025</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8">
        <v>3976</v>
      </c>
      <c r="R28" s="809"/>
      <c r="S28" s="809"/>
      <c r="T28" s="809"/>
      <c r="U28" s="809"/>
      <c r="V28" s="809">
        <v>3792</v>
      </c>
      <c r="W28" s="809"/>
      <c r="X28" s="809"/>
      <c r="Y28" s="809"/>
      <c r="Z28" s="809"/>
      <c r="AA28" s="809">
        <v>185</v>
      </c>
      <c r="AB28" s="809"/>
      <c r="AC28" s="809"/>
      <c r="AD28" s="809"/>
      <c r="AE28" s="810"/>
      <c r="AF28" s="811">
        <v>185</v>
      </c>
      <c r="AG28" s="809"/>
      <c r="AH28" s="809"/>
      <c r="AI28" s="809"/>
      <c r="AJ28" s="812"/>
      <c r="AK28" s="813">
        <v>277</v>
      </c>
      <c r="AL28" s="804"/>
      <c r="AM28" s="804"/>
      <c r="AN28" s="804"/>
      <c r="AO28" s="804"/>
      <c r="AP28" s="804">
        <v>238</v>
      </c>
      <c r="AQ28" s="804"/>
      <c r="AR28" s="804"/>
      <c r="AS28" s="804"/>
      <c r="AT28" s="804"/>
      <c r="AU28" s="804">
        <v>81</v>
      </c>
      <c r="AV28" s="804"/>
      <c r="AW28" s="804"/>
      <c r="AX28" s="804"/>
      <c r="AY28" s="804"/>
      <c r="AZ28" s="805" t="s">
        <v>552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4101</v>
      </c>
      <c r="R29" s="745"/>
      <c r="S29" s="745"/>
      <c r="T29" s="745"/>
      <c r="U29" s="745"/>
      <c r="V29" s="745">
        <v>4068</v>
      </c>
      <c r="W29" s="745"/>
      <c r="X29" s="745"/>
      <c r="Y29" s="745"/>
      <c r="Z29" s="745"/>
      <c r="AA29" s="745">
        <v>33</v>
      </c>
      <c r="AB29" s="745"/>
      <c r="AC29" s="745"/>
      <c r="AD29" s="745"/>
      <c r="AE29" s="746"/>
      <c r="AF29" s="747">
        <v>33</v>
      </c>
      <c r="AG29" s="748"/>
      <c r="AH29" s="748"/>
      <c r="AI29" s="748"/>
      <c r="AJ29" s="749"/>
      <c r="AK29" s="816">
        <v>550</v>
      </c>
      <c r="AL29" s="817"/>
      <c r="AM29" s="817"/>
      <c r="AN29" s="817"/>
      <c r="AO29" s="817"/>
      <c r="AP29" s="817" t="s">
        <v>552</v>
      </c>
      <c r="AQ29" s="817"/>
      <c r="AR29" s="817"/>
      <c r="AS29" s="817"/>
      <c r="AT29" s="817"/>
      <c r="AU29" s="817" t="s">
        <v>552</v>
      </c>
      <c r="AV29" s="817"/>
      <c r="AW29" s="817"/>
      <c r="AX29" s="817"/>
      <c r="AY29" s="817"/>
      <c r="AZ29" s="818" t="s">
        <v>546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401</v>
      </c>
      <c r="R30" s="745"/>
      <c r="S30" s="745"/>
      <c r="T30" s="745"/>
      <c r="U30" s="745"/>
      <c r="V30" s="745">
        <v>399</v>
      </c>
      <c r="W30" s="745"/>
      <c r="X30" s="745"/>
      <c r="Y30" s="745"/>
      <c r="Z30" s="745"/>
      <c r="AA30" s="745">
        <v>2</v>
      </c>
      <c r="AB30" s="745"/>
      <c r="AC30" s="745"/>
      <c r="AD30" s="745"/>
      <c r="AE30" s="746"/>
      <c r="AF30" s="747">
        <v>2</v>
      </c>
      <c r="AG30" s="748"/>
      <c r="AH30" s="748"/>
      <c r="AI30" s="748"/>
      <c r="AJ30" s="749"/>
      <c r="AK30" s="816">
        <v>145</v>
      </c>
      <c r="AL30" s="817"/>
      <c r="AM30" s="817"/>
      <c r="AN30" s="817"/>
      <c r="AO30" s="817"/>
      <c r="AP30" s="817" t="s">
        <v>552</v>
      </c>
      <c r="AQ30" s="817"/>
      <c r="AR30" s="817"/>
      <c r="AS30" s="817"/>
      <c r="AT30" s="817"/>
      <c r="AU30" s="817" t="s">
        <v>552</v>
      </c>
      <c r="AV30" s="817"/>
      <c r="AW30" s="817"/>
      <c r="AX30" s="817"/>
      <c r="AY30" s="817"/>
      <c r="AZ30" s="818" t="s">
        <v>546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386</v>
      </c>
      <c r="C31" s="742"/>
      <c r="D31" s="742"/>
      <c r="E31" s="742"/>
      <c r="F31" s="742"/>
      <c r="G31" s="742"/>
      <c r="H31" s="742"/>
      <c r="I31" s="742"/>
      <c r="J31" s="742"/>
      <c r="K31" s="742"/>
      <c r="L31" s="742"/>
      <c r="M31" s="742"/>
      <c r="N31" s="742"/>
      <c r="O31" s="742"/>
      <c r="P31" s="743"/>
      <c r="Q31" s="744">
        <v>300</v>
      </c>
      <c r="R31" s="745"/>
      <c r="S31" s="745"/>
      <c r="T31" s="745"/>
      <c r="U31" s="745"/>
      <c r="V31" s="745">
        <v>274</v>
      </c>
      <c r="W31" s="745"/>
      <c r="X31" s="745"/>
      <c r="Y31" s="745"/>
      <c r="Z31" s="745"/>
      <c r="AA31" s="745">
        <v>26</v>
      </c>
      <c r="AB31" s="745"/>
      <c r="AC31" s="745"/>
      <c r="AD31" s="745"/>
      <c r="AE31" s="746"/>
      <c r="AF31" s="747">
        <v>26</v>
      </c>
      <c r="AG31" s="748"/>
      <c r="AH31" s="748"/>
      <c r="AI31" s="748"/>
      <c r="AJ31" s="749"/>
      <c r="AK31" s="816">
        <v>1</v>
      </c>
      <c r="AL31" s="817"/>
      <c r="AM31" s="817"/>
      <c r="AN31" s="817"/>
      <c r="AO31" s="817"/>
      <c r="AP31" s="817">
        <v>0</v>
      </c>
      <c r="AQ31" s="817"/>
      <c r="AR31" s="817"/>
      <c r="AS31" s="817"/>
      <c r="AT31" s="817"/>
      <c r="AU31" s="817">
        <v>0</v>
      </c>
      <c r="AV31" s="817"/>
      <c r="AW31" s="817"/>
      <c r="AX31" s="817"/>
      <c r="AY31" s="817"/>
      <c r="AZ31" s="818" t="s">
        <v>552</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563</v>
      </c>
      <c r="R32" s="745"/>
      <c r="S32" s="745"/>
      <c r="T32" s="745"/>
      <c r="U32" s="745"/>
      <c r="V32" s="745">
        <v>509</v>
      </c>
      <c r="W32" s="745"/>
      <c r="X32" s="745"/>
      <c r="Y32" s="745"/>
      <c r="Z32" s="745"/>
      <c r="AA32" s="745">
        <v>54</v>
      </c>
      <c r="AB32" s="745"/>
      <c r="AC32" s="745"/>
      <c r="AD32" s="745"/>
      <c r="AE32" s="746"/>
      <c r="AF32" s="747">
        <v>1391</v>
      </c>
      <c r="AG32" s="748"/>
      <c r="AH32" s="748"/>
      <c r="AI32" s="748"/>
      <c r="AJ32" s="749"/>
      <c r="AK32" s="816">
        <v>9</v>
      </c>
      <c r="AL32" s="817"/>
      <c r="AM32" s="817"/>
      <c r="AN32" s="817"/>
      <c r="AO32" s="817"/>
      <c r="AP32" s="817">
        <v>731</v>
      </c>
      <c r="AQ32" s="817"/>
      <c r="AR32" s="817"/>
      <c r="AS32" s="817"/>
      <c r="AT32" s="817"/>
      <c r="AU32" s="817">
        <v>13</v>
      </c>
      <c r="AV32" s="817"/>
      <c r="AW32" s="817"/>
      <c r="AX32" s="817"/>
      <c r="AY32" s="817"/>
      <c r="AZ32" s="818" t="s">
        <v>552</v>
      </c>
      <c r="BA32" s="818"/>
      <c r="BB32" s="818"/>
      <c r="BC32" s="818"/>
      <c r="BD32" s="818"/>
      <c r="BE32" s="814" t="s">
        <v>388</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389</v>
      </c>
      <c r="C33" s="742"/>
      <c r="D33" s="742"/>
      <c r="E33" s="742"/>
      <c r="F33" s="742"/>
      <c r="G33" s="742"/>
      <c r="H33" s="742"/>
      <c r="I33" s="742"/>
      <c r="J33" s="742"/>
      <c r="K33" s="742"/>
      <c r="L33" s="742"/>
      <c r="M33" s="742"/>
      <c r="N33" s="742"/>
      <c r="O33" s="742"/>
      <c r="P33" s="743"/>
      <c r="Q33" s="744">
        <v>990</v>
      </c>
      <c r="R33" s="745"/>
      <c r="S33" s="745"/>
      <c r="T33" s="745"/>
      <c r="U33" s="745"/>
      <c r="V33" s="745">
        <v>849</v>
      </c>
      <c r="W33" s="745"/>
      <c r="X33" s="745"/>
      <c r="Y33" s="745"/>
      <c r="Z33" s="745"/>
      <c r="AA33" s="745">
        <v>141</v>
      </c>
      <c r="AB33" s="745"/>
      <c r="AC33" s="745"/>
      <c r="AD33" s="745"/>
      <c r="AE33" s="746"/>
      <c r="AF33" s="747">
        <v>1106</v>
      </c>
      <c r="AG33" s="748"/>
      <c r="AH33" s="748"/>
      <c r="AI33" s="748"/>
      <c r="AJ33" s="749"/>
      <c r="AK33" s="816">
        <v>265</v>
      </c>
      <c r="AL33" s="817"/>
      <c r="AM33" s="817"/>
      <c r="AN33" s="817"/>
      <c r="AO33" s="817"/>
      <c r="AP33" s="817">
        <v>878</v>
      </c>
      <c r="AQ33" s="817"/>
      <c r="AR33" s="817"/>
      <c r="AS33" s="817"/>
      <c r="AT33" s="817"/>
      <c r="AU33" s="817">
        <v>556</v>
      </c>
      <c r="AV33" s="817"/>
      <c r="AW33" s="817"/>
      <c r="AX33" s="817"/>
      <c r="AY33" s="817"/>
      <c r="AZ33" s="818" t="s">
        <v>552</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390</v>
      </c>
      <c r="C34" s="742"/>
      <c r="D34" s="742"/>
      <c r="E34" s="742"/>
      <c r="F34" s="742"/>
      <c r="G34" s="742"/>
      <c r="H34" s="742"/>
      <c r="I34" s="742"/>
      <c r="J34" s="742"/>
      <c r="K34" s="742"/>
      <c r="L34" s="742"/>
      <c r="M34" s="742"/>
      <c r="N34" s="742"/>
      <c r="O34" s="742"/>
      <c r="P34" s="743"/>
      <c r="Q34" s="744">
        <v>2119</v>
      </c>
      <c r="R34" s="745"/>
      <c r="S34" s="745"/>
      <c r="T34" s="745"/>
      <c r="U34" s="745"/>
      <c r="V34" s="745">
        <v>2235</v>
      </c>
      <c r="W34" s="745"/>
      <c r="X34" s="745"/>
      <c r="Y34" s="745"/>
      <c r="Z34" s="745"/>
      <c r="AA34" s="745">
        <v>-116</v>
      </c>
      <c r="AB34" s="745"/>
      <c r="AC34" s="745"/>
      <c r="AD34" s="745"/>
      <c r="AE34" s="746"/>
      <c r="AF34" s="747">
        <v>319</v>
      </c>
      <c r="AG34" s="748"/>
      <c r="AH34" s="748"/>
      <c r="AI34" s="748"/>
      <c r="AJ34" s="749"/>
      <c r="AK34" s="816">
        <v>2372</v>
      </c>
      <c r="AL34" s="817"/>
      <c r="AM34" s="817"/>
      <c r="AN34" s="817"/>
      <c r="AO34" s="817"/>
      <c r="AP34" s="817">
        <v>26003</v>
      </c>
      <c r="AQ34" s="817"/>
      <c r="AR34" s="817"/>
      <c r="AS34" s="817"/>
      <c r="AT34" s="817"/>
      <c r="AU34" s="817">
        <v>22856</v>
      </c>
      <c r="AV34" s="817"/>
      <c r="AW34" s="817"/>
      <c r="AX34" s="817"/>
      <c r="AY34" s="817"/>
      <c r="AZ34" s="818" t="s">
        <v>552</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391</v>
      </c>
      <c r="C35" s="742"/>
      <c r="D35" s="742"/>
      <c r="E35" s="742"/>
      <c r="F35" s="742"/>
      <c r="G35" s="742"/>
      <c r="H35" s="742"/>
      <c r="I35" s="742"/>
      <c r="J35" s="742"/>
      <c r="K35" s="742"/>
      <c r="L35" s="742"/>
      <c r="M35" s="742"/>
      <c r="N35" s="742"/>
      <c r="O35" s="742"/>
      <c r="P35" s="743"/>
      <c r="Q35" s="744">
        <v>543</v>
      </c>
      <c r="R35" s="745"/>
      <c r="S35" s="745"/>
      <c r="T35" s="745"/>
      <c r="U35" s="745"/>
      <c r="V35" s="745">
        <v>543</v>
      </c>
      <c r="W35" s="745"/>
      <c r="X35" s="745"/>
      <c r="Y35" s="745"/>
      <c r="Z35" s="745"/>
      <c r="AA35" s="745">
        <v>0</v>
      </c>
      <c r="AB35" s="745"/>
      <c r="AC35" s="745"/>
      <c r="AD35" s="745"/>
      <c r="AE35" s="746"/>
      <c r="AF35" s="747">
        <v>0</v>
      </c>
      <c r="AG35" s="748"/>
      <c r="AH35" s="748"/>
      <c r="AI35" s="748"/>
      <c r="AJ35" s="749"/>
      <c r="AK35" s="816">
        <v>239</v>
      </c>
      <c r="AL35" s="817"/>
      <c r="AM35" s="817"/>
      <c r="AN35" s="817"/>
      <c r="AO35" s="817"/>
      <c r="AP35" s="817">
        <v>3325</v>
      </c>
      <c r="AQ35" s="817"/>
      <c r="AR35" s="817"/>
      <c r="AS35" s="817"/>
      <c r="AT35" s="817"/>
      <c r="AU35" s="817">
        <v>2660</v>
      </c>
      <c r="AV35" s="817"/>
      <c r="AW35" s="817"/>
      <c r="AX35" s="817"/>
      <c r="AY35" s="817"/>
      <c r="AZ35" s="818" t="s">
        <v>552</v>
      </c>
      <c r="BA35" s="818"/>
      <c r="BB35" s="818"/>
      <c r="BC35" s="818"/>
      <c r="BD35" s="818"/>
      <c r="BE35" s="814" t="s">
        <v>392</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393</v>
      </c>
      <c r="C36" s="742"/>
      <c r="D36" s="742"/>
      <c r="E36" s="742"/>
      <c r="F36" s="742"/>
      <c r="G36" s="742"/>
      <c r="H36" s="742"/>
      <c r="I36" s="742"/>
      <c r="J36" s="742"/>
      <c r="K36" s="742"/>
      <c r="L36" s="742"/>
      <c r="M36" s="742"/>
      <c r="N36" s="742"/>
      <c r="O36" s="742"/>
      <c r="P36" s="743"/>
      <c r="Q36" s="744">
        <v>9</v>
      </c>
      <c r="R36" s="745"/>
      <c r="S36" s="745"/>
      <c r="T36" s="745"/>
      <c r="U36" s="745"/>
      <c r="V36" s="745">
        <v>8</v>
      </c>
      <c r="W36" s="745"/>
      <c r="X36" s="745"/>
      <c r="Y36" s="745"/>
      <c r="Z36" s="745"/>
      <c r="AA36" s="745">
        <v>1</v>
      </c>
      <c r="AB36" s="745"/>
      <c r="AC36" s="745"/>
      <c r="AD36" s="745"/>
      <c r="AE36" s="746"/>
      <c r="AF36" s="747">
        <v>1</v>
      </c>
      <c r="AG36" s="748"/>
      <c r="AH36" s="748"/>
      <c r="AI36" s="748"/>
      <c r="AJ36" s="749"/>
      <c r="AK36" s="816" t="s">
        <v>546</v>
      </c>
      <c r="AL36" s="817"/>
      <c r="AM36" s="817"/>
      <c r="AN36" s="817"/>
      <c r="AO36" s="817"/>
      <c r="AP36" s="817" t="s">
        <v>552</v>
      </c>
      <c r="AQ36" s="817"/>
      <c r="AR36" s="817"/>
      <c r="AS36" s="817"/>
      <c r="AT36" s="817"/>
      <c r="AU36" s="817" t="s">
        <v>552</v>
      </c>
      <c r="AV36" s="817"/>
      <c r="AW36" s="817"/>
      <c r="AX36" s="817"/>
      <c r="AY36" s="817"/>
      <c r="AZ36" s="818" t="s">
        <v>546</v>
      </c>
      <c r="BA36" s="818"/>
      <c r="BB36" s="818"/>
      <c r="BC36" s="818"/>
      <c r="BD36" s="818"/>
      <c r="BE36" s="814" t="s">
        <v>392</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371</v>
      </c>
      <c r="B63" s="776" t="s">
        <v>395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3064</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397</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398</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553</v>
      </c>
      <c r="C68" s="856"/>
      <c r="D68" s="856"/>
      <c r="E68" s="856"/>
      <c r="F68" s="856"/>
      <c r="G68" s="856"/>
      <c r="H68" s="856"/>
      <c r="I68" s="856"/>
      <c r="J68" s="856"/>
      <c r="K68" s="856"/>
      <c r="L68" s="856"/>
      <c r="M68" s="856"/>
      <c r="N68" s="856"/>
      <c r="O68" s="856"/>
      <c r="P68" s="857"/>
      <c r="Q68" s="858">
        <v>461</v>
      </c>
      <c r="R68" s="852"/>
      <c r="S68" s="852"/>
      <c r="T68" s="852"/>
      <c r="U68" s="852"/>
      <c r="V68" s="852">
        <v>460</v>
      </c>
      <c r="W68" s="852"/>
      <c r="X68" s="852"/>
      <c r="Y68" s="852"/>
      <c r="Z68" s="852"/>
      <c r="AA68" s="852">
        <v>1</v>
      </c>
      <c r="AB68" s="852"/>
      <c r="AC68" s="852"/>
      <c r="AD68" s="852"/>
      <c r="AE68" s="852"/>
      <c r="AF68" s="852">
        <v>328</v>
      </c>
      <c r="AG68" s="852"/>
      <c r="AH68" s="852"/>
      <c r="AI68" s="852"/>
      <c r="AJ68" s="852"/>
      <c r="AK68" s="852">
        <v>98</v>
      </c>
      <c r="AL68" s="852"/>
      <c r="AM68" s="852"/>
      <c r="AN68" s="852"/>
      <c r="AO68" s="852"/>
      <c r="AP68" s="852" t="s">
        <v>572</v>
      </c>
      <c r="AQ68" s="852"/>
      <c r="AR68" s="852"/>
      <c r="AS68" s="852"/>
      <c r="AT68" s="852"/>
      <c r="AU68" s="852" t="s">
        <v>568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554</v>
      </c>
      <c r="C69" s="860"/>
      <c r="D69" s="860"/>
      <c r="E69" s="860"/>
      <c r="F69" s="860"/>
      <c r="G69" s="860"/>
      <c r="H69" s="860"/>
      <c r="I69" s="860"/>
      <c r="J69" s="860"/>
      <c r="K69" s="860"/>
      <c r="L69" s="860"/>
      <c r="M69" s="860"/>
      <c r="N69" s="860"/>
      <c r="O69" s="860"/>
      <c r="P69" s="861"/>
      <c r="Q69" s="862">
        <v>78</v>
      </c>
      <c r="R69" s="817"/>
      <c r="S69" s="817"/>
      <c r="T69" s="817"/>
      <c r="U69" s="817"/>
      <c r="V69" s="817">
        <v>74</v>
      </c>
      <c r="W69" s="817"/>
      <c r="X69" s="817"/>
      <c r="Y69" s="817"/>
      <c r="Z69" s="817"/>
      <c r="AA69" s="817">
        <v>4</v>
      </c>
      <c r="AB69" s="817"/>
      <c r="AC69" s="817"/>
      <c r="AD69" s="817"/>
      <c r="AE69" s="817"/>
      <c r="AF69" s="817">
        <v>4</v>
      </c>
      <c r="AG69" s="817"/>
      <c r="AH69" s="817"/>
      <c r="AI69" s="817"/>
      <c r="AJ69" s="817"/>
      <c r="AK69" s="817">
        <v>5</v>
      </c>
      <c r="AL69" s="817"/>
      <c r="AM69" s="817"/>
      <c r="AN69" s="817"/>
      <c r="AO69" s="817"/>
      <c r="AP69" s="817" t="s">
        <v>568</v>
      </c>
      <c r="AQ69" s="817"/>
      <c r="AR69" s="817"/>
      <c r="AS69" s="817"/>
      <c r="AT69" s="817"/>
      <c r="AU69" s="817" t="s">
        <v>568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555</v>
      </c>
      <c r="C70" s="860"/>
      <c r="D70" s="860"/>
      <c r="E70" s="860"/>
      <c r="F70" s="860"/>
      <c r="G70" s="860"/>
      <c r="H70" s="860"/>
      <c r="I70" s="860"/>
      <c r="J70" s="860"/>
      <c r="K70" s="860"/>
      <c r="L70" s="860"/>
      <c r="M70" s="860"/>
      <c r="N70" s="860"/>
      <c r="O70" s="860"/>
      <c r="P70" s="861"/>
      <c r="Q70" s="862">
        <v>63</v>
      </c>
      <c r="R70" s="817"/>
      <c r="S70" s="817"/>
      <c r="T70" s="817"/>
      <c r="U70" s="817"/>
      <c r="V70" s="817">
        <v>61</v>
      </c>
      <c r="W70" s="817"/>
      <c r="X70" s="817"/>
      <c r="Y70" s="817"/>
      <c r="Z70" s="817"/>
      <c r="AA70" s="817">
        <v>1</v>
      </c>
      <c r="AB70" s="817"/>
      <c r="AC70" s="817"/>
      <c r="AD70" s="817"/>
      <c r="AE70" s="817"/>
      <c r="AF70" s="817">
        <v>1</v>
      </c>
      <c r="AG70" s="817"/>
      <c r="AH70" s="817"/>
      <c r="AI70" s="817"/>
      <c r="AJ70" s="817"/>
      <c r="AK70" s="817" t="s">
        <v>568</v>
      </c>
      <c r="AL70" s="817"/>
      <c r="AM70" s="817"/>
      <c r="AN70" s="817"/>
      <c r="AO70" s="817"/>
      <c r="AP70" s="817" t="s">
        <v>568</v>
      </c>
      <c r="AQ70" s="817"/>
      <c r="AR70" s="817"/>
      <c r="AS70" s="817"/>
      <c r="AT70" s="817"/>
      <c r="AU70" s="817" t="s">
        <v>568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556</v>
      </c>
      <c r="C71" s="860"/>
      <c r="D71" s="860"/>
      <c r="E71" s="860"/>
      <c r="F71" s="860"/>
      <c r="G71" s="860"/>
      <c r="H71" s="860"/>
      <c r="I71" s="860"/>
      <c r="J71" s="860"/>
      <c r="K71" s="860"/>
      <c r="L71" s="860"/>
      <c r="M71" s="860"/>
      <c r="N71" s="860"/>
      <c r="O71" s="860"/>
      <c r="P71" s="861"/>
      <c r="Q71" s="862">
        <v>249017</v>
      </c>
      <c r="R71" s="817"/>
      <c r="S71" s="817"/>
      <c r="T71" s="817"/>
      <c r="U71" s="817"/>
      <c r="V71" s="817">
        <v>248915</v>
      </c>
      <c r="W71" s="817"/>
      <c r="X71" s="817"/>
      <c r="Y71" s="817"/>
      <c r="Z71" s="817"/>
      <c r="AA71" s="817">
        <v>102</v>
      </c>
      <c r="AB71" s="817"/>
      <c r="AC71" s="817"/>
      <c r="AD71" s="817"/>
      <c r="AE71" s="817"/>
      <c r="AF71" s="817">
        <v>102</v>
      </c>
      <c r="AG71" s="817"/>
      <c r="AH71" s="817"/>
      <c r="AI71" s="817"/>
      <c r="AJ71" s="817"/>
      <c r="AK71" s="817">
        <v>6150</v>
      </c>
      <c r="AL71" s="817"/>
      <c r="AM71" s="817"/>
      <c r="AN71" s="817"/>
      <c r="AO71" s="817"/>
      <c r="AP71" s="817" t="s">
        <v>568</v>
      </c>
      <c r="AQ71" s="817"/>
      <c r="AR71" s="817"/>
      <c r="AS71" s="817"/>
      <c r="AT71" s="817"/>
      <c r="AU71" s="817" t="s">
        <v>568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557</v>
      </c>
      <c r="C72" s="860"/>
      <c r="D72" s="860"/>
      <c r="E72" s="860"/>
      <c r="F72" s="860"/>
      <c r="G72" s="860"/>
      <c r="H72" s="860"/>
      <c r="I72" s="860"/>
      <c r="J72" s="860"/>
      <c r="K72" s="860"/>
      <c r="L72" s="860"/>
      <c r="M72" s="860"/>
      <c r="N72" s="860"/>
      <c r="O72" s="860"/>
      <c r="P72" s="861"/>
      <c r="Q72" s="862">
        <v>9242</v>
      </c>
      <c r="R72" s="817"/>
      <c r="S72" s="817"/>
      <c r="T72" s="817"/>
      <c r="U72" s="817"/>
      <c r="V72" s="817">
        <v>9137</v>
      </c>
      <c r="W72" s="817"/>
      <c r="X72" s="817"/>
      <c r="Y72" s="817"/>
      <c r="Z72" s="817"/>
      <c r="AA72" s="817">
        <v>104</v>
      </c>
      <c r="AB72" s="817"/>
      <c r="AC72" s="817"/>
      <c r="AD72" s="817"/>
      <c r="AE72" s="817"/>
      <c r="AF72" s="817">
        <v>104</v>
      </c>
      <c r="AG72" s="817"/>
      <c r="AH72" s="817"/>
      <c r="AI72" s="817"/>
      <c r="AJ72" s="817"/>
      <c r="AK72" s="817">
        <v>826</v>
      </c>
      <c r="AL72" s="817"/>
      <c r="AM72" s="817"/>
      <c r="AN72" s="817"/>
      <c r="AO72" s="817"/>
      <c r="AP72" s="817" t="s">
        <v>568</v>
      </c>
      <c r="AQ72" s="817"/>
      <c r="AR72" s="817"/>
      <c r="AS72" s="817"/>
      <c r="AT72" s="817"/>
      <c r="AU72" s="817" t="s">
        <v>568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558</v>
      </c>
      <c r="C73" s="860"/>
      <c r="D73" s="860"/>
      <c r="E73" s="860"/>
      <c r="F73" s="860"/>
      <c r="G73" s="860"/>
      <c r="H73" s="860"/>
      <c r="I73" s="860"/>
      <c r="J73" s="860"/>
      <c r="K73" s="860"/>
      <c r="L73" s="860"/>
      <c r="M73" s="860"/>
      <c r="N73" s="860"/>
      <c r="O73" s="860"/>
      <c r="P73" s="861"/>
      <c r="Q73" s="862">
        <v>1466</v>
      </c>
      <c r="R73" s="817"/>
      <c r="S73" s="817"/>
      <c r="T73" s="817"/>
      <c r="U73" s="817"/>
      <c r="V73" s="817">
        <v>1310</v>
      </c>
      <c r="W73" s="817"/>
      <c r="X73" s="817"/>
      <c r="Y73" s="817"/>
      <c r="Z73" s="817"/>
      <c r="AA73" s="817">
        <v>156</v>
      </c>
      <c r="AB73" s="817"/>
      <c r="AC73" s="817"/>
      <c r="AD73" s="817"/>
      <c r="AE73" s="817"/>
      <c r="AF73" s="817">
        <v>156</v>
      </c>
      <c r="AG73" s="817"/>
      <c r="AH73" s="817"/>
      <c r="AI73" s="817"/>
      <c r="AJ73" s="817"/>
      <c r="AK73" s="817" t="s">
        <v>569</v>
      </c>
      <c r="AL73" s="817"/>
      <c r="AM73" s="817"/>
      <c r="AN73" s="817"/>
      <c r="AO73" s="817"/>
      <c r="AP73" s="817" t="s">
        <v>568</v>
      </c>
      <c r="AQ73" s="817"/>
      <c r="AR73" s="817"/>
      <c r="AS73" s="817"/>
      <c r="AT73" s="817"/>
      <c r="AU73" s="817" t="s">
        <v>568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559</v>
      </c>
      <c r="C74" s="860"/>
      <c r="D74" s="860"/>
      <c r="E74" s="860"/>
      <c r="F74" s="860"/>
      <c r="G74" s="860"/>
      <c r="H74" s="860"/>
      <c r="I74" s="860"/>
      <c r="J74" s="860"/>
      <c r="K74" s="860"/>
      <c r="L74" s="860"/>
      <c r="M74" s="860"/>
      <c r="N74" s="860"/>
      <c r="O74" s="860"/>
      <c r="P74" s="861"/>
      <c r="Q74" s="862">
        <v>56</v>
      </c>
      <c r="R74" s="817"/>
      <c r="S74" s="817"/>
      <c r="T74" s="817"/>
      <c r="U74" s="817"/>
      <c r="V74" s="817">
        <v>54</v>
      </c>
      <c r="W74" s="817"/>
      <c r="X74" s="817"/>
      <c r="Y74" s="817"/>
      <c r="Z74" s="817"/>
      <c r="AA74" s="817">
        <v>3</v>
      </c>
      <c r="AB74" s="817"/>
      <c r="AC74" s="817"/>
      <c r="AD74" s="817"/>
      <c r="AE74" s="817"/>
      <c r="AF74" s="817">
        <v>3</v>
      </c>
      <c r="AG74" s="817"/>
      <c r="AH74" s="817"/>
      <c r="AI74" s="817"/>
      <c r="AJ74" s="817"/>
      <c r="AK74" s="817">
        <v>56</v>
      </c>
      <c r="AL74" s="817"/>
      <c r="AM74" s="817"/>
      <c r="AN74" s="817"/>
      <c r="AO74" s="817"/>
      <c r="AP74" s="817" t="s">
        <v>568</v>
      </c>
      <c r="AQ74" s="817"/>
      <c r="AR74" s="817"/>
      <c r="AS74" s="817"/>
      <c r="AT74" s="817"/>
      <c r="AU74" s="817" t="s">
        <v>568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560</v>
      </c>
      <c r="C75" s="860"/>
      <c r="D75" s="860"/>
      <c r="E75" s="860"/>
      <c r="F75" s="860"/>
      <c r="G75" s="860"/>
      <c r="H75" s="860"/>
      <c r="I75" s="860"/>
      <c r="J75" s="860"/>
      <c r="K75" s="860"/>
      <c r="L75" s="860"/>
      <c r="M75" s="860"/>
      <c r="N75" s="860"/>
      <c r="O75" s="860"/>
      <c r="P75" s="861"/>
      <c r="Q75" s="865">
        <v>7</v>
      </c>
      <c r="R75" s="866"/>
      <c r="S75" s="866"/>
      <c r="T75" s="866"/>
      <c r="U75" s="816"/>
      <c r="V75" s="867">
        <v>4</v>
      </c>
      <c r="W75" s="866"/>
      <c r="X75" s="866"/>
      <c r="Y75" s="866"/>
      <c r="Z75" s="816"/>
      <c r="AA75" s="867">
        <v>3</v>
      </c>
      <c r="AB75" s="866"/>
      <c r="AC75" s="866"/>
      <c r="AD75" s="866"/>
      <c r="AE75" s="816"/>
      <c r="AF75" s="867">
        <v>3</v>
      </c>
      <c r="AG75" s="866"/>
      <c r="AH75" s="866"/>
      <c r="AI75" s="866"/>
      <c r="AJ75" s="816"/>
      <c r="AK75" s="867" t="s">
        <v>568</v>
      </c>
      <c r="AL75" s="866"/>
      <c r="AM75" s="866"/>
      <c r="AN75" s="866"/>
      <c r="AO75" s="816"/>
      <c r="AP75" s="817" t="s">
        <v>568</v>
      </c>
      <c r="AQ75" s="817"/>
      <c r="AR75" s="817"/>
      <c r="AS75" s="817"/>
      <c r="AT75" s="817"/>
      <c r="AU75" s="817" t="s">
        <v>568</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561</v>
      </c>
      <c r="C76" s="860"/>
      <c r="D76" s="860"/>
      <c r="E76" s="860"/>
      <c r="F76" s="860"/>
      <c r="G76" s="860"/>
      <c r="H76" s="860"/>
      <c r="I76" s="860"/>
      <c r="J76" s="860"/>
      <c r="K76" s="860"/>
      <c r="L76" s="860"/>
      <c r="M76" s="860"/>
      <c r="N76" s="860"/>
      <c r="O76" s="860"/>
      <c r="P76" s="861"/>
      <c r="Q76" s="865">
        <v>166</v>
      </c>
      <c r="R76" s="866"/>
      <c r="S76" s="866"/>
      <c r="T76" s="866"/>
      <c r="U76" s="816"/>
      <c r="V76" s="867">
        <v>150</v>
      </c>
      <c r="W76" s="866"/>
      <c r="X76" s="866"/>
      <c r="Y76" s="866"/>
      <c r="Z76" s="816"/>
      <c r="AA76" s="867">
        <v>16</v>
      </c>
      <c r="AB76" s="866"/>
      <c r="AC76" s="866"/>
      <c r="AD76" s="866"/>
      <c r="AE76" s="816"/>
      <c r="AF76" s="867">
        <v>16</v>
      </c>
      <c r="AG76" s="866"/>
      <c r="AH76" s="866"/>
      <c r="AI76" s="866"/>
      <c r="AJ76" s="816"/>
      <c r="AK76" s="867" t="s">
        <v>570</v>
      </c>
      <c r="AL76" s="866"/>
      <c r="AM76" s="866"/>
      <c r="AN76" s="866"/>
      <c r="AO76" s="816"/>
      <c r="AP76" s="867">
        <v>39</v>
      </c>
      <c r="AQ76" s="866"/>
      <c r="AR76" s="866"/>
      <c r="AS76" s="866"/>
      <c r="AT76" s="816"/>
      <c r="AU76" s="817" t="s">
        <v>568</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562</v>
      </c>
      <c r="C77" s="860"/>
      <c r="D77" s="860"/>
      <c r="E77" s="860"/>
      <c r="F77" s="860"/>
      <c r="G77" s="860"/>
      <c r="H77" s="860"/>
      <c r="I77" s="860"/>
      <c r="J77" s="860"/>
      <c r="K77" s="860"/>
      <c r="L77" s="860"/>
      <c r="M77" s="860"/>
      <c r="N77" s="860"/>
      <c r="O77" s="860"/>
      <c r="P77" s="861"/>
      <c r="Q77" s="865">
        <v>216</v>
      </c>
      <c r="R77" s="866"/>
      <c r="S77" s="866"/>
      <c r="T77" s="866"/>
      <c r="U77" s="816"/>
      <c r="V77" s="867">
        <v>194</v>
      </c>
      <c r="W77" s="866"/>
      <c r="X77" s="866"/>
      <c r="Y77" s="866"/>
      <c r="Z77" s="816"/>
      <c r="AA77" s="867">
        <v>22</v>
      </c>
      <c r="AB77" s="866"/>
      <c r="AC77" s="866"/>
      <c r="AD77" s="866"/>
      <c r="AE77" s="816"/>
      <c r="AF77" s="867">
        <v>22</v>
      </c>
      <c r="AG77" s="866"/>
      <c r="AH77" s="866"/>
      <c r="AI77" s="866"/>
      <c r="AJ77" s="816"/>
      <c r="AK77" s="867" t="s">
        <v>570</v>
      </c>
      <c r="AL77" s="866"/>
      <c r="AM77" s="866"/>
      <c r="AN77" s="866"/>
      <c r="AO77" s="816"/>
      <c r="AP77" s="867">
        <v>333</v>
      </c>
      <c r="AQ77" s="866"/>
      <c r="AR77" s="866"/>
      <c r="AS77" s="866"/>
      <c r="AT77" s="816"/>
      <c r="AU77" s="817" t="s">
        <v>568</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563</v>
      </c>
      <c r="C78" s="860"/>
      <c r="D78" s="860"/>
      <c r="E78" s="860"/>
      <c r="F78" s="860"/>
      <c r="G78" s="860"/>
      <c r="H78" s="860"/>
      <c r="I78" s="860"/>
      <c r="J78" s="860"/>
      <c r="K78" s="860"/>
      <c r="L78" s="860"/>
      <c r="M78" s="860"/>
      <c r="N78" s="860"/>
      <c r="O78" s="860"/>
      <c r="P78" s="861"/>
      <c r="Q78" s="862">
        <v>52</v>
      </c>
      <c r="R78" s="817"/>
      <c r="S78" s="817"/>
      <c r="T78" s="817"/>
      <c r="U78" s="817"/>
      <c r="V78" s="817">
        <v>44</v>
      </c>
      <c r="W78" s="817"/>
      <c r="X78" s="817"/>
      <c r="Y78" s="817"/>
      <c r="Z78" s="817"/>
      <c r="AA78" s="817">
        <v>8</v>
      </c>
      <c r="AB78" s="817"/>
      <c r="AC78" s="817"/>
      <c r="AD78" s="817"/>
      <c r="AE78" s="817"/>
      <c r="AF78" s="817">
        <v>8</v>
      </c>
      <c r="AG78" s="817"/>
      <c r="AH78" s="817"/>
      <c r="AI78" s="817"/>
      <c r="AJ78" s="817"/>
      <c r="AK78" s="817" t="s">
        <v>571</v>
      </c>
      <c r="AL78" s="817"/>
      <c r="AM78" s="817"/>
      <c r="AN78" s="817"/>
      <c r="AO78" s="817"/>
      <c r="AP78" s="817" t="s">
        <v>571</v>
      </c>
      <c r="AQ78" s="817"/>
      <c r="AR78" s="817"/>
      <c r="AS78" s="817"/>
      <c r="AT78" s="817"/>
      <c r="AU78" s="817" t="s">
        <v>568</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564</v>
      </c>
      <c r="C79" s="860"/>
      <c r="D79" s="860"/>
      <c r="E79" s="860"/>
      <c r="F79" s="860"/>
      <c r="G79" s="860"/>
      <c r="H79" s="860"/>
      <c r="I79" s="860"/>
      <c r="J79" s="860"/>
      <c r="K79" s="860"/>
      <c r="L79" s="860"/>
      <c r="M79" s="860"/>
      <c r="N79" s="860"/>
      <c r="O79" s="860"/>
      <c r="P79" s="861"/>
      <c r="Q79" s="862">
        <v>127</v>
      </c>
      <c r="R79" s="817"/>
      <c r="S79" s="817"/>
      <c r="T79" s="817"/>
      <c r="U79" s="817"/>
      <c r="V79" s="817">
        <v>111</v>
      </c>
      <c r="W79" s="817"/>
      <c r="X79" s="817"/>
      <c r="Y79" s="817"/>
      <c r="Z79" s="817"/>
      <c r="AA79" s="817">
        <v>16</v>
      </c>
      <c r="AB79" s="817"/>
      <c r="AC79" s="817"/>
      <c r="AD79" s="817"/>
      <c r="AE79" s="817"/>
      <c r="AF79" s="817">
        <v>16</v>
      </c>
      <c r="AG79" s="817"/>
      <c r="AH79" s="817"/>
      <c r="AI79" s="817"/>
      <c r="AJ79" s="817"/>
      <c r="AK79" s="817" t="s">
        <v>572</v>
      </c>
      <c r="AL79" s="817"/>
      <c r="AM79" s="817"/>
      <c r="AN79" s="817"/>
      <c r="AO79" s="817"/>
      <c r="AP79" s="817" t="s">
        <v>572</v>
      </c>
      <c r="AQ79" s="817"/>
      <c r="AR79" s="817"/>
      <c r="AS79" s="817"/>
      <c r="AT79" s="817"/>
      <c r="AU79" s="817" t="s">
        <v>568</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565</v>
      </c>
      <c r="C80" s="860"/>
      <c r="D80" s="860"/>
      <c r="E80" s="860"/>
      <c r="F80" s="860"/>
      <c r="G80" s="860"/>
      <c r="H80" s="860"/>
      <c r="I80" s="860"/>
      <c r="J80" s="860"/>
      <c r="K80" s="860"/>
      <c r="L80" s="860"/>
      <c r="M80" s="860"/>
      <c r="N80" s="860"/>
      <c r="O80" s="860"/>
      <c r="P80" s="861"/>
      <c r="Q80" s="862">
        <v>17</v>
      </c>
      <c r="R80" s="817"/>
      <c r="S80" s="817"/>
      <c r="T80" s="817"/>
      <c r="U80" s="817"/>
      <c r="V80" s="817">
        <v>15</v>
      </c>
      <c r="W80" s="817"/>
      <c r="X80" s="817"/>
      <c r="Y80" s="817"/>
      <c r="Z80" s="817"/>
      <c r="AA80" s="817">
        <v>2</v>
      </c>
      <c r="AB80" s="817"/>
      <c r="AC80" s="817"/>
      <c r="AD80" s="817"/>
      <c r="AE80" s="817"/>
      <c r="AF80" s="817">
        <v>2</v>
      </c>
      <c r="AG80" s="817"/>
      <c r="AH80" s="817"/>
      <c r="AI80" s="817"/>
      <c r="AJ80" s="817"/>
      <c r="AK80" s="817" t="s">
        <v>569</v>
      </c>
      <c r="AL80" s="817"/>
      <c r="AM80" s="817"/>
      <c r="AN80" s="817"/>
      <c r="AO80" s="817"/>
      <c r="AP80" s="817" t="s">
        <v>568</v>
      </c>
      <c r="AQ80" s="817"/>
      <c r="AR80" s="817"/>
      <c r="AS80" s="817"/>
      <c r="AT80" s="817"/>
      <c r="AU80" s="817" t="s">
        <v>568</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566</v>
      </c>
      <c r="C81" s="860"/>
      <c r="D81" s="860"/>
      <c r="E81" s="860"/>
      <c r="F81" s="860"/>
      <c r="G81" s="860"/>
      <c r="H81" s="860"/>
      <c r="I81" s="860"/>
      <c r="J81" s="860"/>
      <c r="K81" s="860"/>
      <c r="L81" s="860"/>
      <c r="M81" s="860"/>
      <c r="N81" s="860"/>
      <c r="O81" s="860"/>
      <c r="P81" s="861"/>
      <c r="Q81" s="862">
        <v>191</v>
      </c>
      <c r="R81" s="817"/>
      <c r="S81" s="817"/>
      <c r="T81" s="817"/>
      <c r="U81" s="817"/>
      <c r="V81" s="817">
        <v>189</v>
      </c>
      <c r="W81" s="817"/>
      <c r="X81" s="817"/>
      <c r="Y81" s="817"/>
      <c r="Z81" s="817"/>
      <c r="AA81" s="817">
        <v>2</v>
      </c>
      <c r="AB81" s="817"/>
      <c r="AC81" s="817"/>
      <c r="AD81" s="817"/>
      <c r="AE81" s="817"/>
      <c r="AF81" s="817">
        <v>2</v>
      </c>
      <c r="AG81" s="817"/>
      <c r="AH81" s="817"/>
      <c r="AI81" s="817"/>
      <c r="AJ81" s="817"/>
      <c r="AK81" s="817" t="s">
        <v>569</v>
      </c>
      <c r="AL81" s="817"/>
      <c r="AM81" s="817"/>
      <c r="AN81" s="817"/>
      <c r="AO81" s="817"/>
      <c r="AP81" s="817">
        <v>149</v>
      </c>
      <c r="AQ81" s="817"/>
      <c r="AR81" s="817"/>
      <c r="AS81" s="817"/>
      <c r="AT81" s="817"/>
      <c r="AU81" s="817" t="s">
        <v>568</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567</v>
      </c>
      <c r="C82" s="860"/>
      <c r="D82" s="860"/>
      <c r="E82" s="860"/>
      <c r="F82" s="860"/>
      <c r="G82" s="860"/>
      <c r="H82" s="860"/>
      <c r="I82" s="860"/>
      <c r="J82" s="860"/>
      <c r="K82" s="860"/>
      <c r="L82" s="860"/>
      <c r="M82" s="860"/>
      <c r="N82" s="860"/>
      <c r="O82" s="860"/>
      <c r="P82" s="861"/>
      <c r="Q82" s="862">
        <v>17</v>
      </c>
      <c r="R82" s="817"/>
      <c r="S82" s="817"/>
      <c r="T82" s="817"/>
      <c r="U82" s="817"/>
      <c r="V82" s="817">
        <v>16</v>
      </c>
      <c r="W82" s="817"/>
      <c r="X82" s="817"/>
      <c r="Y82" s="817"/>
      <c r="Z82" s="817"/>
      <c r="AA82" s="817">
        <v>1</v>
      </c>
      <c r="AB82" s="817"/>
      <c r="AC82" s="817"/>
      <c r="AD82" s="817"/>
      <c r="AE82" s="817"/>
      <c r="AF82" s="817">
        <v>1</v>
      </c>
      <c r="AG82" s="817"/>
      <c r="AH82" s="817"/>
      <c r="AI82" s="817"/>
      <c r="AJ82" s="817"/>
      <c r="AK82" s="817" t="s">
        <v>569</v>
      </c>
      <c r="AL82" s="817"/>
      <c r="AM82" s="817"/>
      <c r="AN82" s="817"/>
      <c r="AO82" s="817"/>
      <c r="AP82" s="817" t="s">
        <v>568</v>
      </c>
      <c r="AQ82" s="817"/>
      <c r="AR82" s="817"/>
      <c r="AS82" s="817"/>
      <c r="AT82" s="817"/>
      <c r="AU82" s="817" t="s">
        <v>568</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371</v>
      </c>
      <c r="B88" s="776" t="s">
        <v>399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6" t="s">
        <v>400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408</v>
      </c>
      <c r="AB109" s="881"/>
      <c r="AC109" s="881"/>
      <c r="AD109" s="881"/>
      <c r="AE109" s="882"/>
      <c r="AF109" s="880" t="s">
        <v>285</v>
      </c>
      <c r="AG109" s="881"/>
      <c r="AH109" s="881"/>
      <c r="AI109" s="881"/>
      <c r="AJ109" s="882"/>
      <c r="AK109" s="880" t="s">
        <v>284</v>
      </c>
      <c r="AL109" s="881"/>
      <c r="AM109" s="881"/>
      <c r="AN109" s="881"/>
      <c r="AO109" s="882"/>
      <c r="AP109" s="880" t="s">
        <v>409</v>
      </c>
      <c r="AQ109" s="881"/>
      <c r="AR109" s="881"/>
      <c r="AS109" s="881"/>
      <c r="AT109" s="883"/>
      <c r="AU109" s="902" t="s">
        <v>407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408</v>
      </c>
      <c r="BR109" s="881"/>
      <c r="BS109" s="881"/>
      <c r="BT109" s="881"/>
      <c r="BU109" s="882"/>
      <c r="BV109" s="880" t="s">
        <v>285</v>
      </c>
      <c r="BW109" s="881"/>
      <c r="BX109" s="881"/>
      <c r="BY109" s="881"/>
      <c r="BZ109" s="882"/>
      <c r="CA109" s="880" t="s">
        <v>284</v>
      </c>
      <c r="CB109" s="881"/>
      <c r="CC109" s="881"/>
      <c r="CD109" s="881"/>
      <c r="CE109" s="882"/>
      <c r="CF109" s="903" t="s">
        <v>409</v>
      </c>
      <c r="CG109" s="903"/>
      <c r="CH109" s="903"/>
      <c r="CI109" s="903"/>
      <c r="CJ109" s="903"/>
      <c r="CK109" s="880" t="s">
        <v>410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408</v>
      </c>
      <c r="DH109" s="881"/>
      <c r="DI109" s="881"/>
      <c r="DJ109" s="881"/>
      <c r="DK109" s="882"/>
      <c r="DL109" s="880" t="s">
        <v>285</v>
      </c>
      <c r="DM109" s="881"/>
      <c r="DN109" s="881"/>
      <c r="DO109" s="881"/>
      <c r="DP109" s="882"/>
      <c r="DQ109" s="880" t="s">
        <v>284</v>
      </c>
      <c r="DR109" s="881"/>
      <c r="DS109" s="881"/>
      <c r="DT109" s="881"/>
      <c r="DU109" s="882"/>
      <c r="DV109" s="880" t="s">
        <v>409</v>
      </c>
      <c r="DW109" s="881"/>
      <c r="DX109" s="881"/>
      <c r="DY109" s="881"/>
      <c r="DZ109" s="883"/>
    </row>
    <row r="110" spans="1:131" s="197" customFormat="1" ht="26.25" customHeight="1">
      <c r="A110" s="884" t="s">
        <v>411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3808345</v>
      </c>
      <c r="AB110" s="888"/>
      <c r="AC110" s="888"/>
      <c r="AD110" s="888"/>
      <c r="AE110" s="889"/>
      <c r="AF110" s="890">
        <v>3582350</v>
      </c>
      <c r="AG110" s="888"/>
      <c r="AH110" s="888"/>
      <c r="AI110" s="888"/>
      <c r="AJ110" s="889"/>
      <c r="AK110" s="890">
        <v>3506875</v>
      </c>
      <c r="AL110" s="888"/>
      <c r="AM110" s="888"/>
      <c r="AN110" s="888"/>
      <c r="AO110" s="889"/>
      <c r="AP110" s="891">
        <v>30.9</v>
      </c>
      <c r="AQ110" s="892"/>
      <c r="AR110" s="892"/>
      <c r="AS110" s="892"/>
      <c r="AT110" s="893"/>
      <c r="AU110" s="894" t="s">
        <v>60</v>
      </c>
      <c r="AV110" s="895"/>
      <c r="AW110" s="895"/>
      <c r="AX110" s="895"/>
      <c r="AY110" s="896"/>
      <c r="AZ110" s="938" t="s">
        <v>412</v>
      </c>
      <c r="BA110" s="885"/>
      <c r="BB110" s="885"/>
      <c r="BC110" s="885"/>
      <c r="BD110" s="885"/>
      <c r="BE110" s="885"/>
      <c r="BF110" s="885"/>
      <c r="BG110" s="885"/>
      <c r="BH110" s="885"/>
      <c r="BI110" s="885"/>
      <c r="BJ110" s="885"/>
      <c r="BK110" s="885"/>
      <c r="BL110" s="885"/>
      <c r="BM110" s="885"/>
      <c r="BN110" s="885"/>
      <c r="BO110" s="885"/>
      <c r="BP110" s="886"/>
      <c r="BQ110" s="924">
        <v>29593493</v>
      </c>
      <c r="BR110" s="925"/>
      <c r="BS110" s="925"/>
      <c r="BT110" s="925"/>
      <c r="BU110" s="925"/>
      <c r="BV110" s="925">
        <v>28941353</v>
      </c>
      <c r="BW110" s="925"/>
      <c r="BX110" s="925"/>
      <c r="BY110" s="925"/>
      <c r="BZ110" s="925"/>
      <c r="CA110" s="925">
        <v>29024797</v>
      </c>
      <c r="CB110" s="925"/>
      <c r="CC110" s="925"/>
      <c r="CD110" s="925"/>
      <c r="CE110" s="925"/>
      <c r="CF110" s="939">
        <v>255.9</v>
      </c>
      <c r="CG110" s="940"/>
      <c r="CH110" s="940"/>
      <c r="CI110" s="940"/>
      <c r="CJ110" s="940"/>
      <c r="CK110" s="941" t="s">
        <v>413</v>
      </c>
      <c r="CL110" s="942"/>
      <c r="CM110" s="921" t="s">
        <v>414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416</v>
      </c>
      <c r="BA111" s="948"/>
      <c r="BB111" s="948"/>
      <c r="BC111" s="948"/>
      <c r="BD111" s="948"/>
      <c r="BE111" s="948"/>
      <c r="BF111" s="948"/>
      <c r="BG111" s="948"/>
      <c r="BH111" s="948"/>
      <c r="BI111" s="948"/>
      <c r="BJ111" s="948"/>
      <c r="BK111" s="948"/>
      <c r="BL111" s="948"/>
      <c r="BM111" s="948"/>
      <c r="BN111" s="948"/>
      <c r="BO111" s="948"/>
      <c r="BP111" s="949"/>
      <c r="BQ111" s="917">
        <v>171994</v>
      </c>
      <c r="BR111" s="918"/>
      <c r="BS111" s="918"/>
      <c r="BT111" s="918"/>
      <c r="BU111" s="918"/>
      <c r="BV111" s="918">
        <v>140333</v>
      </c>
      <c r="BW111" s="918"/>
      <c r="BX111" s="918"/>
      <c r="BY111" s="918"/>
      <c r="BZ111" s="918"/>
      <c r="CA111" s="918">
        <v>110173</v>
      </c>
      <c r="CB111" s="918"/>
      <c r="CC111" s="918"/>
      <c r="CD111" s="918"/>
      <c r="CE111" s="918"/>
      <c r="CF111" s="912">
        <v>1</v>
      </c>
      <c r="CG111" s="913"/>
      <c r="CH111" s="913"/>
      <c r="CI111" s="913"/>
      <c r="CJ111" s="913"/>
      <c r="CK111" s="943"/>
      <c r="CL111" s="944"/>
      <c r="CM111" s="914" t="s">
        <v>417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418</v>
      </c>
      <c r="B112" s="951"/>
      <c r="C112" s="948" t="s">
        <v>419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420</v>
      </c>
      <c r="BA112" s="948"/>
      <c r="BB112" s="948"/>
      <c r="BC112" s="948"/>
      <c r="BD112" s="948"/>
      <c r="BE112" s="948"/>
      <c r="BF112" s="948"/>
      <c r="BG112" s="948"/>
      <c r="BH112" s="948"/>
      <c r="BI112" s="948"/>
      <c r="BJ112" s="948"/>
      <c r="BK112" s="948"/>
      <c r="BL112" s="948"/>
      <c r="BM112" s="948"/>
      <c r="BN112" s="948"/>
      <c r="BO112" s="948"/>
      <c r="BP112" s="949"/>
      <c r="BQ112" s="917">
        <v>27512108</v>
      </c>
      <c r="BR112" s="918"/>
      <c r="BS112" s="918"/>
      <c r="BT112" s="918"/>
      <c r="BU112" s="918"/>
      <c r="BV112" s="918">
        <v>26841790</v>
      </c>
      <c r="BW112" s="918"/>
      <c r="BX112" s="918"/>
      <c r="BY112" s="918"/>
      <c r="BZ112" s="918"/>
      <c r="CA112" s="918">
        <v>26168176</v>
      </c>
      <c r="CB112" s="918"/>
      <c r="CC112" s="918"/>
      <c r="CD112" s="918"/>
      <c r="CE112" s="918"/>
      <c r="CF112" s="912">
        <v>230.7</v>
      </c>
      <c r="CG112" s="913"/>
      <c r="CH112" s="913"/>
      <c r="CI112" s="913"/>
      <c r="CJ112" s="913"/>
      <c r="CK112" s="943"/>
      <c r="CL112" s="944"/>
      <c r="CM112" s="914" t="s">
        <v>421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422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2119814</v>
      </c>
      <c r="AB113" s="932"/>
      <c r="AC113" s="932"/>
      <c r="AD113" s="932"/>
      <c r="AE113" s="933"/>
      <c r="AF113" s="934">
        <v>2236586</v>
      </c>
      <c r="AG113" s="932"/>
      <c r="AH113" s="932"/>
      <c r="AI113" s="932"/>
      <c r="AJ113" s="933"/>
      <c r="AK113" s="934">
        <v>2255414</v>
      </c>
      <c r="AL113" s="932"/>
      <c r="AM113" s="932"/>
      <c r="AN113" s="932"/>
      <c r="AO113" s="933"/>
      <c r="AP113" s="935">
        <v>19.899999999999999</v>
      </c>
      <c r="AQ113" s="936"/>
      <c r="AR113" s="936"/>
      <c r="AS113" s="936"/>
      <c r="AT113" s="937"/>
      <c r="AU113" s="897"/>
      <c r="AV113" s="898"/>
      <c r="AW113" s="898"/>
      <c r="AX113" s="898"/>
      <c r="AY113" s="899"/>
      <c r="AZ113" s="947" t="s">
        <v>423</v>
      </c>
      <c r="BA113" s="948"/>
      <c r="BB113" s="948"/>
      <c r="BC113" s="948"/>
      <c r="BD113" s="948"/>
      <c r="BE113" s="948"/>
      <c r="BF113" s="948"/>
      <c r="BG113" s="948"/>
      <c r="BH113" s="948"/>
      <c r="BI113" s="948"/>
      <c r="BJ113" s="948"/>
      <c r="BK113" s="948"/>
      <c r="BL113" s="948"/>
      <c r="BM113" s="948"/>
      <c r="BN113" s="948"/>
      <c r="BO113" s="948"/>
      <c r="BP113" s="949"/>
      <c r="BQ113" s="917">
        <v>48156</v>
      </c>
      <c r="BR113" s="918"/>
      <c r="BS113" s="918"/>
      <c r="BT113" s="918"/>
      <c r="BU113" s="918"/>
      <c r="BV113" s="918">
        <v>43800</v>
      </c>
      <c r="BW113" s="918"/>
      <c r="BX113" s="918"/>
      <c r="BY113" s="918"/>
      <c r="BZ113" s="918"/>
      <c r="CA113" s="918">
        <v>39388</v>
      </c>
      <c r="CB113" s="918"/>
      <c r="CC113" s="918"/>
      <c r="CD113" s="918"/>
      <c r="CE113" s="918"/>
      <c r="CF113" s="912">
        <v>0.3</v>
      </c>
      <c r="CG113" s="913"/>
      <c r="CH113" s="913"/>
      <c r="CI113" s="913"/>
      <c r="CJ113" s="913"/>
      <c r="CK113" s="943"/>
      <c r="CL113" s="944"/>
      <c r="CM113" s="914" t="s">
        <v>424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4952</v>
      </c>
      <c r="AB114" s="957"/>
      <c r="AC114" s="957"/>
      <c r="AD114" s="957"/>
      <c r="AE114" s="958"/>
      <c r="AF114" s="959">
        <v>4952</v>
      </c>
      <c r="AG114" s="957"/>
      <c r="AH114" s="957"/>
      <c r="AI114" s="957"/>
      <c r="AJ114" s="958"/>
      <c r="AK114" s="959">
        <v>4952</v>
      </c>
      <c r="AL114" s="957"/>
      <c r="AM114" s="957"/>
      <c r="AN114" s="957"/>
      <c r="AO114" s="958"/>
      <c r="AP114" s="960">
        <v>0</v>
      </c>
      <c r="AQ114" s="961"/>
      <c r="AR114" s="961"/>
      <c r="AS114" s="961"/>
      <c r="AT114" s="962"/>
      <c r="AU114" s="897"/>
      <c r="AV114" s="898"/>
      <c r="AW114" s="898"/>
      <c r="AX114" s="898"/>
      <c r="AY114" s="899"/>
      <c r="AZ114" s="947" t="s">
        <v>426</v>
      </c>
      <c r="BA114" s="948"/>
      <c r="BB114" s="948"/>
      <c r="BC114" s="948"/>
      <c r="BD114" s="948"/>
      <c r="BE114" s="948"/>
      <c r="BF114" s="948"/>
      <c r="BG114" s="948"/>
      <c r="BH114" s="948"/>
      <c r="BI114" s="948"/>
      <c r="BJ114" s="948"/>
      <c r="BK114" s="948"/>
      <c r="BL114" s="948"/>
      <c r="BM114" s="948"/>
      <c r="BN114" s="948"/>
      <c r="BO114" s="948"/>
      <c r="BP114" s="949"/>
      <c r="BQ114" s="917">
        <v>3341319</v>
      </c>
      <c r="BR114" s="918"/>
      <c r="BS114" s="918"/>
      <c r="BT114" s="918"/>
      <c r="BU114" s="918"/>
      <c r="BV114" s="918">
        <v>3246321</v>
      </c>
      <c r="BW114" s="918"/>
      <c r="BX114" s="918"/>
      <c r="BY114" s="918"/>
      <c r="BZ114" s="918"/>
      <c r="CA114" s="918">
        <v>3126254</v>
      </c>
      <c r="CB114" s="918"/>
      <c r="CC114" s="918"/>
      <c r="CD114" s="918"/>
      <c r="CE114" s="918"/>
      <c r="CF114" s="912">
        <v>27.6</v>
      </c>
      <c r="CG114" s="913"/>
      <c r="CH114" s="913"/>
      <c r="CI114" s="913"/>
      <c r="CJ114" s="913"/>
      <c r="CK114" s="943"/>
      <c r="CL114" s="944"/>
      <c r="CM114" s="914" t="s">
        <v>427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8381</v>
      </c>
      <c r="AB115" s="932"/>
      <c r="AC115" s="932"/>
      <c r="AD115" s="932"/>
      <c r="AE115" s="933"/>
      <c r="AF115" s="934">
        <v>2858</v>
      </c>
      <c r="AG115" s="932"/>
      <c r="AH115" s="932"/>
      <c r="AI115" s="932"/>
      <c r="AJ115" s="933"/>
      <c r="AK115" s="934">
        <v>1895</v>
      </c>
      <c r="AL115" s="932"/>
      <c r="AM115" s="932"/>
      <c r="AN115" s="932"/>
      <c r="AO115" s="933"/>
      <c r="AP115" s="935">
        <v>0</v>
      </c>
      <c r="AQ115" s="936"/>
      <c r="AR115" s="936"/>
      <c r="AS115" s="936"/>
      <c r="AT115" s="937"/>
      <c r="AU115" s="897"/>
      <c r="AV115" s="898"/>
      <c r="AW115" s="898"/>
      <c r="AX115" s="898"/>
      <c r="AY115" s="899"/>
      <c r="AZ115" s="947" t="s">
        <v>429</v>
      </c>
      <c r="BA115" s="948"/>
      <c r="BB115" s="948"/>
      <c r="BC115" s="948"/>
      <c r="BD115" s="948"/>
      <c r="BE115" s="948"/>
      <c r="BF115" s="948"/>
      <c r="BG115" s="948"/>
      <c r="BH115" s="948"/>
      <c r="BI115" s="948"/>
      <c r="BJ115" s="948"/>
      <c r="BK115" s="948"/>
      <c r="BL115" s="948"/>
      <c r="BM115" s="948"/>
      <c r="BN115" s="948"/>
      <c r="BO115" s="948"/>
      <c r="BP115" s="949"/>
      <c r="BQ115" s="917">
        <v>2341</v>
      </c>
      <c r="BR115" s="918"/>
      <c r="BS115" s="918"/>
      <c r="BT115" s="918"/>
      <c r="BU115" s="918"/>
      <c r="BV115" s="918">
        <v>14427</v>
      </c>
      <c r="BW115" s="918"/>
      <c r="BX115" s="918"/>
      <c r="BY115" s="918"/>
      <c r="BZ115" s="918"/>
      <c r="CA115" s="918">
        <v>800</v>
      </c>
      <c r="CB115" s="918"/>
      <c r="CC115" s="918"/>
      <c r="CD115" s="918"/>
      <c r="CE115" s="918"/>
      <c r="CF115" s="912">
        <v>0</v>
      </c>
      <c r="CG115" s="913"/>
      <c r="CH115" s="913"/>
      <c r="CI115" s="913"/>
      <c r="CJ115" s="913"/>
      <c r="CK115" s="943"/>
      <c r="CL115" s="944"/>
      <c r="CM115" s="947" t="s">
        <v>430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431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432</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434</v>
      </c>
      <c r="Z117" s="882"/>
      <c r="AA117" s="994">
        <v>5941492</v>
      </c>
      <c r="AB117" s="964"/>
      <c r="AC117" s="964"/>
      <c r="AD117" s="964"/>
      <c r="AE117" s="965"/>
      <c r="AF117" s="963">
        <v>5826746</v>
      </c>
      <c r="AG117" s="964"/>
      <c r="AH117" s="964"/>
      <c r="AI117" s="964"/>
      <c r="AJ117" s="965"/>
      <c r="AK117" s="963">
        <v>5769136</v>
      </c>
      <c r="AL117" s="964"/>
      <c r="AM117" s="964"/>
      <c r="AN117" s="964"/>
      <c r="AO117" s="965"/>
      <c r="AP117" s="966"/>
      <c r="AQ117" s="967"/>
      <c r="AR117" s="967"/>
      <c r="AS117" s="967"/>
      <c r="AT117" s="968"/>
      <c r="AU117" s="897"/>
      <c r="AV117" s="898"/>
      <c r="AW117" s="898"/>
      <c r="AX117" s="898"/>
      <c r="AY117" s="899"/>
      <c r="AZ117" s="993" t="s">
        <v>435</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410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408</v>
      </c>
      <c r="AB118" s="881"/>
      <c r="AC118" s="881"/>
      <c r="AD118" s="881"/>
      <c r="AE118" s="882"/>
      <c r="AF118" s="880" t="s">
        <v>285</v>
      </c>
      <c r="AG118" s="881"/>
      <c r="AH118" s="881"/>
      <c r="AI118" s="881"/>
      <c r="AJ118" s="882"/>
      <c r="AK118" s="880" t="s">
        <v>284</v>
      </c>
      <c r="AL118" s="881"/>
      <c r="AM118" s="881"/>
      <c r="AN118" s="881"/>
      <c r="AO118" s="882"/>
      <c r="AP118" s="988" t="s">
        <v>409</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437</v>
      </c>
      <c r="BP118" s="992"/>
      <c r="BQ118" s="983">
        <v>60669411</v>
      </c>
      <c r="BR118" s="984"/>
      <c r="BS118" s="984"/>
      <c r="BT118" s="984"/>
      <c r="BU118" s="984"/>
      <c r="BV118" s="984">
        <v>59228024</v>
      </c>
      <c r="BW118" s="984"/>
      <c r="BX118" s="984"/>
      <c r="BY118" s="984"/>
      <c r="BZ118" s="984"/>
      <c r="CA118" s="984">
        <v>58469588</v>
      </c>
      <c r="CB118" s="984"/>
      <c r="CC118" s="984"/>
      <c r="CD118" s="984"/>
      <c r="CE118" s="984"/>
      <c r="CF118" s="985"/>
      <c r="CG118" s="986"/>
      <c r="CH118" s="986"/>
      <c r="CI118" s="986"/>
      <c r="CJ118" s="987"/>
      <c r="CK118" s="943"/>
      <c r="CL118" s="944"/>
      <c r="CM118" s="914" t="s">
        <v>438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413</v>
      </c>
      <c r="B119" s="942"/>
      <c r="C119" s="921" t="s">
        <v>414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439</v>
      </c>
      <c r="AV119" s="976"/>
      <c r="AW119" s="976"/>
      <c r="AX119" s="976"/>
      <c r="AY119" s="977"/>
      <c r="AZ119" s="938" t="s">
        <v>440</v>
      </c>
      <c r="BA119" s="885"/>
      <c r="BB119" s="885"/>
      <c r="BC119" s="885"/>
      <c r="BD119" s="885"/>
      <c r="BE119" s="885"/>
      <c r="BF119" s="885"/>
      <c r="BG119" s="885"/>
      <c r="BH119" s="885"/>
      <c r="BI119" s="885"/>
      <c r="BJ119" s="885"/>
      <c r="BK119" s="885"/>
      <c r="BL119" s="885"/>
      <c r="BM119" s="885"/>
      <c r="BN119" s="885"/>
      <c r="BO119" s="885"/>
      <c r="BP119" s="886"/>
      <c r="BQ119" s="924">
        <v>7428789</v>
      </c>
      <c r="BR119" s="925"/>
      <c r="BS119" s="925"/>
      <c r="BT119" s="925"/>
      <c r="BU119" s="925"/>
      <c r="BV119" s="925">
        <v>8680393</v>
      </c>
      <c r="BW119" s="925"/>
      <c r="BX119" s="925"/>
      <c r="BY119" s="925"/>
      <c r="BZ119" s="925"/>
      <c r="CA119" s="925">
        <v>9813040</v>
      </c>
      <c r="CB119" s="925"/>
      <c r="CC119" s="925"/>
      <c r="CD119" s="925"/>
      <c r="CE119" s="925"/>
      <c r="CF119" s="939">
        <v>86.5</v>
      </c>
      <c r="CG119" s="940"/>
      <c r="CH119" s="940"/>
      <c r="CI119" s="940"/>
      <c r="CJ119" s="940"/>
      <c r="CK119" s="945"/>
      <c r="CL119" s="946"/>
      <c r="CM119" s="1002" t="s">
        <v>441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171994</v>
      </c>
      <c r="DH119" s="996"/>
      <c r="DI119" s="996"/>
      <c r="DJ119" s="996"/>
      <c r="DK119" s="997"/>
      <c r="DL119" s="998">
        <v>140333</v>
      </c>
      <c r="DM119" s="996"/>
      <c r="DN119" s="996"/>
      <c r="DO119" s="996"/>
      <c r="DP119" s="997"/>
      <c r="DQ119" s="998">
        <v>110173</v>
      </c>
      <c r="DR119" s="996"/>
      <c r="DS119" s="996"/>
      <c r="DT119" s="996"/>
      <c r="DU119" s="997"/>
      <c r="DV119" s="999">
        <v>1</v>
      </c>
      <c r="DW119" s="1000"/>
      <c r="DX119" s="1000"/>
      <c r="DY119" s="1000"/>
      <c r="DZ119" s="1001"/>
    </row>
    <row r="120" spans="1:130" s="197" customFormat="1" ht="26.25" customHeight="1">
      <c r="A120" s="973"/>
      <c r="B120" s="944"/>
      <c r="C120" s="914" t="s">
        <v>417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442</v>
      </c>
      <c r="BA120" s="948"/>
      <c r="BB120" s="948"/>
      <c r="BC120" s="948"/>
      <c r="BD120" s="948"/>
      <c r="BE120" s="948"/>
      <c r="BF120" s="948"/>
      <c r="BG120" s="948"/>
      <c r="BH120" s="948"/>
      <c r="BI120" s="948"/>
      <c r="BJ120" s="948"/>
      <c r="BK120" s="948"/>
      <c r="BL120" s="948"/>
      <c r="BM120" s="948"/>
      <c r="BN120" s="948"/>
      <c r="BO120" s="948"/>
      <c r="BP120" s="949"/>
      <c r="BQ120" s="917">
        <v>836495</v>
      </c>
      <c r="BR120" s="918"/>
      <c r="BS120" s="918"/>
      <c r="BT120" s="918"/>
      <c r="BU120" s="918"/>
      <c r="BV120" s="918">
        <v>710102</v>
      </c>
      <c r="BW120" s="918"/>
      <c r="BX120" s="918"/>
      <c r="BY120" s="918"/>
      <c r="BZ120" s="918"/>
      <c r="CA120" s="918">
        <v>566598</v>
      </c>
      <c r="CB120" s="918"/>
      <c r="CC120" s="918"/>
      <c r="CD120" s="918"/>
      <c r="CE120" s="918"/>
      <c r="CF120" s="912">
        <v>5</v>
      </c>
      <c r="CG120" s="913"/>
      <c r="CH120" s="913"/>
      <c r="CI120" s="913"/>
      <c r="CJ120" s="913"/>
      <c r="CK120" s="1011" t="s">
        <v>443</v>
      </c>
      <c r="CL120" s="1012"/>
      <c r="CM120" s="1012"/>
      <c r="CN120" s="1012"/>
      <c r="CO120" s="1013"/>
      <c r="CP120" s="1019" t="s">
        <v>390</v>
      </c>
      <c r="CQ120" s="1020"/>
      <c r="CR120" s="1020"/>
      <c r="CS120" s="1020"/>
      <c r="CT120" s="1020"/>
      <c r="CU120" s="1020"/>
      <c r="CV120" s="1020"/>
      <c r="CW120" s="1020"/>
      <c r="CX120" s="1020"/>
      <c r="CY120" s="1020"/>
      <c r="CZ120" s="1020"/>
      <c r="DA120" s="1020"/>
      <c r="DB120" s="1020"/>
      <c r="DC120" s="1020"/>
      <c r="DD120" s="1020"/>
      <c r="DE120" s="1020"/>
      <c r="DF120" s="1021"/>
      <c r="DG120" s="924">
        <v>23929733</v>
      </c>
      <c r="DH120" s="925"/>
      <c r="DI120" s="925"/>
      <c r="DJ120" s="925"/>
      <c r="DK120" s="925"/>
      <c r="DL120" s="925">
        <v>23512987</v>
      </c>
      <c r="DM120" s="925"/>
      <c r="DN120" s="925"/>
      <c r="DO120" s="925"/>
      <c r="DP120" s="925"/>
      <c r="DQ120" s="925">
        <v>22856297</v>
      </c>
      <c r="DR120" s="925"/>
      <c r="DS120" s="925"/>
      <c r="DT120" s="925"/>
      <c r="DU120" s="925"/>
      <c r="DV120" s="926">
        <v>201.5</v>
      </c>
      <c r="DW120" s="926"/>
      <c r="DX120" s="926"/>
      <c r="DY120" s="926"/>
      <c r="DZ120" s="927"/>
    </row>
    <row r="121" spans="1:130" s="197" customFormat="1" ht="26.25" customHeight="1">
      <c r="A121" s="973"/>
      <c r="B121" s="944"/>
      <c r="C121" s="1008" t="s">
        <v>444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445</v>
      </c>
      <c r="BA121" s="969"/>
      <c r="BB121" s="969"/>
      <c r="BC121" s="969"/>
      <c r="BD121" s="969"/>
      <c r="BE121" s="969"/>
      <c r="BF121" s="969"/>
      <c r="BG121" s="969"/>
      <c r="BH121" s="969"/>
      <c r="BI121" s="969"/>
      <c r="BJ121" s="969"/>
      <c r="BK121" s="969"/>
      <c r="BL121" s="969"/>
      <c r="BM121" s="969"/>
      <c r="BN121" s="969"/>
      <c r="BO121" s="969"/>
      <c r="BP121" s="970"/>
      <c r="BQ121" s="983">
        <v>38954841</v>
      </c>
      <c r="BR121" s="984"/>
      <c r="BS121" s="984"/>
      <c r="BT121" s="984"/>
      <c r="BU121" s="984"/>
      <c r="BV121" s="984">
        <v>38290545</v>
      </c>
      <c r="BW121" s="984"/>
      <c r="BX121" s="984"/>
      <c r="BY121" s="984"/>
      <c r="BZ121" s="984"/>
      <c r="CA121" s="984">
        <v>37567373</v>
      </c>
      <c r="CB121" s="984"/>
      <c r="CC121" s="984"/>
      <c r="CD121" s="984"/>
      <c r="CE121" s="984"/>
      <c r="CF121" s="1022">
        <v>331.2</v>
      </c>
      <c r="CG121" s="1023"/>
      <c r="CH121" s="1023"/>
      <c r="CI121" s="1023"/>
      <c r="CJ121" s="1023"/>
      <c r="CK121" s="1014"/>
      <c r="CL121" s="1015"/>
      <c r="CM121" s="1015"/>
      <c r="CN121" s="1015"/>
      <c r="CO121" s="1016"/>
      <c r="CP121" s="1005" t="s">
        <v>391</v>
      </c>
      <c r="CQ121" s="1006"/>
      <c r="CR121" s="1006"/>
      <c r="CS121" s="1006"/>
      <c r="CT121" s="1006"/>
      <c r="CU121" s="1006"/>
      <c r="CV121" s="1006"/>
      <c r="CW121" s="1006"/>
      <c r="CX121" s="1006"/>
      <c r="CY121" s="1006"/>
      <c r="CZ121" s="1006"/>
      <c r="DA121" s="1006"/>
      <c r="DB121" s="1006"/>
      <c r="DC121" s="1006"/>
      <c r="DD121" s="1006"/>
      <c r="DE121" s="1006"/>
      <c r="DF121" s="1007"/>
      <c r="DG121" s="917">
        <v>2628174</v>
      </c>
      <c r="DH121" s="918"/>
      <c r="DI121" s="918"/>
      <c r="DJ121" s="918"/>
      <c r="DK121" s="918"/>
      <c r="DL121" s="918">
        <v>2688643</v>
      </c>
      <c r="DM121" s="918"/>
      <c r="DN121" s="918"/>
      <c r="DO121" s="918"/>
      <c r="DP121" s="918"/>
      <c r="DQ121" s="918">
        <v>2660288</v>
      </c>
      <c r="DR121" s="918"/>
      <c r="DS121" s="918"/>
      <c r="DT121" s="918"/>
      <c r="DU121" s="918"/>
      <c r="DV121" s="919">
        <v>23.5</v>
      </c>
      <c r="DW121" s="919"/>
      <c r="DX121" s="919"/>
      <c r="DY121" s="919"/>
      <c r="DZ121" s="920"/>
    </row>
    <row r="122" spans="1:130" s="197" customFormat="1" ht="26.25" customHeight="1">
      <c r="A122" s="973"/>
      <c r="B122" s="944"/>
      <c r="C122" s="914" t="s">
        <v>427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446</v>
      </c>
      <c r="BP122" s="992"/>
      <c r="BQ122" s="1032">
        <v>47220125</v>
      </c>
      <c r="BR122" s="1033"/>
      <c r="BS122" s="1033"/>
      <c r="BT122" s="1033"/>
      <c r="BU122" s="1033"/>
      <c r="BV122" s="1033">
        <v>47681040</v>
      </c>
      <c r="BW122" s="1033"/>
      <c r="BX122" s="1033"/>
      <c r="BY122" s="1033"/>
      <c r="BZ122" s="1033"/>
      <c r="CA122" s="1033">
        <v>47947011</v>
      </c>
      <c r="CB122" s="1033"/>
      <c r="CC122" s="1033"/>
      <c r="CD122" s="1033"/>
      <c r="CE122" s="1033"/>
      <c r="CF122" s="985"/>
      <c r="CG122" s="986"/>
      <c r="CH122" s="986"/>
      <c r="CI122" s="986"/>
      <c r="CJ122" s="987"/>
      <c r="CK122" s="1014"/>
      <c r="CL122" s="1015"/>
      <c r="CM122" s="1015"/>
      <c r="CN122" s="1015"/>
      <c r="CO122" s="1016"/>
      <c r="CP122" s="1005" t="s">
        <v>389</v>
      </c>
      <c r="CQ122" s="1006"/>
      <c r="CR122" s="1006"/>
      <c r="CS122" s="1006"/>
      <c r="CT122" s="1006"/>
      <c r="CU122" s="1006"/>
      <c r="CV122" s="1006"/>
      <c r="CW122" s="1006"/>
      <c r="CX122" s="1006"/>
      <c r="CY122" s="1006"/>
      <c r="CZ122" s="1006"/>
      <c r="DA122" s="1006"/>
      <c r="DB122" s="1006"/>
      <c r="DC122" s="1006"/>
      <c r="DD122" s="1006"/>
      <c r="DE122" s="1006"/>
      <c r="DF122" s="1007"/>
      <c r="DG122" s="917">
        <v>757017</v>
      </c>
      <c r="DH122" s="918"/>
      <c r="DI122" s="918"/>
      <c r="DJ122" s="918"/>
      <c r="DK122" s="918"/>
      <c r="DL122" s="918">
        <v>534624</v>
      </c>
      <c r="DM122" s="918"/>
      <c r="DN122" s="918"/>
      <c r="DO122" s="918"/>
      <c r="DP122" s="918"/>
      <c r="DQ122" s="918">
        <v>555936</v>
      </c>
      <c r="DR122" s="918"/>
      <c r="DS122" s="918"/>
      <c r="DT122" s="918"/>
      <c r="DU122" s="918"/>
      <c r="DV122" s="919">
        <v>4.9000000000000004</v>
      </c>
      <c r="DW122" s="919"/>
      <c r="DX122" s="919"/>
      <c r="DY122" s="919"/>
      <c r="DZ122" s="920"/>
    </row>
    <row r="123" spans="1:130" s="197" customFormat="1" ht="26.25" customHeight="1" thickBot="1">
      <c r="A123" s="973"/>
      <c r="B123" s="944"/>
      <c r="C123" s="914" t="s">
        <v>433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118.3</v>
      </c>
      <c r="BR123" s="1025"/>
      <c r="BS123" s="1025"/>
      <c r="BT123" s="1025"/>
      <c r="BU123" s="1025"/>
      <c r="BV123" s="1025">
        <v>103</v>
      </c>
      <c r="BW123" s="1025"/>
      <c r="BX123" s="1025"/>
      <c r="BY123" s="1025"/>
      <c r="BZ123" s="1025"/>
      <c r="CA123" s="1025">
        <v>92.7</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v>99550</v>
      </c>
      <c r="DH123" s="957"/>
      <c r="DI123" s="957"/>
      <c r="DJ123" s="957"/>
      <c r="DK123" s="958"/>
      <c r="DL123" s="959">
        <v>12044</v>
      </c>
      <c r="DM123" s="957"/>
      <c r="DN123" s="957"/>
      <c r="DO123" s="957"/>
      <c r="DP123" s="958"/>
      <c r="DQ123" s="959">
        <v>13882</v>
      </c>
      <c r="DR123" s="957"/>
      <c r="DS123" s="957"/>
      <c r="DT123" s="957"/>
      <c r="DU123" s="958"/>
      <c r="DV123" s="960">
        <v>0.1</v>
      </c>
      <c r="DW123" s="961"/>
      <c r="DX123" s="961"/>
      <c r="DY123" s="961"/>
      <c r="DZ123" s="962"/>
    </row>
    <row r="124" spans="1:130" s="197" customFormat="1" ht="26.25" customHeight="1">
      <c r="A124" s="973"/>
      <c r="B124" s="944"/>
      <c r="C124" s="914" t="s">
        <v>436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448</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449</v>
      </c>
      <c r="CL125" s="1012"/>
      <c r="CM125" s="1012"/>
      <c r="CN125" s="1012"/>
      <c r="CO125" s="1013"/>
      <c r="CP125" s="938" t="s">
        <v>450</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441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451</v>
      </c>
      <c r="AY126" s="1035"/>
      <c r="AZ126" s="1035"/>
      <c r="BA126" s="1035"/>
      <c r="BB126" s="1035"/>
      <c r="BC126" s="1035"/>
      <c r="BD126" s="1035"/>
      <c r="BE126" s="1036"/>
      <c r="BF126" s="1050" t="s">
        <v>452</v>
      </c>
      <c r="BG126" s="1035"/>
      <c r="BH126" s="1035"/>
      <c r="BI126" s="1035"/>
      <c r="BJ126" s="1035"/>
      <c r="BK126" s="1035"/>
      <c r="BL126" s="1036"/>
      <c r="BM126" s="1050" t="s">
        <v>453</v>
      </c>
      <c r="BN126" s="1035"/>
      <c r="BO126" s="1035"/>
      <c r="BP126" s="1035"/>
      <c r="BQ126" s="1035"/>
      <c r="BR126" s="1035"/>
      <c r="BS126" s="1036"/>
      <c r="BT126" s="1050" t="s">
        <v>454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455</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8381</v>
      </c>
      <c r="AB127" s="957"/>
      <c r="AC127" s="957"/>
      <c r="AD127" s="957"/>
      <c r="AE127" s="958"/>
      <c r="AF127" s="959">
        <v>2858</v>
      </c>
      <c r="AG127" s="957"/>
      <c r="AH127" s="957"/>
      <c r="AI127" s="957"/>
      <c r="AJ127" s="958"/>
      <c r="AK127" s="959">
        <v>1895</v>
      </c>
      <c r="AL127" s="957"/>
      <c r="AM127" s="957"/>
      <c r="AN127" s="957"/>
      <c r="AO127" s="958"/>
      <c r="AP127" s="960">
        <v>0</v>
      </c>
      <c r="AQ127" s="961"/>
      <c r="AR127" s="961"/>
      <c r="AS127" s="961"/>
      <c r="AT127" s="962"/>
      <c r="AU127" s="233"/>
      <c r="AV127" s="233"/>
      <c r="AW127" s="233"/>
      <c r="AX127" s="884" t="s">
        <v>457</v>
      </c>
      <c r="AY127" s="885"/>
      <c r="AZ127" s="885"/>
      <c r="BA127" s="885"/>
      <c r="BB127" s="885"/>
      <c r="BC127" s="885"/>
      <c r="BD127" s="885"/>
      <c r="BE127" s="886"/>
      <c r="BF127" s="1039" t="s">
        <v>113</v>
      </c>
      <c r="BG127" s="1040"/>
      <c r="BH127" s="1040"/>
      <c r="BI127" s="1040"/>
      <c r="BJ127" s="1040"/>
      <c r="BK127" s="1040"/>
      <c r="BL127" s="1049"/>
      <c r="BM127" s="1039">
        <v>12.76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458</v>
      </c>
      <c r="CQ127" s="1043"/>
      <c r="CR127" s="1043"/>
      <c r="CS127" s="1043"/>
      <c r="CT127" s="1043"/>
      <c r="CU127" s="1043"/>
      <c r="CV127" s="1043"/>
      <c r="CW127" s="1043"/>
      <c r="CX127" s="1043"/>
      <c r="CY127" s="1043"/>
      <c r="CZ127" s="1043"/>
      <c r="DA127" s="1043"/>
      <c r="DB127" s="1043"/>
      <c r="DC127" s="1043"/>
      <c r="DD127" s="1043"/>
      <c r="DE127" s="1043"/>
      <c r="DF127" s="1044"/>
      <c r="DG127" s="1045">
        <v>2341</v>
      </c>
      <c r="DH127" s="1046"/>
      <c r="DI127" s="1046"/>
      <c r="DJ127" s="1046"/>
      <c r="DK127" s="1046"/>
      <c r="DL127" s="1046">
        <v>14427</v>
      </c>
      <c r="DM127" s="1046"/>
      <c r="DN127" s="1046"/>
      <c r="DO127" s="1046"/>
      <c r="DP127" s="1046"/>
      <c r="DQ127" s="1046">
        <v>800</v>
      </c>
      <c r="DR127" s="1046"/>
      <c r="DS127" s="1046"/>
      <c r="DT127" s="1046"/>
      <c r="DU127" s="1046"/>
      <c r="DV127" s="1047">
        <v>0</v>
      </c>
      <c r="DW127" s="1047"/>
      <c r="DX127" s="1047"/>
      <c r="DY127" s="1047"/>
      <c r="DZ127" s="1048"/>
    </row>
    <row r="128" spans="1:130" s="197" customFormat="1" ht="26.25" customHeight="1">
      <c r="A128" s="1069" t="s">
        <v>459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460</v>
      </c>
      <c r="X128" s="1071"/>
      <c r="Y128" s="1071"/>
      <c r="Z128" s="1072"/>
      <c r="AA128" s="1087">
        <v>120351</v>
      </c>
      <c r="AB128" s="1088"/>
      <c r="AC128" s="1088"/>
      <c r="AD128" s="1088"/>
      <c r="AE128" s="1089"/>
      <c r="AF128" s="1090">
        <v>120606</v>
      </c>
      <c r="AG128" s="1088"/>
      <c r="AH128" s="1088"/>
      <c r="AI128" s="1088"/>
      <c r="AJ128" s="1089"/>
      <c r="AK128" s="1090">
        <v>94446</v>
      </c>
      <c r="AL128" s="1088"/>
      <c r="AM128" s="1088"/>
      <c r="AN128" s="1088"/>
      <c r="AO128" s="1089"/>
      <c r="AP128" s="1091"/>
      <c r="AQ128" s="1092"/>
      <c r="AR128" s="1092"/>
      <c r="AS128" s="1092"/>
      <c r="AT128" s="1093"/>
      <c r="AU128" s="235"/>
      <c r="AV128" s="235"/>
      <c r="AW128" s="235"/>
      <c r="AX128" s="1052" t="s">
        <v>461</v>
      </c>
      <c r="AY128" s="948"/>
      <c r="AZ128" s="948"/>
      <c r="BA128" s="948"/>
      <c r="BB128" s="948"/>
      <c r="BC128" s="948"/>
      <c r="BD128" s="948"/>
      <c r="BE128" s="949"/>
      <c r="BF128" s="1064" t="s">
        <v>113</v>
      </c>
      <c r="BG128" s="1065"/>
      <c r="BH128" s="1065"/>
      <c r="BI128" s="1065"/>
      <c r="BJ128" s="1065"/>
      <c r="BK128" s="1065"/>
      <c r="BL128" s="1066"/>
      <c r="BM128" s="1064">
        <v>17.760000000000002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462</v>
      </c>
      <c r="X129" s="1059"/>
      <c r="Y129" s="1059"/>
      <c r="Z129" s="1060"/>
      <c r="AA129" s="956">
        <v>15306239</v>
      </c>
      <c r="AB129" s="957"/>
      <c r="AC129" s="957"/>
      <c r="AD129" s="957"/>
      <c r="AE129" s="958"/>
      <c r="AF129" s="959">
        <v>15123622</v>
      </c>
      <c r="AG129" s="957"/>
      <c r="AH129" s="957"/>
      <c r="AI129" s="957"/>
      <c r="AJ129" s="958"/>
      <c r="AK129" s="959">
        <v>15311602</v>
      </c>
      <c r="AL129" s="957"/>
      <c r="AM129" s="957"/>
      <c r="AN129" s="957"/>
      <c r="AO129" s="958"/>
      <c r="AP129" s="1061"/>
      <c r="AQ129" s="1062"/>
      <c r="AR129" s="1062"/>
      <c r="AS129" s="1062"/>
      <c r="AT129" s="1063"/>
      <c r="AU129" s="235"/>
      <c r="AV129" s="235"/>
      <c r="AW129" s="235"/>
      <c r="AX129" s="1052" t="s">
        <v>463</v>
      </c>
      <c r="AY129" s="948"/>
      <c r="AZ129" s="948"/>
      <c r="BA129" s="948"/>
      <c r="BB129" s="948"/>
      <c r="BC129" s="948"/>
      <c r="BD129" s="948"/>
      <c r="BE129" s="949"/>
      <c r="BF129" s="1053">
        <v>15.8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465</v>
      </c>
      <c r="X130" s="1059"/>
      <c r="Y130" s="1059"/>
      <c r="Z130" s="1060"/>
      <c r="AA130" s="956">
        <v>3945929</v>
      </c>
      <c r="AB130" s="957"/>
      <c r="AC130" s="957"/>
      <c r="AD130" s="957"/>
      <c r="AE130" s="958"/>
      <c r="AF130" s="959">
        <v>3913713</v>
      </c>
      <c r="AG130" s="957"/>
      <c r="AH130" s="957"/>
      <c r="AI130" s="957"/>
      <c r="AJ130" s="958"/>
      <c r="AK130" s="959">
        <v>3970088</v>
      </c>
      <c r="AL130" s="957"/>
      <c r="AM130" s="957"/>
      <c r="AN130" s="957"/>
      <c r="AO130" s="958"/>
      <c r="AP130" s="1061"/>
      <c r="AQ130" s="1062"/>
      <c r="AR130" s="1062"/>
      <c r="AS130" s="1062"/>
      <c r="AT130" s="1063"/>
      <c r="AU130" s="235"/>
      <c r="AV130" s="235"/>
      <c r="AW130" s="235"/>
      <c r="AX130" s="1111" t="s">
        <v>466</v>
      </c>
      <c r="AY130" s="1043"/>
      <c r="AZ130" s="1043"/>
      <c r="BA130" s="1043"/>
      <c r="BB130" s="1043"/>
      <c r="BC130" s="1043"/>
      <c r="BD130" s="1043"/>
      <c r="BE130" s="1044"/>
      <c r="BF130" s="1073">
        <v>92.7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467</v>
      </c>
      <c r="X131" s="1082"/>
      <c r="Y131" s="1082"/>
      <c r="Z131" s="1083"/>
      <c r="AA131" s="995">
        <v>11360310</v>
      </c>
      <c r="AB131" s="996"/>
      <c r="AC131" s="996"/>
      <c r="AD131" s="996"/>
      <c r="AE131" s="997"/>
      <c r="AF131" s="998">
        <v>11209909</v>
      </c>
      <c r="AG131" s="996"/>
      <c r="AH131" s="996"/>
      <c r="AI131" s="996"/>
      <c r="AJ131" s="997"/>
      <c r="AK131" s="998">
        <v>11341514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469</v>
      </c>
      <c r="W132" s="1099"/>
      <c r="X132" s="1099"/>
      <c r="Y132" s="1099"/>
      <c r="Z132" s="1100"/>
      <c r="AA132" s="1101">
        <v>16.50669744</v>
      </c>
      <c r="AB132" s="1102"/>
      <c r="AC132" s="1102"/>
      <c r="AD132" s="1102"/>
      <c r="AE132" s="1103"/>
      <c r="AF132" s="1104">
        <v>15.989665929999999</v>
      </c>
      <c r="AG132" s="1102"/>
      <c r="AH132" s="1102"/>
      <c r="AI132" s="1102"/>
      <c r="AJ132" s="1103"/>
      <c r="AK132" s="1104">
        <v>15.029757050000001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470</v>
      </c>
      <c r="W133" s="1106"/>
      <c r="X133" s="1106"/>
      <c r="Y133" s="1106"/>
      <c r="Z133" s="1107"/>
      <c r="AA133" s="1108">
        <v>17</v>
      </c>
      <c r="AB133" s="1109"/>
      <c r="AC133" s="1109"/>
      <c r="AD133" s="1109"/>
      <c r="AE133" s="1110"/>
      <c r="AF133" s="1108">
        <v>16.2</v>
      </c>
      <c r="AG133" s="1109"/>
      <c r="AH133" s="1109"/>
      <c r="AI133" s="1109"/>
      <c r="AJ133" s="1110"/>
      <c r="AK133" s="1108">
        <v>15.8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election activeCell="AH43" sqref="AH43:AH4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16" sqref="A1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5" t="s">
        <v>473</v>
      </c>
      <c r="L7" s="254"/>
      <c r="M7" s="255" t="s">
        <v>474</v>
      </c>
      <c r="N7" s="256"/>
    </row>
    <row r="8" spans="1:16">
      <c r="A8" s="248"/>
      <c r="B8" s="244"/>
      <c r="C8" s="244"/>
      <c r="D8" s="244"/>
      <c r="E8" s="244"/>
      <c r="F8" s="244"/>
      <c r="G8" s="257"/>
      <c r="H8" s="258"/>
      <c r="I8" s="258"/>
      <c r="J8" s="259"/>
      <c r="K8" s="1116"/>
      <c r="L8" s="260" t="s">
        <v>475</v>
      </c>
      <c r="M8" s="261" t="s">
        <v>476</v>
      </c>
      <c r="N8" s="262" t="s">
        <v>477</v>
      </c>
    </row>
    <row r="9" spans="1:16">
      <c r="A9" s="248"/>
      <c r="B9" s="244"/>
      <c r="C9" s="244"/>
      <c r="D9" s="244"/>
      <c r="E9" s="244"/>
      <c r="F9" s="244"/>
      <c r="G9" s="1117" t="s">
        <v>478</v>
      </c>
      <c r="H9" s="1118"/>
      <c r="I9" s="1118"/>
      <c r="J9" s="1119"/>
      <c r="K9" s="263">
        <v>3822556</v>
      </c>
      <c r="L9" s="264">
        <v>125899</v>
      </c>
      <c r="M9" s="265">
        <v>83170</v>
      </c>
      <c r="N9" s="266">
        <v>51.4</v>
      </c>
    </row>
    <row r="10" spans="1:16">
      <c r="A10" s="248"/>
      <c r="B10" s="244"/>
      <c r="C10" s="244"/>
      <c r="D10" s="244"/>
      <c r="E10" s="244"/>
      <c r="F10" s="244"/>
      <c r="G10" s="1117" t="s">
        <v>479</v>
      </c>
      <c r="H10" s="1118"/>
      <c r="I10" s="1118"/>
      <c r="J10" s="1119"/>
      <c r="K10" s="267">
        <v>466660</v>
      </c>
      <c r="L10" s="268">
        <v>15370</v>
      </c>
      <c r="M10" s="269">
        <v>7053</v>
      </c>
      <c r="N10" s="270">
        <v>117.9</v>
      </c>
    </row>
    <row r="11" spans="1:16" ht="13.5" customHeight="1">
      <c r="A11" s="248"/>
      <c r="B11" s="244"/>
      <c r="C11" s="244"/>
      <c r="D11" s="244"/>
      <c r="E11" s="244"/>
      <c r="F11" s="244"/>
      <c r="G11" s="1117" t="s">
        <v>480</v>
      </c>
      <c r="H11" s="1118"/>
      <c r="I11" s="1118"/>
      <c r="J11" s="1119"/>
      <c r="K11" s="267">
        <v>68146</v>
      </c>
      <c r="L11" s="268">
        <v>2244</v>
      </c>
      <c r="M11" s="269">
        <v>8860</v>
      </c>
      <c r="N11" s="270">
        <v>-74.7</v>
      </c>
    </row>
    <row r="12" spans="1:16" ht="13.5" customHeight="1">
      <c r="A12" s="248"/>
      <c r="B12" s="244"/>
      <c r="C12" s="244"/>
      <c r="D12" s="244"/>
      <c r="E12" s="244"/>
      <c r="F12" s="244"/>
      <c r="G12" s="1117" t="s">
        <v>481</v>
      </c>
      <c r="H12" s="1118"/>
      <c r="I12" s="1118"/>
      <c r="J12" s="1119"/>
      <c r="K12" s="267">
        <v>65922</v>
      </c>
      <c r="L12" s="268">
        <v>2171</v>
      </c>
      <c r="M12" s="269">
        <v>837</v>
      </c>
      <c r="N12" s="270">
        <v>159.4</v>
      </c>
    </row>
    <row r="13" spans="1:16" ht="13.5" customHeight="1">
      <c r="A13" s="248"/>
      <c r="B13" s="244"/>
      <c r="C13" s="244"/>
      <c r="D13" s="244"/>
      <c r="E13" s="244"/>
      <c r="F13" s="244"/>
      <c r="G13" s="1117" t="s">
        <v>482</v>
      </c>
      <c r="H13" s="1118"/>
      <c r="I13" s="1118"/>
      <c r="J13" s="1119"/>
      <c r="K13" s="267" t="s">
        <v>483</v>
      </c>
      <c r="L13" s="268" t="s">
        <v>483</v>
      </c>
      <c r="M13" s="269">
        <v>4</v>
      </c>
      <c r="N13" s="270" t="s">
        <v>483</v>
      </c>
    </row>
    <row r="14" spans="1:16" ht="13.5" customHeight="1">
      <c r="A14" s="248"/>
      <c r="B14" s="244"/>
      <c r="C14" s="244"/>
      <c r="D14" s="244"/>
      <c r="E14" s="244"/>
      <c r="F14" s="244"/>
      <c r="G14" s="1117" t="s">
        <v>484</v>
      </c>
      <c r="H14" s="1118"/>
      <c r="I14" s="1118"/>
      <c r="J14" s="1119"/>
      <c r="K14" s="267">
        <v>33359</v>
      </c>
      <c r="L14" s="268">
        <v>1099</v>
      </c>
      <c r="M14" s="269">
        <v>3453</v>
      </c>
      <c r="N14" s="270">
        <v>-68.2</v>
      </c>
    </row>
    <row r="15" spans="1:16" ht="13.5" customHeight="1">
      <c r="A15" s="248"/>
      <c r="B15" s="244"/>
      <c r="C15" s="244"/>
      <c r="D15" s="244"/>
      <c r="E15" s="244"/>
      <c r="F15" s="244"/>
      <c r="G15" s="1117" t="s">
        <v>485</v>
      </c>
      <c r="H15" s="1118"/>
      <c r="I15" s="1118"/>
      <c r="J15" s="1119"/>
      <c r="K15" s="267">
        <v>35529</v>
      </c>
      <c r="L15" s="268">
        <v>1170</v>
      </c>
      <c r="M15" s="269">
        <v>1923</v>
      </c>
      <c r="N15" s="270">
        <v>-39.200000000000003</v>
      </c>
    </row>
    <row r="16" spans="1:16">
      <c r="A16" s="248"/>
      <c r="B16" s="244"/>
      <c r="C16" s="244"/>
      <c r="D16" s="244"/>
      <c r="E16" s="244"/>
      <c r="F16" s="244"/>
      <c r="G16" s="1120" t="s">
        <v>486</v>
      </c>
      <c r="H16" s="1121"/>
      <c r="I16" s="1121"/>
      <c r="J16" s="1122"/>
      <c r="K16" s="268">
        <v>-494396</v>
      </c>
      <c r="L16" s="268">
        <v>-16283</v>
      </c>
      <c r="M16" s="269">
        <v>-10272</v>
      </c>
      <c r="N16" s="270">
        <v>58.5</v>
      </c>
    </row>
    <row r="17" spans="1:16">
      <c r="A17" s="248"/>
      <c r="B17" s="244"/>
      <c r="C17" s="244"/>
      <c r="D17" s="244"/>
      <c r="E17" s="244"/>
      <c r="F17" s="244"/>
      <c r="G17" s="1120" t="s">
        <v>169</v>
      </c>
      <c r="H17" s="1121"/>
      <c r="I17" s="1121"/>
      <c r="J17" s="1122"/>
      <c r="K17" s="268">
        <v>3997776</v>
      </c>
      <c r="L17" s="268">
        <v>131670</v>
      </c>
      <c r="M17" s="269">
        <v>95028</v>
      </c>
      <c r="N17" s="270">
        <v>38.6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2" t="s">
        <v>491</v>
      </c>
      <c r="H21" s="1113"/>
      <c r="I21" s="1113"/>
      <c r="J21" s="1114"/>
      <c r="K21" s="280">
        <v>14.16</v>
      </c>
      <c r="L21" s="281">
        <v>9.36</v>
      </c>
      <c r="M21" s="282">
        <v>4.8</v>
      </c>
      <c r="N21" s="249"/>
      <c r="O21" s="283"/>
      <c r="P21" s="279"/>
    </row>
    <row r="22" spans="1:16" s="284" customFormat="1">
      <c r="A22" s="279"/>
      <c r="B22" s="249"/>
      <c r="C22" s="249"/>
      <c r="D22" s="249"/>
      <c r="E22" s="249"/>
      <c r="F22" s="249"/>
      <c r="G22" s="1112" t="s">
        <v>492</v>
      </c>
      <c r="H22" s="1113"/>
      <c r="I22" s="1113"/>
      <c r="J22" s="1114"/>
      <c r="K22" s="285">
        <v>96.1</v>
      </c>
      <c r="L22" s="286">
        <v>96.8</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5" t="s">
        <v>473</v>
      </c>
      <c r="L30" s="254"/>
      <c r="M30" s="255" t="s">
        <v>474</v>
      </c>
      <c r="N30" s="256"/>
    </row>
    <row r="31" spans="1:16">
      <c r="A31" s="248"/>
      <c r="B31" s="244"/>
      <c r="C31" s="244"/>
      <c r="D31" s="244"/>
      <c r="E31" s="244"/>
      <c r="F31" s="244"/>
      <c r="G31" s="257"/>
      <c r="H31" s="258"/>
      <c r="I31" s="258"/>
      <c r="J31" s="259"/>
      <c r="K31" s="1116"/>
      <c r="L31" s="260" t="s">
        <v>475</v>
      </c>
      <c r="M31" s="261" t="s">
        <v>476</v>
      </c>
      <c r="N31" s="262" t="s">
        <v>477</v>
      </c>
    </row>
    <row r="32" spans="1:16" ht="27" customHeight="1">
      <c r="A32" s="248"/>
      <c r="B32" s="244"/>
      <c r="C32" s="244"/>
      <c r="D32" s="244"/>
      <c r="E32" s="244"/>
      <c r="F32" s="244"/>
      <c r="G32" s="1128" t="s">
        <v>496</v>
      </c>
      <c r="H32" s="1129"/>
      <c r="I32" s="1129"/>
      <c r="J32" s="1130"/>
      <c r="K32" s="294">
        <v>3506875</v>
      </c>
      <c r="L32" s="294">
        <v>115502</v>
      </c>
      <c r="M32" s="295">
        <v>65071</v>
      </c>
      <c r="N32" s="296">
        <v>77.5</v>
      </c>
    </row>
    <row r="33" spans="1:16" ht="13.5" customHeight="1">
      <c r="A33" s="248"/>
      <c r="B33" s="244"/>
      <c r="C33" s="244"/>
      <c r="D33" s="244"/>
      <c r="E33" s="244"/>
      <c r="F33" s="244"/>
      <c r="G33" s="1128" t="s">
        <v>497</v>
      </c>
      <c r="H33" s="1129"/>
      <c r="I33" s="1129"/>
      <c r="J33" s="1130"/>
      <c r="K33" s="294" t="s">
        <v>483</v>
      </c>
      <c r="L33" s="294" t="s">
        <v>483</v>
      </c>
      <c r="M33" s="295" t="s">
        <v>483</v>
      </c>
      <c r="N33" s="296" t="s">
        <v>483</v>
      </c>
    </row>
    <row r="34" spans="1:16" ht="27" customHeight="1">
      <c r="A34" s="248"/>
      <c r="B34" s="244"/>
      <c r="C34" s="244"/>
      <c r="D34" s="244"/>
      <c r="E34" s="244"/>
      <c r="F34" s="244"/>
      <c r="G34" s="1128" t="s">
        <v>498</v>
      </c>
      <c r="H34" s="1129"/>
      <c r="I34" s="1129"/>
      <c r="J34" s="1130"/>
      <c r="K34" s="294" t="s">
        <v>483</v>
      </c>
      <c r="L34" s="294" t="s">
        <v>483</v>
      </c>
      <c r="M34" s="295">
        <v>23</v>
      </c>
      <c r="N34" s="296" t="s">
        <v>483</v>
      </c>
    </row>
    <row r="35" spans="1:16" ht="27" customHeight="1">
      <c r="A35" s="248"/>
      <c r="B35" s="244"/>
      <c r="C35" s="244"/>
      <c r="D35" s="244"/>
      <c r="E35" s="244"/>
      <c r="F35" s="244"/>
      <c r="G35" s="1128" t="s">
        <v>499</v>
      </c>
      <c r="H35" s="1129"/>
      <c r="I35" s="1129"/>
      <c r="J35" s="1130"/>
      <c r="K35" s="294">
        <v>2255414</v>
      </c>
      <c r="L35" s="294">
        <v>74284</v>
      </c>
      <c r="M35" s="295">
        <v>17560</v>
      </c>
      <c r="N35" s="296">
        <v>323</v>
      </c>
    </row>
    <row r="36" spans="1:16" ht="27" customHeight="1">
      <c r="A36" s="248"/>
      <c r="B36" s="244"/>
      <c r="C36" s="244"/>
      <c r="D36" s="244"/>
      <c r="E36" s="244"/>
      <c r="F36" s="244"/>
      <c r="G36" s="1128" t="s">
        <v>500</v>
      </c>
      <c r="H36" s="1129"/>
      <c r="I36" s="1129"/>
      <c r="J36" s="1130"/>
      <c r="K36" s="294">
        <v>4952</v>
      </c>
      <c r="L36" s="294">
        <v>163</v>
      </c>
      <c r="M36" s="295">
        <v>3274</v>
      </c>
      <c r="N36" s="296">
        <v>-95</v>
      </c>
    </row>
    <row r="37" spans="1:16" ht="13.5" customHeight="1">
      <c r="A37" s="248"/>
      <c r="B37" s="244"/>
      <c r="C37" s="244"/>
      <c r="D37" s="244"/>
      <c r="E37" s="244"/>
      <c r="F37" s="244"/>
      <c r="G37" s="1128" t="s">
        <v>501</v>
      </c>
      <c r="H37" s="1129"/>
      <c r="I37" s="1129"/>
      <c r="J37" s="1130"/>
      <c r="K37" s="294">
        <v>1895</v>
      </c>
      <c r="L37" s="294">
        <v>62</v>
      </c>
      <c r="M37" s="295">
        <v>1387</v>
      </c>
      <c r="N37" s="296">
        <v>-95.5</v>
      </c>
    </row>
    <row r="38" spans="1:16" ht="27" customHeight="1">
      <c r="A38" s="248"/>
      <c r="B38" s="244"/>
      <c r="C38" s="244"/>
      <c r="D38" s="244"/>
      <c r="E38" s="244"/>
      <c r="F38" s="244"/>
      <c r="G38" s="1131" t="s">
        <v>502</v>
      </c>
      <c r="H38" s="1132"/>
      <c r="I38" s="1132"/>
      <c r="J38" s="1133"/>
      <c r="K38" s="297" t="s">
        <v>483</v>
      </c>
      <c r="L38" s="297" t="s">
        <v>483</v>
      </c>
      <c r="M38" s="298">
        <v>7</v>
      </c>
      <c r="N38" s="299" t="s">
        <v>483</v>
      </c>
      <c r="O38" s="293"/>
    </row>
    <row r="39" spans="1:16">
      <c r="A39" s="248"/>
      <c r="B39" s="244"/>
      <c r="C39" s="244"/>
      <c r="D39" s="244"/>
      <c r="E39" s="244"/>
      <c r="F39" s="244"/>
      <c r="G39" s="1131" t="s">
        <v>503</v>
      </c>
      <c r="H39" s="1132"/>
      <c r="I39" s="1132"/>
      <c r="J39" s="1133"/>
      <c r="K39" s="300">
        <v>-94446</v>
      </c>
      <c r="L39" s="300">
        <v>-3111</v>
      </c>
      <c r="M39" s="301">
        <v>-4282</v>
      </c>
      <c r="N39" s="302">
        <v>-27.3</v>
      </c>
      <c r="O39" s="293"/>
    </row>
    <row r="40" spans="1:16" ht="27" customHeight="1">
      <c r="A40" s="248"/>
      <c r="B40" s="244"/>
      <c r="C40" s="244"/>
      <c r="D40" s="244"/>
      <c r="E40" s="244"/>
      <c r="F40" s="244"/>
      <c r="G40" s="1128" t="s">
        <v>504</v>
      </c>
      <c r="H40" s="1129"/>
      <c r="I40" s="1129"/>
      <c r="J40" s="1130"/>
      <c r="K40" s="300">
        <v>-3970088</v>
      </c>
      <c r="L40" s="300">
        <v>-130758</v>
      </c>
      <c r="M40" s="301">
        <v>-54179</v>
      </c>
      <c r="N40" s="302">
        <v>141.30000000000001</v>
      </c>
      <c r="O40" s="293"/>
    </row>
    <row r="41" spans="1:16">
      <c r="A41" s="248"/>
      <c r="B41" s="244"/>
      <c r="C41" s="244"/>
      <c r="D41" s="244"/>
      <c r="E41" s="244"/>
      <c r="F41" s="244"/>
      <c r="G41" s="1134" t="s">
        <v>279</v>
      </c>
      <c r="H41" s="1135"/>
      <c r="I41" s="1135"/>
      <c r="J41" s="1136"/>
      <c r="K41" s="294">
        <v>1704602</v>
      </c>
      <c r="L41" s="300">
        <v>56143</v>
      </c>
      <c r="M41" s="301">
        <v>28861</v>
      </c>
      <c r="N41" s="302">
        <v>94.5</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3" t="s">
        <v>473</v>
      </c>
      <c r="J49" s="1125" t="s">
        <v>508</v>
      </c>
      <c r="K49" s="1126"/>
      <c r="L49" s="1126"/>
      <c r="M49" s="1126"/>
      <c r="N49" s="1127"/>
    </row>
    <row r="50" spans="1:14">
      <c r="A50" s="248"/>
      <c r="B50" s="244"/>
      <c r="C50" s="244"/>
      <c r="D50" s="244"/>
      <c r="E50" s="244"/>
      <c r="F50" s="244"/>
      <c r="G50" s="312"/>
      <c r="H50" s="313"/>
      <c r="I50" s="1124"/>
      <c r="J50" s="314" t="s">
        <v>509</v>
      </c>
      <c r="K50" s="315" t="s">
        <v>510</v>
      </c>
      <c r="L50" s="316" t="s">
        <v>511</v>
      </c>
      <c r="M50" s="317" t="s">
        <v>512</v>
      </c>
      <c r="N50" s="318" t="s">
        <v>513</v>
      </c>
    </row>
    <row r="51" spans="1:14">
      <c r="A51" s="248"/>
      <c r="B51" s="244"/>
      <c r="C51" s="244"/>
      <c r="D51" s="244"/>
      <c r="E51" s="244"/>
      <c r="F51" s="244"/>
      <c r="G51" s="310" t="s">
        <v>514</v>
      </c>
      <c r="H51" s="311"/>
      <c r="I51" s="319">
        <v>5269707</v>
      </c>
      <c r="J51" s="320">
        <v>165407</v>
      </c>
      <c r="K51" s="321">
        <v>-10.3</v>
      </c>
      <c r="L51" s="322">
        <v>79008</v>
      </c>
      <c r="M51" s="323">
        <v>36.6</v>
      </c>
      <c r="N51" s="324">
        <v>-46.9</v>
      </c>
    </row>
    <row r="52" spans="1:14">
      <c r="A52" s="248"/>
      <c r="B52" s="244"/>
      <c r="C52" s="244"/>
      <c r="D52" s="244"/>
      <c r="E52" s="244"/>
      <c r="F52" s="244"/>
      <c r="G52" s="325"/>
      <c r="H52" s="326" t="s">
        <v>515</v>
      </c>
      <c r="I52" s="327">
        <v>3051052</v>
      </c>
      <c r="J52" s="328">
        <v>95767</v>
      </c>
      <c r="K52" s="329">
        <v>8.5</v>
      </c>
      <c r="L52" s="330">
        <v>46014</v>
      </c>
      <c r="M52" s="331">
        <v>37.5</v>
      </c>
      <c r="N52" s="332">
        <v>-29</v>
      </c>
    </row>
    <row r="53" spans="1:14">
      <c r="A53" s="248"/>
      <c r="B53" s="244"/>
      <c r="C53" s="244"/>
      <c r="D53" s="244"/>
      <c r="E53" s="244"/>
      <c r="F53" s="244"/>
      <c r="G53" s="310" t="s">
        <v>516</v>
      </c>
      <c r="H53" s="311"/>
      <c r="I53" s="319">
        <v>3018821</v>
      </c>
      <c r="J53" s="320">
        <v>96199</v>
      </c>
      <c r="K53" s="321">
        <v>-41.8</v>
      </c>
      <c r="L53" s="322">
        <v>86381</v>
      </c>
      <c r="M53" s="323">
        <v>9.3000000000000007</v>
      </c>
      <c r="N53" s="324">
        <v>-51.1</v>
      </c>
    </row>
    <row r="54" spans="1:14">
      <c r="A54" s="248"/>
      <c r="B54" s="244"/>
      <c r="C54" s="244"/>
      <c r="D54" s="244"/>
      <c r="E54" s="244"/>
      <c r="F54" s="244"/>
      <c r="G54" s="325"/>
      <c r="H54" s="326" t="s">
        <v>515</v>
      </c>
      <c r="I54" s="327">
        <v>1135294</v>
      </c>
      <c r="J54" s="328">
        <v>36178</v>
      </c>
      <c r="K54" s="329">
        <v>-62.2</v>
      </c>
      <c r="L54" s="330">
        <v>41242</v>
      </c>
      <c r="M54" s="331">
        <v>-10.4</v>
      </c>
      <c r="N54" s="332">
        <v>-51.8</v>
      </c>
    </row>
    <row r="55" spans="1:14">
      <c r="A55" s="248"/>
      <c r="B55" s="244"/>
      <c r="C55" s="244"/>
      <c r="D55" s="244"/>
      <c r="E55" s="244"/>
      <c r="F55" s="244"/>
      <c r="G55" s="310" t="s">
        <v>517</v>
      </c>
      <c r="H55" s="311"/>
      <c r="I55" s="319">
        <v>2812768</v>
      </c>
      <c r="J55" s="320">
        <v>91066</v>
      </c>
      <c r="K55" s="321">
        <v>-5.3</v>
      </c>
      <c r="L55" s="322">
        <v>67201</v>
      </c>
      <c r="M55" s="323">
        <v>-22.2</v>
      </c>
      <c r="N55" s="324">
        <v>16.899999999999999</v>
      </c>
    </row>
    <row r="56" spans="1:14">
      <c r="A56" s="248"/>
      <c r="B56" s="244"/>
      <c r="C56" s="244"/>
      <c r="D56" s="244"/>
      <c r="E56" s="244"/>
      <c r="F56" s="244"/>
      <c r="G56" s="325"/>
      <c r="H56" s="326" t="s">
        <v>515</v>
      </c>
      <c r="I56" s="327">
        <v>948088</v>
      </c>
      <c r="J56" s="328">
        <v>30695</v>
      </c>
      <c r="K56" s="329">
        <v>-15.2</v>
      </c>
      <c r="L56" s="330">
        <v>35210</v>
      </c>
      <c r="M56" s="331">
        <v>-14.6</v>
      </c>
      <c r="N56" s="332">
        <v>-0.6</v>
      </c>
    </row>
    <row r="57" spans="1:14">
      <c r="A57" s="248"/>
      <c r="B57" s="244"/>
      <c r="C57" s="244"/>
      <c r="D57" s="244"/>
      <c r="E57" s="244"/>
      <c r="F57" s="244"/>
      <c r="G57" s="310" t="s">
        <v>518</v>
      </c>
      <c r="H57" s="311"/>
      <c r="I57" s="319">
        <v>2277543</v>
      </c>
      <c r="J57" s="320">
        <v>74434</v>
      </c>
      <c r="K57" s="321">
        <v>-18.3</v>
      </c>
      <c r="L57" s="322">
        <v>75709</v>
      </c>
      <c r="M57" s="323">
        <v>12.7</v>
      </c>
      <c r="N57" s="324">
        <v>-31</v>
      </c>
    </row>
    <row r="58" spans="1:14">
      <c r="A58" s="248"/>
      <c r="B58" s="244"/>
      <c r="C58" s="244"/>
      <c r="D58" s="244"/>
      <c r="E58" s="244"/>
      <c r="F58" s="244"/>
      <c r="G58" s="325"/>
      <c r="H58" s="326" t="s">
        <v>515</v>
      </c>
      <c r="I58" s="327">
        <v>662120</v>
      </c>
      <c r="J58" s="328">
        <v>21639</v>
      </c>
      <c r="K58" s="329">
        <v>-29.5</v>
      </c>
      <c r="L58" s="330">
        <v>35212</v>
      </c>
      <c r="M58" s="331">
        <v>0</v>
      </c>
      <c r="N58" s="332">
        <v>-29.5</v>
      </c>
    </row>
    <row r="59" spans="1:14">
      <c r="A59" s="248"/>
      <c r="B59" s="244"/>
      <c r="C59" s="244"/>
      <c r="D59" s="244"/>
      <c r="E59" s="244"/>
      <c r="F59" s="244"/>
      <c r="G59" s="310" t="s">
        <v>519</v>
      </c>
      <c r="H59" s="311"/>
      <c r="I59" s="319">
        <v>4328657</v>
      </c>
      <c r="J59" s="320">
        <v>142568</v>
      </c>
      <c r="K59" s="321">
        <v>91.5</v>
      </c>
      <c r="L59" s="322">
        <v>90961</v>
      </c>
      <c r="M59" s="323">
        <v>20.100000000000001</v>
      </c>
      <c r="N59" s="324">
        <v>71.400000000000006</v>
      </c>
    </row>
    <row r="60" spans="1:14">
      <c r="A60" s="248"/>
      <c r="B60" s="244"/>
      <c r="C60" s="244"/>
      <c r="D60" s="244"/>
      <c r="E60" s="244"/>
      <c r="F60" s="244"/>
      <c r="G60" s="325"/>
      <c r="H60" s="326" t="s">
        <v>515</v>
      </c>
      <c r="I60" s="333">
        <v>1588177</v>
      </c>
      <c r="J60" s="328">
        <v>52308</v>
      </c>
      <c r="K60" s="329">
        <v>141.69999999999999</v>
      </c>
      <c r="L60" s="330">
        <v>37720</v>
      </c>
      <c r="M60" s="331">
        <v>7.1</v>
      </c>
      <c r="N60" s="332">
        <v>134.6</v>
      </c>
    </row>
    <row r="61" spans="1:14">
      <c r="A61" s="248"/>
      <c r="B61" s="244"/>
      <c r="C61" s="244"/>
      <c r="D61" s="244"/>
      <c r="E61" s="244"/>
      <c r="F61" s="244"/>
      <c r="G61" s="310" t="s">
        <v>520</v>
      </c>
      <c r="H61" s="334"/>
      <c r="I61" s="335">
        <v>3541499</v>
      </c>
      <c r="J61" s="336">
        <v>113935</v>
      </c>
      <c r="K61" s="337">
        <v>3.2</v>
      </c>
      <c r="L61" s="338">
        <v>79852</v>
      </c>
      <c r="M61" s="339">
        <v>11.3</v>
      </c>
      <c r="N61" s="324">
        <v>-8.1</v>
      </c>
    </row>
    <row r="62" spans="1:14">
      <c r="A62" s="248"/>
      <c r="B62" s="244"/>
      <c r="C62" s="244"/>
      <c r="D62" s="244"/>
      <c r="E62" s="244"/>
      <c r="F62" s="244"/>
      <c r="G62" s="325"/>
      <c r="H62" s="326" t="s">
        <v>515</v>
      </c>
      <c r="I62" s="327">
        <v>1476946</v>
      </c>
      <c r="J62" s="328">
        <v>47317</v>
      </c>
      <c r="K62" s="329">
        <v>8.6999999999999993</v>
      </c>
      <c r="L62" s="330">
        <v>39080</v>
      </c>
      <c r="M62" s="331">
        <v>3.9</v>
      </c>
      <c r="N62" s="332">
        <v>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20" zoomScale="80" zoomScaleNormal="80" zoomScaleSheetLayoutView="100" workbookViewId="0">
      <selection activeCell="O45" sqref="O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13.74</v>
      </c>
      <c r="G47" s="12">
        <v>16.260000000000002</v>
      </c>
      <c r="H47" s="12">
        <v>20.56</v>
      </c>
      <c r="I47" s="12">
        <v>25.01</v>
      </c>
      <c r="J47" s="13">
        <v>28.15</v>
      </c>
    </row>
    <row r="48" spans="2:10" ht="57.75" customHeight="1">
      <c r="B48" s="14"/>
      <c r="C48" s="1139" t="s">
        <v>4</v>
      </c>
      <c r="D48" s="1139"/>
      <c r="E48" s="1140"/>
      <c r="F48" s="15">
        <v>7.08</v>
      </c>
      <c r="G48" s="16">
        <v>8.26</v>
      </c>
      <c r="H48" s="16">
        <v>8.48</v>
      </c>
      <c r="I48" s="16">
        <v>7.05</v>
      </c>
      <c r="J48" s="17">
        <v>7.06</v>
      </c>
    </row>
    <row r="49" spans="2:10" ht="57.75" customHeight="1" thickBot="1">
      <c r="B49" s="18"/>
      <c r="C49" s="1141" t="s">
        <v>5</v>
      </c>
      <c r="D49" s="1141"/>
      <c r="E49" s="1142"/>
      <c r="F49" s="19">
        <v>2.35</v>
      </c>
      <c r="G49" s="20">
        <v>6.9</v>
      </c>
      <c r="H49" s="20">
        <v>1.34</v>
      </c>
      <c r="I49" s="20" t="s">
        <v>527</v>
      </c>
      <c r="J49" s="21">
        <v>1.88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9" zoomScale="80" zoomScaleNormal="80" zoomScaleSheetLayoutView="100" workbookViewId="0">
      <selection activeCell="P34" sqref="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528</v>
      </c>
      <c r="D34" s="1149"/>
      <c r="E34" s="1150"/>
      <c r="F34" s="32">
        <v>7.75</v>
      </c>
      <c r="G34" s="33">
        <v>8.17</v>
      </c>
      <c r="H34" s="33">
        <v>8.8000000000000007</v>
      </c>
      <c r="I34" s="33">
        <v>9.16</v>
      </c>
      <c r="J34" s="34">
        <v>9.08</v>
      </c>
      <c r="K34" s="22"/>
      <c r="L34" s="22"/>
      <c r="M34" s="22"/>
      <c r="N34" s="22"/>
      <c r="O34" s="22"/>
      <c r="P34" s="22"/>
    </row>
    <row r="35" spans="1:16" ht="39" customHeight="1">
      <c r="A35" s="22"/>
      <c r="B35" s="35"/>
      <c r="C35" s="1143" t="s">
        <v>529</v>
      </c>
      <c r="D35" s="1144"/>
      <c r="E35" s="1145"/>
      <c r="F35" s="36">
        <v>6.8</v>
      </c>
      <c r="G35" s="37">
        <v>7.56</v>
      </c>
      <c r="H35" s="37">
        <v>6.85</v>
      </c>
      <c r="I35" s="37">
        <v>6.2</v>
      </c>
      <c r="J35" s="38">
        <v>7.22</v>
      </c>
      <c r="K35" s="22"/>
      <c r="L35" s="22"/>
      <c r="M35" s="22"/>
      <c r="N35" s="22"/>
      <c r="O35" s="22"/>
      <c r="P35" s="22"/>
    </row>
    <row r="36" spans="1:16" ht="39" customHeight="1">
      <c r="A36" s="22"/>
      <c r="B36" s="35"/>
      <c r="C36" s="1143" t="s">
        <v>530</v>
      </c>
      <c r="D36" s="1144"/>
      <c r="E36" s="1145"/>
      <c r="F36" s="36">
        <v>6.67</v>
      </c>
      <c r="G36" s="37">
        <v>8.02</v>
      </c>
      <c r="H36" s="37">
        <v>8.25</v>
      </c>
      <c r="I36" s="37">
        <v>6.93</v>
      </c>
      <c r="J36" s="38">
        <v>6.91</v>
      </c>
      <c r="K36" s="22"/>
      <c r="L36" s="22"/>
      <c r="M36" s="22"/>
      <c r="N36" s="22"/>
      <c r="O36" s="22"/>
      <c r="P36" s="22"/>
    </row>
    <row r="37" spans="1:16" ht="39" customHeight="1">
      <c r="A37" s="22"/>
      <c r="B37" s="35"/>
      <c r="C37" s="1143" t="s">
        <v>531</v>
      </c>
      <c r="D37" s="1144"/>
      <c r="E37" s="1145"/>
      <c r="F37" s="36" t="s">
        <v>483</v>
      </c>
      <c r="G37" s="37">
        <v>1.0900000000000001</v>
      </c>
      <c r="H37" s="37">
        <v>1.4</v>
      </c>
      <c r="I37" s="37">
        <v>1.82</v>
      </c>
      <c r="J37" s="38">
        <v>2.09</v>
      </c>
      <c r="K37" s="22"/>
      <c r="L37" s="22"/>
      <c r="M37" s="22"/>
      <c r="N37" s="22"/>
      <c r="O37" s="22"/>
      <c r="P37" s="22"/>
    </row>
    <row r="38" spans="1:16" ht="39" customHeight="1">
      <c r="A38" s="22"/>
      <c r="B38" s="35"/>
      <c r="C38" s="1143" t="s">
        <v>532</v>
      </c>
      <c r="D38" s="1144"/>
      <c r="E38" s="1145"/>
      <c r="F38" s="36" t="s">
        <v>483</v>
      </c>
      <c r="G38" s="37" t="s">
        <v>483</v>
      </c>
      <c r="H38" s="37" t="s">
        <v>483</v>
      </c>
      <c r="I38" s="37" t="s">
        <v>483</v>
      </c>
      <c r="J38" s="38">
        <v>1.21</v>
      </c>
      <c r="K38" s="22"/>
      <c r="L38" s="22"/>
      <c r="M38" s="22"/>
      <c r="N38" s="22"/>
      <c r="O38" s="22"/>
      <c r="P38" s="22"/>
    </row>
    <row r="39" spans="1:16" ht="39" customHeight="1">
      <c r="A39" s="22"/>
      <c r="B39" s="35"/>
      <c r="C39" s="1143" t="s">
        <v>533</v>
      </c>
      <c r="D39" s="1144"/>
      <c r="E39" s="1145"/>
      <c r="F39" s="36" t="s">
        <v>483</v>
      </c>
      <c r="G39" s="37" t="s">
        <v>483</v>
      </c>
      <c r="H39" s="37" t="s">
        <v>483</v>
      </c>
      <c r="I39" s="37" t="s">
        <v>483</v>
      </c>
      <c r="J39" s="38">
        <v>0.21</v>
      </c>
      <c r="K39" s="22"/>
      <c r="L39" s="22"/>
      <c r="M39" s="22"/>
      <c r="N39" s="22"/>
      <c r="O39" s="22"/>
      <c r="P39" s="22"/>
    </row>
    <row r="40" spans="1:16" ht="39" customHeight="1">
      <c r="A40" s="22"/>
      <c r="B40" s="35"/>
      <c r="C40" s="1143" t="s">
        <v>534</v>
      </c>
      <c r="D40" s="1144"/>
      <c r="E40" s="1145"/>
      <c r="F40" s="36">
        <v>0.15</v>
      </c>
      <c r="G40" s="37">
        <v>0.08</v>
      </c>
      <c r="H40" s="37">
        <v>0.14000000000000001</v>
      </c>
      <c r="I40" s="37">
        <v>0.16</v>
      </c>
      <c r="J40" s="38">
        <v>0.17</v>
      </c>
      <c r="K40" s="22"/>
      <c r="L40" s="22"/>
      <c r="M40" s="22"/>
      <c r="N40" s="22"/>
      <c r="O40" s="22"/>
      <c r="P40" s="22"/>
    </row>
    <row r="41" spans="1:16" ht="39" customHeight="1">
      <c r="A41" s="22"/>
      <c r="B41" s="35"/>
      <c r="C41" s="1143" t="s">
        <v>535</v>
      </c>
      <c r="D41" s="1144"/>
      <c r="E41" s="1145"/>
      <c r="F41" s="36">
        <v>0.01</v>
      </c>
      <c r="G41" s="37">
        <v>0.06</v>
      </c>
      <c r="H41" s="37">
        <v>0.05</v>
      </c>
      <c r="I41" s="37">
        <v>0.06</v>
      </c>
      <c r="J41" s="38">
        <v>0.08</v>
      </c>
      <c r="K41" s="22"/>
      <c r="L41" s="22"/>
      <c r="M41" s="22"/>
      <c r="N41" s="22"/>
      <c r="O41" s="22"/>
      <c r="P41" s="22"/>
    </row>
    <row r="42" spans="1:16" ht="39" customHeight="1">
      <c r="A42" s="22"/>
      <c r="B42" s="39"/>
      <c r="C42" s="1143" t="s">
        <v>536</v>
      </c>
      <c r="D42" s="1144"/>
      <c r="E42" s="1145"/>
      <c r="F42" s="36" t="s">
        <v>483</v>
      </c>
      <c r="G42" s="37" t="s">
        <v>483</v>
      </c>
      <c r="H42" s="37" t="s">
        <v>483</v>
      </c>
      <c r="I42" s="37" t="s">
        <v>483</v>
      </c>
      <c r="J42" s="38" t="s">
        <v>483</v>
      </c>
      <c r="K42" s="22"/>
      <c r="L42" s="22"/>
      <c r="M42" s="22"/>
      <c r="N42" s="22"/>
      <c r="O42" s="22"/>
      <c r="P42" s="22"/>
    </row>
    <row r="43" spans="1:16" ht="39" customHeight="1" thickBot="1">
      <c r="A43" s="22"/>
      <c r="B43" s="40"/>
      <c r="C43" s="1146" t="s">
        <v>537</v>
      </c>
      <c r="D43" s="1147"/>
      <c r="E43" s="1148"/>
      <c r="F43" s="41">
        <v>2.21</v>
      </c>
      <c r="G43" s="42">
        <v>0.98</v>
      </c>
      <c r="H43" s="42">
        <v>1.28</v>
      </c>
      <c r="I43" s="42">
        <v>1.52</v>
      </c>
      <c r="J43" s="43">
        <v>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17" zoomScale="80" zoomScaleNormal="80" zoomScaleSheetLayoutView="55" workbookViewId="0">
      <selection activeCell="U43" sqref="U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10</v>
      </c>
      <c r="C45" s="1160"/>
      <c r="D45" s="58"/>
      <c r="E45" s="1165" t="s">
        <v>11</v>
      </c>
      <c r="F45" s="1165"/>
      <c r="G45" s="1165"/>
      <c r="H45" s="1165"/>
      <c r="I45" s="1165"/>
      <c r="J45" s="1166"/>
      <c r="K45" s="59">
        <v>4167</v>
      </c>
      <c r="L45" s="60">
        <v>3803</v>
      </c>
      <c r="M45" s="60">
        <v>3808</v>
      </c>
      <c r="N45" s="60">
        <v>3582</v>
      </c>
      <c r="O45" s="61">
        <v>3507</v>
      </c>
      <c r="P45" s="48"/>
      <c r="Q45" s="48"/>
      <c r="R45" s="48"/>
      <c r="S45" s="48"/>
      <c r="T45" s="48"/>
      <c r="U45" s="48"/>
    </row>
    <row r="46" spans="1:21" ht="30.75" customHeight="1">
      <c r="A46" s="48"/>
      <c r="B46" s="1161"/>
      <c r="C46" s="1162"/>
      <c r="D46" s="62"/>
      <c r="E46" s="1153" t="s">
        <v>12</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c r="A47" s="48"/>
      <c r="B47" s="1161"/>
      <c r="C47" s="1162"/>
      <c r="D47" s="62"/>
      <c r="E47" s="1153" t="s">
        <v>13</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c r="A48" s="48"/>
      <c r="B48" s="1161"/>
      <c r="C48" s="1162"/>
      <c r="D48" s="62"/>
      <c r="E48" s="1153" t="s">
        <v>14</v>
      </c>
      <c r="F48" s="1153"/>
      <c r="G48" s="1153"/>
      <c r="H48" s="1153"/>
      <c r="I48" s="1153"/>
      <c r="J48" s="1154"/>
      <c r="K48" s="63">
        <v>2199</v>
      </c>
      <c r="L48" s="64">
        <v>2152</v>
      </c>
      <c r="M48" s="64">
        <v>2120</v>
      </c>
      <c r="N48" s="64">
        <v>2235</v>
      </c>
      <c r="O48" s="65">
        <v>2255</v>
      </c>
      <c r="P48" s="48"/>
      <c r="Q48" s="48"/>
      <c r="R48" s="48"/>
      <c r="S48" s="48"/>
      <c r="T48" s="48"/>
      <c r="U48" s="48"/>
    </row>
    <row r="49" spans="1:21" ht="30.75" customHeight="1">
      <c r="A49" s="48"/>
      <c r="B49" s="1161"/>
      <c r="C49" s="1162"/>
      <c r="D49" s="62"/>
      <c r="E49" s="1153" t="s">
        <v>15</v>
      </c>
      <c r="F49" s="1153"/>
      <c r="G49" s="1153"/>
      <c r="H49" s="1153"/>
      <c r="I49" s="1153"/>
      <c r="J49" s="1154"/>
      <c r="K49" s="63">
        <v>11</v>
      </c>
      <c r="L49" s="64">
        <v>5</v>
      </c>
      <c r="M49" s="64">
        <v>5</v>
      </c>
      <c r="N49" s="64">
        <v>5</v>
      </c>
      <c r="O49" s="65">
        <v>5</v>
      </c>
      <c r="P49" s="48"/>
      <c r="Q49" s="48"/>
      <c r="R49" s="48"/>
      <c r="S49" s="48"/>
      <c r="T49" s="48"/>
      <c r="U49" s="48"/>
    </row>
    <row r="50" spans="1:21" ht="30.75" customHeight="1">
      <c r="A50" s="48"/>
      <c r="B50" s="1161"/>
      <c r="C50" s="1162"/>
      <c r="D50" s="62"/>
      <c r="E50" s="1153" t="s">
        <v>16</v>
      </c>
      <c r="F50" s="1153"/>
      <c r="G50" s="1153"/>
      <c r="H50" s="1153"/>
      <c r="I50" s="1153"/>
      <c r="J50" s="1154"/>
      <c r="K50" s="63">
        <v>31</v>
      </c>
      <c r="L50" s="64">
        <v>22</v>
      </c>
      <c r="M50" s="64">
        <v>8</v>
      </c>
      <c r="N50" s="64">
        <v>3</v>
      </c>
      <c r="O50" s="65">
        <v>2</v>
      </c>
      <c r="P50" s="48"/>
      <c r="Q50" s="48"/>
      <c r="R50" s="48"/>
      <c r="S50" s="48"/>
      <c r="T50" s="48"/>
      <c r="U50" s="48"/>
    </row>
    <row r="51" spans="1:21" ht="30.75" customHeight="1">
      <c r="A51" s="48"/>
      <c r="B51" s="1163"/>
      <c r="C51" s="1164"/>
      <c r="D51" s="66"/>
      <c r="E51" s="1153" t="s">
        <v>17</v>
      </c>
      <c r="F51" s="1153"/>
      <c r="G51" s="1153"/>
      <c r="H51" s="1153"/>
      <c r="I51" s="1153"/>
      <c r="J51" s="1154"/>
      <c r="K51" s="63" t="s">
        <v>483</v>
      </c>
      <c r="L51" s="64" t="s">
        <v>483</v>
      </c>
      <c r="M51" s="64" t="s">
        <v>483</v>
      </c>
      <c r="N51" s="64" t="s">
        <v>483</v>
      </c>
      <c r="O51" s="65" t="s">
        <v>483</v>
      </c>
      <c r="P51" s="48"/>
      <c r="Q51" s="48"/>
      <c r="R51" s="48"/>
      <c r="S51" s="48"/>
      <c r="T51" s="48"/>
      <c r="U51" s="48"/>
    </row>
    <row r="52" spans="1:21" ht="30.75" customHeight="1">
      <c r="A52" s="48"/>
      <c r="B52" s="1151" t="s">
        <v>18</v>
      </c>
      <c r="C52" s="1152"/>
      <c r="D52" s="66"/>
      <c r="E52" s="1153" t="s">
        <v>19</v>
      </c>
      <c r="F52" s="1153"/>
      <c r="G52" s="1153"/>
      <c r="H52" s="1153"/>
      <c r="I52" s="1153"/>
      <c r="J52" s="1154"/>
      <c r="K52" s="63">
        <v>4371</v>
      </c>
      <c r="L52" s="64">
        <v>4100</v>
      </c>
      <c r="M52" s="64">
        <v>4066</v>
      </c>
      <c r="N52" s="64">
        <v>4035</v>
      </c>
      <c r="O52" s="65">
        <v>4064</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2037</v>
      </c>
      <c r="L53" s="69">
        <v>1882</v>
      </c>
      <c r="M53" s="69">
        <v>1875</v>
      </c>
      <c r="N53" s="69">
        <v>1790</v>
      </c>
      <c r="O53" s="70">
        <v>1705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2015-04-10T01:19:20Z</cp:lastPrinted>
  <dcterms:created xsi:type="dcterms:W3CDTF">2015-02-17T07:26:45Z</dcterms:created>
  <dcterms:modified xsi:type="dcterms:W3CDTF">2015-04-28T00:56:02Z</dcterms:modified>
  <cp:category/>
</cp:coreProperties>
</file>