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5925" windowWidth="19230" windowHeight="59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O38" i="9"/>
  <c r="BE38" i="9"/>
  <c r="AM38" i="9"/>
  <c r="U38" i="9"/>
  <c r="CO37" i="9"/>
  <c r="BE37" i="9"/>
  <c r="AM37" i="9"/>
  <c r="CO36" i="9"/>
  <c r="AM36" i="9"/>
  <c r="CO35" i="9"/>
  <c r="C35" i="9"/>
  <c r="C36" i="9" s="1"/>
  <c r="CO34" i="9"/>
  <c r="BW34" i="9"/>
  <c r="BW35" i="9" s="1"/>
  <c r="BW36" i="9" s="1"/>
  <c r="BW37" i="9" s="1"/>
  <c r="BW38" i="9" s="1"/>
  <c r="BW39" i="9" s="1"/>
  <c r="BW40" i="9" s="1"/>
  <c r="BW41" i="9" s="1"/>
  <c r="BW42" i="9" s="1"/>
  <c r="BW43" i="9" s="1"/>
  <c r="C34" i="9"/>
  <c r="C37" i="9" l="1"/>
  <c r="C38" i="9" s="1"/>
  <c r="C39" i="9" s="1"/>
  <c r="AM34" i="9"/>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<sst xmlns="http://schemas.openxmlformats.org/spreadsheetml/2006/main" count="1003" uniqueCount="564">
  <si>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</si>
  <si>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</si>
  <si>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</si>
  <si>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</si>
  <si>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</si>
  <si>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</si>
  <si>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</si>
  <si>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</si>
  <si>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</si>
  <si>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</si>
  <si>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</si>
  <si>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</si>
  <si>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</si>
  <si>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</si>
  <si>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</si>
  <si>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</si>
  <si>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</si>
  <si>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</si>
  <si>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</si>
  <si>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</si>
  <si>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</si>
  <si>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</si>
  <si>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</si>
  <si>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</si>
  <si>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</si>
  <si>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</si>
  <si>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</si>
  <si>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</si>
  <si>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</si>
  <si>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</si>
  <si>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</si>
  <si>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</si>
  <si>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</si>
  <si>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</si>
  <si>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</si>
  <si>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</si>
  <si>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</si>
  <si>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</si>
  <si>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</si>
  <si>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</si>
  <si>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</si>
  <si>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</si>
  <si>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</si>
  <si>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</si>
  <si>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</si>
  <si>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</si>
  <si>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</si>
  <si>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</si>
  <si>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</si>
  <si>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</si>
  <si>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</si>
  <si>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</si>
  <si>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</si>
  <si>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</si>
  <si>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</si>
  <si>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</si>
  <si>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</si>
  <si>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</si>
  <si>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</si>
  <si>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</si>
  <si>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</si>
  <si>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</si>
  <si>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</si>
  <si>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</si>
  <si>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</si>
  <si>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</si>
  <si>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</si>
  <si>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</si>
  <si>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</si>
  <si>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</si>
  <si>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</si>
  <si>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</si>
  <si>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</si>
  <si>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</si>
  <si>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</si>
  <si>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</si>
  <si>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</si>
  <si>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</si>
  <si>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</si>
  <si>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</si>
  <si>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</si>
  <si>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</si>
  <si>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</si>
  <si>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</si>
  <si>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</si>
  <si>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</si>
  <si>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</si>
  <si>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</si>
  <si>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</si>
  <si>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</si>
  <si>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</si>
  <si>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</si>
  <si>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</si>
  <si>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</si>
  <si>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</si>
  <si>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</si>
  <si>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</si>
  <si>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</si>
  <si>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</si>
  <si>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</si>
  <si>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</si>
  <si>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</si>
  <si>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</si>
  <si>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</si>
  <si>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</si>
  <si>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</si>
  <si>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</si>
  <si>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</si>
  <si>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</si>
  <si>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</si>
  <si>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</si>
  <si>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</si>
  <si>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</si>
  <si>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</si>
  <si>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</si>
  <si>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</si>
  <si>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</si>
  <si>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</si>
  <si>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</si>
  <si>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</si>
  <si>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</si>
  <si>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</si>
  <si>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</si>
  <si>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</si>
  <si>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</si>
  <si>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</si>
  <si>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</si>
  <si>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</si>
  <si>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</si>
  <si>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</si>
  <si>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</si>
  <si>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</si>
  <si>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</si>
  <si>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</si>
  <si>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</si>
  <si>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</si>
  <si>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</si>
  <si>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</si>
  <si>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</si>
  <si>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</si>
  <si>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</si>
  <si>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</si>
  <si>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</si>
  <si>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</si>
  <si>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</si>
  <si>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</si>
  <si>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</si>
  <si>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</si>
  <si>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</si>
  <si>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</si>
  <si>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</si>
  <si>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</si>
  <si>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</si>
  <si>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</si>
  <si>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</si>
  <si>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</si>
  <si>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</si>
  <si>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</si>
  <si>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</si>
  <si>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</si>
  <si>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</si>
  <si>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</si>
  <si>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</si>
  <si>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</si>
  <si>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</si>
  <si>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</si>
  <si>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</si>
  <si>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</si>
  <si>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</si>
  <si>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</si>
  <si>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</si>
  <si>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</si>
  <si>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</si>
  <si>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</si>
  <si>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</si>
  <si>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</si>
  <si>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</si>
  <si>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</si>
  <si>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</si>
  <si>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</si>
  <si>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</si>
  <si>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</si>
  <si>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</si>
  <si>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</si>
  <si>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</si>
  <si>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</si>
  <si>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</si>
  <si>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</si>
  <si>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</si>
  <si>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</si>
  <si>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</si>
  <si>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</si>
  <si>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</si>
  <si>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</si>
  <si>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</si>
  <si>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</si>
  <si>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岡山県高梁市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</si>
  <si>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</si>
  <si>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</si>
  <si>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</si>
  <si>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</si>
  <si>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</si>
  <si>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</si>
  <si>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</si>
  <si>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</si>
  <si>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</si>
  <si>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</si>
  <si>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</si>
  <si>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</si>
  <si>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</si>
  <si>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</si>
  <si>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</si>
  <si>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</si>
  <si>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</si>
  <si>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</si>
  <si>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</si>
  <si>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</si>
  <si>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</si>
  <si>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</si>
  <si>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</si>
  <si>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</si>
  <si>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</si>
  <si>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</si>
  <si>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</si>
  <si>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</si>
  <si>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</si>
  <si>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</si>
  <si>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</si>
  <si>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</si>
  <si>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</si>
  <si>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</si>
  <si>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</si>
  <si>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</si>
  <si>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</si>
  <si>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</si>
  <si>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</si>
  <si>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</si>
  <si>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</si>
  <si>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</si>
  <si>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</si>
  <si>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</si>
  <si>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</si>
  <si>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</si>
  <si>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</si>
  <si>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</si>
  <si>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</si>
  <si>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</si>
  <si>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</si>
  <si>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</si>
  <si>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</si>
  <si>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</si>
  <si>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</si>
  <si>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</si>
  <si>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</si>
  <si>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</si>
  <si>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</si>
  <si>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</si>
  <si>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</si>
  <si>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</si>
  <si>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</si>
  <si>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</si>
  <si>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</si>
  <si>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</si>
  <si>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</si>
  <si>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</si>
  <si>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</si>
  <si>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</si>
  <si>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</si>
  <si>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</si>
  <si>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</si>
  <si>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</si>
  <si>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</si>
  <si>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</si>
  <si>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</si>
  <si>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</si>
  <si>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</si>
  <si>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</si>
  <si>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</si>
  <si>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</si>
  <si>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</si>
  <si>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</si>
  <si>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</si>
  <si>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</si>
  <si>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</si>
  <si>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</si>
  <si>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</si>
  <si>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</si>
  <si>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</si>
  <si>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</si>
  <si>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</si>
  <si>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</si>
  <si>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</si>
  <si>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</si>
  <si>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</si>
  <si>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</si>
  <si>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</si>
  <si>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</si>
  <si>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</si>
  <si>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</si>
  <si>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</si>
  <si>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</si>
  <si>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</si>
  <si>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</si>
  <si>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</si>
  <si>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</si>
  <si>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</si>
  <si>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</si>
  <si>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</si>
  <si>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</si>
  <si>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</si>
  <si>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</si>
  <si>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</si>
  <si>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</si>
  <si>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</si>
  <si>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</si>
  <si>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</si>
  <si>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</si>
  <si>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</si>
  <si>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</si>
  <si>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</si>
  <si>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</si>
  <si>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</si>
  <si>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</si>
  <si>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</si>
  <si>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</si>
  <si>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</si>
  <si>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</si>
  <si>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</si>
  <si>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</si>
  <si>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</si>
  <si>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</si>
  <si>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</si>
  <si>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</si>
  <si>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</si>
  <si>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</si>
  <si>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</si>
  <si>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</si>
  <si>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</si>
  <si>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</si>
  <si>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</si>
  <si>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</si>
  <si>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</si>
  <si>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</si>
  <si>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</si>
  <si>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</si>
  <si>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</si>
  <si>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岡山県高梁市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</si>
  <si>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</si>
  <si>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</si>
  <si>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</si>
  <si>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</si>
  <si>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</si>
  <si>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</si>
  <si>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</si>
  <si>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</si>
  <si>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</si>
  <si>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</si>
  <si>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</si>
  <si>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</si>
  <si>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</si>
  <si>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</si>
  <si>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</si>
  <si>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</si>
  <si>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</si>
  <si>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</si>
  <si>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</si>
  <si>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</si>
  <si>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</si>
  <si>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高梁市養護老人ホーム特別会計</t>
    <phoneticPr fontId="5"/>
  </si>
  <si>
    <t>高梁市軽費老人ホーム特別会計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</si>
  <si>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</si>
  <si>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</si>
  <si>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</si>
  <si>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</si>
  <si>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</si>
  <si>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</si>
  <si>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</si>
  <si>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</si>
  <si>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</si>
  <si>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</si>
  <si>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</si>
  <si>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</si>
  <si>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</si>
  <si>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</si>
  <si>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</si>
  <si>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</si>
  <si>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</si>
  <si>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</si>
  <si>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</si>
  <si>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高梁市水道事業特別会計</t>
    <phoneticPr fontId="5"/>
  </si>
  <si>
    <t>法適用企業</t>
    <phoneticPr fontId="5"/>
  </si>
  <si>
    <t>高梁市国民健康保険成羽病院事業会計</t>
    <phoneticPr fontId="5"/>
  </si>
  <si>
    <t>高梁市簡易水道事業特別会計</t>
    <phoneticPr fontId="5"/>
  </si>
  <si>
    <t>法非適用企業</t>
    <phoneticPr fontId="5"/>
  </si>
  <si>
    <t>高梁市下水道事業特別会計</t>
    <phoneticPr fontId="5"/>
  </si>
  <si>
    <t>高梁市地域開発事業特別会計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</si>
  <si>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</si>
  <si>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</si>
  <si>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</si>
  <si>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</si>
  <si>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</si>
  <si>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</si>
  <si>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</si>
  <si>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</si>
  <si>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</si>
  <si>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</si>
  <si>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</si>
  <si>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</si>
  <si>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</si>
  <si>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</si>
  <si>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</si>
  <si>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</si>
  <si>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</si>
  <si>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</si>
  <si>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</si>
  <si>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</si>
  <si>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</si>
  <si>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</si>
  <si>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</si>
  <si>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</si>
  <si>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</si>
  <si>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</si>
  <si>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</si>
  <si>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</si>
  <si>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</si>
  <si>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</si>
  <si>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</si>
  <si>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</si>
  <si>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</si>
  <si>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</si>
  <si>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</si>
  <si>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</si>
  <si>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</si>
  <si>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</si>
  <si>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</si>
  <si>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</si>
  <si>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</si>
  <si>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</si>
  <si>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</si>
  <si>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</si>
  <si>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</si>
  <si>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</si>
  <si>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</si>
  <si>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</si>
  <si>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</si>
  <si>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</si>
  <si>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</si>
  <si>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</si>
  <si>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</si>
  <si>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</si>
  <si>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</si>
  <si>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</si>
  <si>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</si>
  <si>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</si>
  <si>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</si>
  <si>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</si>
  <si>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</si>
  <si>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</si>
  <si>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</si>
  <si>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</si>
  <si>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</si>
  <si>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</si>
  <si>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</si>
  <si>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</si>
  <si>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</si>
  <si>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</si>
  <si>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</si>
  <si>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</si>
  <si>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</si>
  <si>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</si>
  <si>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</si>
  <si>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</si>
  <si>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</si>
  <si>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</si>
  <si>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</si>
  <si>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</si>
  <si>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</si>
  <si>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</si>
  <si>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</si>
  <si>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</si>
  <si>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</si>
  <si>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</si>
  <si>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</si>
  <si>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</si>
  <si>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</si>
  <si>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</si>
  <si>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</si>
  <si>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</si>
  <si>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</si>
  <si>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</si>
  <si>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</si>
  <si>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</si>
  <si>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</si>
  <si>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</si>
  <si>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</si>
  <si>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</si>
  <si>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</si>
  <si>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</si>
  <si>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</si>
  <si>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</si>
  <si>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</si>
  <si>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</si>
  <si>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</si>
  <si>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</si>
  <si>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</si>
  <si>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</si>
  <si>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</si>
  <si>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</si>
  <si>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</si>
  <si>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</si>
  <si>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</si>
  <si>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</si>
  <si>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</si>
  <si>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</si>
  <si>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</si>
  <si>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</si>
  <si>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</si>
  <si>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</si>
  <si>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</si>
  <si>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</si>
  <si>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</si>
  <si>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</si>
  <si>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</si>
  <si>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</si>
  <si>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</si>
  <si>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</si>
  <si>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</si>
  <si>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</si>
  <si>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</si>
  <si>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高梁市住宅新築資金等貸付事業特別会計</t>
  </si>
  <si>
    <t>▲ 0.47</t>
  </si>
  <si>
    <t>▲ 0.49</t>
  </si>
  <si>
    <t>▲ 0.50</t>
  </si>
  <si>
    <t>高梁市国民健康保険成羽病院事業会計</t>
  </si>
  <si>
    <t>一般会計</t>
  </si>
  <si>
    <t>高梁市水道事業特別会計</t>
  </si>
  <si>
    <t>高梁市介護保険特別会計</t>
  </si>
  <si>
    <t>高梁市国民健康保険特別会計</t>
  </si>
  <si>
    <t>高梁市地域開発事業特別会計</t>
  </si>
  <si>
    <t>▲ 0.24</t>
  </si>
  <si>
    <t>高梁市後期高齢者医療特別会計</t>
  </si>
  <si>
    <t>その他会計（赤字）</t>
  </si>
  <si>
    <t>その他会計（黒字）</t>
  </si>
  <si>
    <t>-</t>
    <phoneticPr fontId="2"/>
  </si>
  <si>
    <t>高梁地域事務組合一般会計</t>
    <rPh sb="0" eb="2">
      <t>タカハシ</t>
    </rPh>
    <rPh sb="2" eb="4">
      <t>チイキ</t>
    </rPh>
    <rPh sb="4" eb="6">
      <t>ジム</t>
    </rPh>
    <rPh sb="6" eb="8">
      <t>クミアイ</t>
    </rPh>
    <rPh sb="8" eb="10">
      <t>イッパン</t>
    </rPh>
    <rPh sb="10" eb="12">
      <t>カイケイ</t>
    </rPh>
    <phoneticPr fontId="2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</si>
  <si>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2"/>
  </si>
  <si>
    <t>岡山県広域水道企業団</t>
    <rPh sb="0" eb="3">
      <t>オカヤマケン</t>
    </rPh>
    <rPh sb="3" eb="5">
      <t>コウイキ</t>
    </rPh>
    <rPh sb="5" eb="7">
      <t>スイドウ</t>
    </rPh>
    <rPh sb="7" eb="9">
      <t>キギョウ</t>
    </rPh>
    <rPh sb="9" eb="10">
      <t>ダン</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</si>
  <si>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</si>
  <si>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</si>
  <si>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</si>
  <si>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</si>
  <si>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</si>
  <si>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2"/>
  </si>
  <si>
    <t>岡山県市町村税整理組合</t>
    <rPh sb="0" eb="3">
      <t>オカヤマケン</t>
    </rPh>
    <rPh sb="3" eb="5">
      <t>シチョウ</t>
    </rPh>
    <rPh sb="5" eb="7">
      <t>ソンゼイ</t>
    </rPh>
    <rPh sb="7" eb="9">
      <t>セイリ</t>
    </rPh>
    <rPh sb="9" eb="11">
      <t>クミアイ</t>
    </rPh>
    <phoneticPr fontId="22"/>
  </si>
  <si>
    <t>-</t>
    <phoneticPr fontId="2"/>
  </si>
  <si>
    <t>-</t>
    <phoneticPr fontId="2"/>
  </si>
  <si>
    <t>高梁市土地開発公社</t>
    <phoneticPr fontId="2"/>
  </si>
  <si>
    <t>○</t>
    <phoneticPr fontId="2"/>
  </si>
  <si>
    <t>○</t>
    <phoneticPr fontId="2"/>
  </si>
  <si>
    <t>○</t>
    <phoneticPr fontId="2"/>
  </si>
  <si>
    <t>（財）成羽町美術振興財団</t>
    <phoneticPr fontId="2"/>
  </si>
  <si>
    <t>（株）夢ファーム有漢</t>
    <phoneticPr fontId="2"/>
  </si>
  <si>
    <t>-</t>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</si>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</sst>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154659</c:v>
                </c:pt>
                <c:pt idx="1">
                  <c:v>99454</c:v>
                </c:pt>
                <c:pt idx="2">
                  <c:v>79926</c:v>
                </c:pt>
                <c:pt idx="3">
                  <c:v>84103</c:v>
                </c:pt>
                <c:pt idx="4">
                  <c:v>117461</c:v>
                </c:pt>
              </c:numCache>
            </c:numRef>
          </c:val>
          <c:smooth val="0"/>
        </c:ser>
        <c:dLbls>
          <c:showLegendKey val="0"/>
          <c:showVal val="0"/>
          <c:showCatName val="0"/>
          <c:showSerName val="0"/>
          <c:showPercent val="0"/>
          <c:showBubbleSize val="0"/>
        </c:dLbls>
        <c:marker val="1"/>
        <c:smooth val="0"/>
        <c:axId val="111284608"/>
        <c:axId val="111286144"/>
      </c:lineChart>
      <c:catAx>
        <c:axId val="111284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86144"/>
        <c:crosses val="autoZero"/>
        <c:auto val="1"/>
        <c:lblAlgn val="ctr"/>
        <c:lblOffset val="100"/>
        <c:tickLblSkip val="1"/>
        <c:tickMarkSkip val="1"/>
        <c:noMultiLvlLbl val="0"/>
      </c:catAx>
      <c:valAx>
        <c:axId val="1112861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8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2.65</c:v>
                </c:pt>
                <c:pt idx="1">
                  <c:v>2.79</c:v>
                </c:pt>
                <c:pt idx="2">
                  <c:v>3.13</c:v>
                </c:pt>
                <c:pt idx="3">
                  <c:v>3.35</c:v>
                </c:pt>
                <c:pt idx="4">
                  <c:v>3.84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8.84</c:v>
                </c:pt>
                <c:pt idx="1">
                  <c:v>10.130000000000001</c:v>
                </c:pt>
                <c:pt idx="2">
                  <c:v>12.93</c:v>
                </c:pt>
                <c:pt idx="3">
                  <c:v>13.28</c:v>
                </c:pt>
                <c:pt idx="4">
                  <c:v>15.56</c:v>
                </c:pt>
              </c:numCache>
            </c:numRef>
          </c:val>
        </c:ser>
        <c:dLbls>
          <c:showLegendKey val="0"/>
          <c:showVal val="0"/>
          <c:showCatName val="0"/>
          <c:showSerName val="0"/>
          <c:showPercent val="0"/>
          <c:showBubbleSize val="0"/>
        </c:dLbls>
        <c:gapWidth val="250"/>
        <c:overlap val="100"/>
        <c:axId val="113773952"/>
        <c:axId val="113780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2.4700000000000002</c:v>
                </c:pt>
                <c:pt idx="1">
                  <c:v>3.53</c:v>
                </c:pt>
                <c:pt idx="2">
                  <c:v>4.08</c:v>
                </c:pt>
                <c:pt idx="3">
                  <c:v>0.31</c:v>
                </c:pt>
                <c:pt idx="4">
                  <c:v>2.66</c:v>
                </c:pt>
              </c:numCache>
            </c:numRef>
          </c:val>
          <c:smooth val="0"/>
        </c:ser>
        <c:dLbls>
          <c:showLegendKey val="0"/>
          <c:showVal val="0"/>
          <c:showCatName val="0"/>
          <c:showSerName val="0"/>
          <c:showPercent val="0"/>
          <c:showBubbleSize val="0"/>
        </c:dLbls>
        <c:marker val="1"/>
        <c:smooth val="0"/>
        <c:axId val="113773952"/>
        <c:axId val="113780224"/>
      </c:lineChart>
      <c:catAx>
        <c:axId val="1137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780224"/>
        <c:crosses val="autoZero"/>
        <c:auto val="1"/>
        <c:lblAlgn val="ctr"/>
        <c:lblOffset val="100"/>
        <c:tickLblSkip val="1"/>
        <c:tickMarkSkip val="1"/>
        <c:noMultiLvlLbl val="0"/>
      </c:catAx>
      <c:valAx>
        <c:axId val="11378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7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0.18</c:v>
                </c:pt>
                <c:pt idx="2">
                  <c:v>#N/A</c:v>
                </c:pt>
                <c:pt idx="3">
                  <c:v>0.14000000000000001</c:v>
                </c:pt>
                <c:pt idx="4">
                  <c:v>#N/A</c:v>
                </c:pt>
                <c:pt idx="5">
                  <c:v>0.14000000000000001</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高梁市後期高齢者医療特別会計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0.24</c:v>
                </c:pt>
                <c:pt idx="1">
                  <c:v>#N/A</c:v>
                </c:pt>
                <c:pt idx="2">
                  <c:v>#N/A</c:v>
                </c:pt>
                <c:pt idx="3">
                  <c:v>0.28999999999999998</c:v>
                </c:pt>
                <c:pt idx="4">
                  <c:v>#N/A</c:v>
                </c:pt>
                <c:pt idx="5">
                  <c:v>0.23</c:v>
                </c:pt>
                <c:pt idx="6">
                  <c:v>#N/A</c:v>
                </c:pt>
                <c:pt idx="7">
                  <c:v>0.39</c:v>
                </c:pt>
                <c:pt idx="8">
                  <c:v>#N/A</c:v>
                </c:pt>
                <c:pt idx="9">
                  <c:v>0.08</c:v>
                </c:pt>
              </c:numCache>
            </c:numRef>
          </c:val>
        </c:ser>
        <c:ser>
          <c:idx val="4"/>
          <c:order val="4"/>
          <c:tx>
            <c:strRef>
              <c:f>データシート!$A$31</c:f>
              <c:strCache>
                <c:ptCount val="1"/>
                <c:pt idx="0">
                  <c:v>高梁市国民健康保険特別会計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1.1499999999999999</c:v>
                </c:pt>
                <c:pt idx="2">
                  <c:v>#N/A</c:v>
                </c:pt>
                <c:pt idx="3">
                  <c:v>0.92</c:v>
                </c:pt>
                <c:pt idx="4">
                  <c:v>#N/A</c:v>
                </c:pt>
                <c:pt idx="5">
                  <c:v>0.57999999999999996</c:v>
                </c:pt>
                <c:pt idx="6">
                  <c:v>#N/A</c:v>
                </c:pt>
                <c:pt idx="7">
                  <c:v>0.74</c:v>
                </c:pt>
                <c:pt idx="8">
                  <c:v>#N/A</c:v>
                </c:pt>
                <c:pt idx="9">
                  <c:v>0.43</c:v>
                </c:pt>
              </c:numCache>
            </c:numRef>
          </c:val>
        </c:ser>
        <c:ser>
          <c:idx val="5"/>
          <c:order val="5"/>
          <c:tx>
            <c:strRef>
              <c:f>データシート!$A$32</c:f>
              <c:strCache>
                <c:ptCount val="1"/>
                <c:pt idx="0">
                  <c:v>高梁市介護保険特別会計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0.28000000000000003</c:v>
                </c:pt>
                <c:pt idx="2">
                  <c:v>#N/A</c:v>
                </c:pt>
                <c:pt idx="3">
                  <c:v>0.26</c:v>
                </c:pt>
                <c:pt idx="4">
                  <c:v>#N/A</c:v>
                </c:pt>
                <c:pt idx="5">
                  <c:v>0.12</c:v>
                </c:pt>
                <c:pt idx="6">
                  <c:v>#N/A</c:v>
                </c:pt>
                <c:pt idx="7">
                  <c:v>0.21</c:v>
                </c:pt>
                <c:pt idx="8">
                  <c:v>#N/A</c:v>
                </c:pt>
                <c:pt idx="9">
                  <c:v>0.56999999999999995</c:v>
                </c:pt>
              </c:numCache>
            </c:numRef>
          </c:val>
        </c:ser>
        <c:ser>
          <c:idx val="6"/>
          <c:order val="6"/>
          <c:tx>
            <c:strRef>
              <c:f>データシート!$A$33</c:f>
              <c:strCache>
                <c:ptCount val="1"/>
                <c:pt idx="0">
                  <c:v>高梁市水道事業特別会計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3.98</c:v>
                </c:pt>
                <c:pt idx="2">
                  <c:v>#N/A</c:v>
                </c:pt>
                <c:pt idx="3">
                  <c:v>4.07</c:v>
                </c:pt>
                <c:pt idx="4">
                  <c:v>#N/A</c:v>
                </c:pt>
                <c:pt idx="5">
                  <c:v>4.21</c:v>
                </c:pt>
                <c:pt idx="6">
                  <c:v>#N/A</c:v>
                </c:pt>
                <c:pt idx="7">
                  <c:v>3.62</c:v>
                </c:pt>
                <c:pt idx="8">
                  <c:v>#N/A</c:v>
                </c:pt>
                <c:pt idx="9">
                  <c:v>3.96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3.05</c:v>
                </c:pt>
                <c:pt idx="2">
                  <c:v>#N/A</c:v>
                </c:pt>
                <c:pt idx="3">
                  <c:v>3.23</c:v>
                </c:pt>
                <c:pt idx="4">
                  <c:v>#N/A</c:v>
                </c:pt>
                <c:pt idx="5">
                  <c:v>3.62</c:v>
                </c:pt>
                <c:pt idx="6">
                  <c:v>#N/A</c:v>
                </c:pt>
                <c:pt idx="7">
                  <c:v>3.84</c:v>
                </c:pt>
                <c:pt idx="8">
                  <c:v>#N/A</c:v>
                </c:pt>
                <c:pt idx="9">
                  <c:v>4.33</c:v>
                </c:pt>
              </c:numCache>
            </c:numRef>
          </c:val>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14.44</c:v>
                </c:pt>
                <c:pt idx="2">
                  <c:v>#N/A</c:v>
                </c:pt>
                <c:pt idx="3">
                  <c:v>13.19</c:v>
                </c:pt>
                <c:pt idx="4">
                  <c:v>#N/A</c:v>
                </c:pt>
                <c:pt idx="5">
                  <c:v>12.83</c:v>
                </c:pt>
                <c:pt idx="6">
                  <c:v>#N/A</c:v>
                </c:pt>
                <c:pt idx="7">
                  <c:v>9.3699999999999992</c:v>
                </c:pt>
                <c:pt idx="8">
                  <c:v>#N/A</c:v>
                </c:pt>
                <c:pt idx="9">
                  <c:v>9.58</c:v>
                </c:pt>
              </c:numCache>
            </c:numRef>
          </c:val>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0.47</c:v>
                </c:pt>
                <c:pt idx="1">
                  <c:v>#N/A</c:v>
                </c:pt>
                <c:pt idx="2">
                  <c:v>0.47</c:v>
                </c:pt>
                <c:pt idx="3">
                  <c:v>#N/A</c:v>
                </c:pt>
                <c:pt idx="4">
                  <c:v>0.49</c:v>
                </c:pt>
                <c:pt idx="5">
                  <c:v>#N/A</c:v>
                </c:pt>
                <c:pt idx="6">
                  <c:v>0.5</c:v>
                </c:pt>
                <c:pt idx="7">
                  <c:v>#N/A</c:v>
                </c:pt>
                <c:pt idx="8">
                  <c:v>0.5</c:v>
                </c:pt>
                <c:pt idx="9">
                  <c:v>#N/A</c:v>
                </c:pt>
              </c:numCache>
            </c:numRef>
          </c:val>
        </c:ser>
        <c:dLbls>
          <c:showLegendKey val="0"/>
          <c:showVal val="0"/>
          <c:showCatName val="0"/>
          <c:showSerName val="0"/>
          <c:showPercent val="0"/>
          <c:showBubbleSize val="0"/>
        </c:dLbls>
        <c:gapWidth val="150"/>
        <c:overlap val="100"/>
        <c:axId val="114349568"/>
        <c:axId val="114351104"/>
      </c:barChart>
      <c:catAx>
        <c:axId val="11434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51104"/>
        <c:crosses val="autoZero"/>
        <c:auto val="1"/>
        <c:lblAlgn val="ctr"/>
        <c:lblOffset val="100"/>
        <c:tickLblSkip val="1"/>
        <c:tickMarkSkip val="1"/>
        <c:noMultiLvlLbl val="0"/>
      </c:catAx>
      <c:valAx>
        <c:axId val="11435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4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3444</c:v>
                </c:pt>
                <c:pt idx="5">
                  <c:v>3426</c:v>
                </c:pt>
                <c:pt idx="8">
                  <c:v>3434</c:v>
                </c:pt>
                <c:pt idx="11">
                  <c:v>3374</c:v>
                </c:pt>
                <c:pt idx="14">
                  <c:v>3311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5</c:v>
                </c:pt>
                <c:pt idx="3">
                  <c:v>3</c:v>
                </c:pt>
                <c:pt idx="6">
                  <c:v>4</c:v>
                </c:pt>
                <c:pt idx="9">
                  <c:v>3</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46</c:v>
                </c:pt>
                <c:pt idx="3">
                  <c:v>46</c:v>
                </c:pt>
                <c:pt idx="6">
                  <c:v>47</c:v>
                </c:pt>
                <c:pt idx="9">
                  <c:v>45</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257</c:v>
                </c:pt>
                <c:pt idx="3">
                  <c:v>262</c:v>
                </c:pt>
                <c:pt idx="6">
                  <c:v>241</c:v>
                </c:pt>
                <c:pt idx="9">
                  <c:v>188</c:v>
                </c:pt>
                <c:pt idx="12">
                  <c:v>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917</c:v>
                </c:pt>
                <c:pt idx="3">
                  <c:v>941</c:v>
                </c:pt>
                <c:pt idx="6">
                  <c:v>1065</c:v>
                </c:pt>
                <c:pt idx="9">
                  <c:v>1089</c:v>
                </c:pt>
                <c:pt idx="12">
                  <c:v>1090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1</c:v>
                </c:pt>
                <c:pt idx="9">
                  <c:v>1</c:v>
                </c:pt>
                <c:pt idx="12">
                  <c:v>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4413</c:v>
                </c:pt>
                <c:pt idx="3">
                  <c:v>4094</c:v>
                </c:pt>
                <c:pt idx="6">
                  <c:v>3874</c:v>
                </c:pt>
                <c:pt idx="9">
                  <c:v>3626</c:v>
                </c:pt>
                <c:pt idx="12">
                  <c:v>3531</c:v>
                </c:pt>
              </c:numCache>
            </c:numRef>
          </c:val>
        </c:ser>
        <c:dLbls>
          <c:showLegendKey val="0"/>
          <c:showVal val="0"/>
          <c:showCatName val="0"/>
          <c:showSerName val="0"/>
          <c:showPercent val="0"/>
          <c:showBubbleSize val="0"/>
        </c:dLbls>
        <c:gapWidth val="100"/>
        <c:overlap val="100"/>
        <c:axId val="113959680"/>
        <c:axId val="11396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2194</c:v>
                </c:pt>
                <c:pt idx="2">
                  <c:v>#N/A</c:v>
                </c:pt>
                <c:pt idx="3">
                  <c:v>#N/A</c:v>
                </c:pt>
                <c:pt idx="4">
                  <c:v>1920</c:v>
                </c:pt>
                <c:pt idx="5">
                  <c:v>#N/A</c:v>
                </c:pt>
                <c:pt idx="6">
                  <c:v>#N/A</c:v>
                </c:pt>
                <c:pt idx="7">
                  <c:v>1798</c:v>
                </c:pt>
                <c:pt idx="8">
                  <c:v>#N/A</c:v>
                </c:pt>
                <c:pt idx="9">
                  <c:v>#N/A</c:v>
                </c:pt>
                <c:pt idx="10">
                  <c:v>1578</c:v>
                </c:pt>
                <c:pt idx="11">
                  <c:v>#N/A</c:v>
                </c:pt>
                <c:pt idx="12">
                  <c:v>#N/A</c:v>
                </c:pt>
                <c:pt idx="13">
                  <c:v>1448</c:v>
                </c:pt>
                <c:pt idx="14">
                  <c:v>#N/A</c:v>
                </c:pt>
              </c:numCache>
            </c:numRef>
          </c:val>
          <c:smooth val="0"/>
        </c:ser>
        <c:dLbls>
          <c:showLegendKey val="0"/>
          <c:showVal val="0"/>
          <c:showCatName val="0"/>
          <c:showSerName val="0"/>
          <c:showPercent val="0"/>
          <c:showBubbleSize val="0"/>
        </c:dLbls>
        <c:marker val="1"/>
        <c:smooth val="0"/>
        <c:axId val="113959680"/>
        <c:axId val="113961600"/>
      </c:lineChart>
      <c:catAx>
        <c:axId val="11395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961600"/>
        <c:crosses val="autoZero"/>
        <c:auto val="1"/>
        <c:lblAlgn val="ctr"/>
        <c:lblOffset val="100"/>
        <c:tickLblSkip val="1"/>
        <c:tickMarkSkip val="1"/>
        <c:noMultiLvlLbl val="0"/>
      </c:catAx>
      <c:valAx>
        <c:axId val="11396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5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29710</c:v>
                </c:pt>
                <c:pt idx="5">
                  <c:v>29034</c:v>
                </c:pt>
                <c:pt idx="8">
                  <c:v>28283</c:v>
                </c:pt>
                <c:pt idx="11">
                  <c:v>29321</c:v>
                </c:pt>
                <c:pt idx="14">
                  <c:v>28602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3595</c:v>
                </c:pt>
                <c:pt idx="5">
                  <c:v>2588</c:v>
                </c:pt>
                <c:pt idx="8">
                  <c:v>2380</c:v>
                </c:pt>
                <c:pt idx="11">
                  <c:v>2079</c:v>
                </c:pt>
                <c:pt idx="14">
                  <c:v>1889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4573</c:v>
                </c:pt>
                <c:pt idx="5">
                  <c:v>5664</c:v>
                </c:pt>
                <c:pt idx="8">
                  <c:v>6345</c:v>
                </c:pt>
                <c:pt idx="11">
                  <c:v>6996</c:v>
                </c:pt>
                <c:pt idx="14">
                  <c:v>7370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c:v>
                </c:pt>
                <c:pt idx="3">
                  <c:v>11</c:v>
                </c:pt>
                <c:pt idx="6">
                  <c:v>12</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4959</c:v>
                </c:pt>
                <c:pt idx="3">
                  <c:v>4997</c:v>
                </c:pt>
                <c:pt idx="6">
                  <c:v>4902</c:v>
                </c:pt>
                <c:pt idx="9">
                  <c:v>4881</c:v>
                </c:pt>
                <c:pt idx="12">
                  <c:v>4701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1107</c:v>
                </c:pt>
                <c:pt idx="3">
                  <c:v>904</c:v>
                </c:pt>
                <c:pt idx="6">
                  <c:v>665</c:v>
                </c:pt>
                <c:pt idx="9">
                  <c:v>486</c:v>
                </c:pt>
                <c:pt idx="12">
                  <c:v>412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11869</c:v>
                </c:pt>
                <c:pt idx="3">
                  <c:v>11435</c:v>
                </c:pt>
                <c:pt idx="6">
                  <c:v>12162</c:v>
                </c:pt>
                <c:pt idx="9">
                  <c:v>11504</c:v>
                </c:pt>
                <c:pt idx="12">
                  <c:v>11279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254</c:v>
                </c:pt>
                <c:pt idx="3">
                  <c:v>202</c:v>
                </c:pt>
                <c:pt idx="6">
                  <c:v>161</c:v>
                </c:pt>
                <c:pt idx="9">
                  <c:v>128</c:v>
                </c:pt>
                <c:pt idx="12">
                  <c:v>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33073</c:v>
                </c:pt>
                <c:pt idx="3">
                  <c:v>31567</c:v>
                </c:pt>
                <c:pt idx="6">
                  <c:v>31165</c:v>
                </c:pt>
                <c:pt idx="9">
                  <c:v>30655</c:v>
                </c:pt>
                <c:pt idx="12">
                  <c:v>30736</c:v>
                </c:pt>
              </c:numCache>
            </c:numRef>
          </c:val>
        </c:ser>
        <c:dLbls>
          <c:showLegendKey val="0"/>
          <c:showVal val="0"/>
          <c:showCatName val="0"/>
          <c:showSerName val="0"/>
          <c:showPercent val="0"/>
          <c:showBubbleSize val="0"/>
        </c:dLbls>
        <c:gapWidth val="100"/>
        <c:overlap val="100"/>
        <c:axId val="104221312"/>
        <c:axId val="10423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13397</c:v>
                </c:pt>
                <c:pt idx="2">
                  <c:v>#N/A</c:v>
                </c:pt>
                <c:pt idx="3">
                  <c:v>#N/A</c:v>
                </c:pt>
                <c:pt idx="4">
                  <c:v>11829</c:v>
                </c:pt>
                <c:pt idx="5">
                  <c:v>#N/A</c:v>
                </c:pt>
                <c:pt idx="6">
                  <c:v>#N/A</c:v>
                </c:pt>
                <c:pt idx="7">
                  <c:v>12058</c:v>
                </c:pt>
                <c:pt idx="8">
                  <c:v>#N/A</c:v>
                </c:pt>
                <c:pt idx="9">
                  <c:v>#N/A</c:v>
                </c:pt>
                <c:pt idx="10">
                  <c:v>9260</c:v>
                </c:pt>
                <c:pt idx="11">
                  <c:v>#N/A</c:v>
                </c:pt>
                <c:pt idx="12">
                  <c:v>#N/A</c:v>
                </c:pt>
                <c:pt idx="13">
                  <c:v>9365</c:v>
                </c:pt>
                <c:pt idx="14">
                  <c:v>#N/A</c:v>
                </c:pt>
              </c:numCache>
            </c:numRef>
          </c:val>
          <c:smooth val="0"/>
        </c:ser>
        <c:dLbls>
          <c:showLegendKey val="0"/>
          <c:showVal val="0"/>
          <c:showCatName val="0"/>
          <c:showSerName val="0"/>
          <c:showPercent val="0"/>
          <c:showBubbleSize val="0"/>
        </c:dLbls>
        <c:marker val="1"/>
        <c:smooth val="0"/>
        <c:axId val="104221312"/>
        <c:axId val="104235776"/>
      </c:lineChart>
      <c:catAx>
        <c:axId val="10422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235776"/>
        <c:crosses val="autoZero"/>
        <c:auto val="1"/>
        <c:lblAlgn val="ctr"/>
        <c:lblOffset val="100"/>
        <c:tickLblSkip val="1"/>
        <c:tickMarkSkip val="1"/>
        <c:noMultiLvlLbl val="0"/>
      </c:catAx>
      <c:valAx>
        <c:axId val="10423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2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33,562
32,964
547.01
25,790,238
24,826,582
579,071
15,097,645
30,704,194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77.9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全国平均、岡山県平均、類似団体平均を下回っている。これは、本市が過疎・中山間地域であり社会経済基盤が弱く、市税を中心とした自主財源が乏しい状況によるものである。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147865</xdr:rowOff>
    </xdr:to>
    <xdr:cxnSp macro="">
      <xdr:nvCxnSpPr>
        <xdr:cNvPr id="70" name="直線コネクタ 69"/>
        <xdr:cNvCxnSpPr/>
      </xdr:nvCxnSpPr>
      <xdr:spPr>
        <a:xfrm flipV="1">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147865</xdr:rowOff>
    </xdr:to>
    <xdr:cxnSp macro="">
      <xdr:nvCxnSpPr>
        <xdr:cNvPr id="73" name="直線コネクタ 72"/>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147865</xdr:rowOff>
    </xdr:to>
    <xdr:cxnSp macro="">
      <xdr:nvCxnSpPr>
        <xdr:cNvPr id="76" name="直線コネクタ 75"/>
        <xdr:cNvCxnSpPr/>
      </xdr:nvCxnSpPr>
      <xdr:spPr>
        <a:xfrm>
          <a:off x="2336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113393</xdr:rowOff>
    </xdr:to>
    <xdr:cxnSp macro="">
      <xdr:nvCxnSpPr>
        <xdr:cNvPr id="79" name="直線コネクタ 78"/>
        <xdr:cNvCxnSpPr/>
      </xdr:nvCxnSpPr>
      <xdr:spPr>
        <a:xfrm>
          <a:off x="1447800" y="76227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9" name="円/楕円 88"/>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90"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1" name="円/楕円 90"/>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2" name="テキスト ボックス 91"/>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3" name="円/楕円 92"/>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4" name="テキスト ボックス 93"/>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5" name="円/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6" name="テキスト ボックス 95"/>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年度の合併及び交付税の削減により</a:t>
          </a:r>
          <a:r>
            <a:rPr kumimoji="1" lang="en-US" altLang="ja-JP" sz="1300">
              <a:latin typeface="ＭＳ Ｐゴシック"/>
            </a:rPr>
            <a:t>90</a:t>
          </a:r>
          <a:r>
            <a:rPr kumimoji="1" lang="ja-JP" altLang="en-US" sz="1300">
              <a:latin typeface="ＭＳ Ｐゴシック"/>
            </a:rPr>
            <a:t>％を超えていたが、平成</a:t>
          </a:r>
          <a:r>
            <a:rPr kumimoji="1" lang="en-US" altLang="ja-JP" sz="1300">
              <a:latin typeface="ＭＳ Ｐゴシック"/>
            </a:rPr>
            <a:t>21</a:t>
          </a:r>
          <a:r>
            <a:rPr kumimoji="1" lang="ja-JP" altLang="en-US" sz="1300">
              <a:latin typeface="ＭＳ Ｐゴシック"/>
            </a:rPr>
            <a:t>年度決算からは、行財政改革等の効果により、人件費、公債費等が減少に転じた。その結果、全国平均以下となっている。</a:t>
          </a:r>
        </a:p>
        <a:p>
          <a:r>
            <a:rPr kumimoji="1" lang="ja-JP" altLang="en-US" sz="1300">
              <a:latin typeface="ＭＳ Ｐゴシック"/>
            </a:rPr>
            <a:t>今後とも、定員管理や財政計画に基づく起債発行の抑制により、経常一般歳出の削減に努め、持続可能な財政運営を行う。</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62</xdr:row>
      <xdr:rowOff>29972</xdr:rowOff>
    </xdr:to>
    <xdr:cxnSp macro="">
      <xdr:nvCxnSpPr>
        <xdr:cNvPr id="131" name="直線コネクタ 130"/>
        <xdr:cNvCxnSpPr/>
      </xdr:nvCxnSpPr>
      <xdr:spPr>
        <a:xfrm flipV="1">
          <a:off x="4114800" y="1059230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29972</xdr:rowOff>
    </xdr:from>
    <xdr:to>
      <xdr:col>6</xdr:col>
      <xdr:colOff>0</xdr:colOff>
      <xdr:row>63</xdr:row>
      <xdr:rowOff>12954</xdr:rowOff>
    </xdr:to>
    <xdr:cxnSp macro="">
      <xdr:nvCxnSpPr>
        <xdr:cNvPr id="134" name="直線コネクタ 133"/>
        <xdr:cNvCxnSpPr/>
      </xdr:nvCxnSpPr>
      <xdr:spPr>
        <a:xfrm flipV="1">
          <a:off x="3225800" y="106598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63</xdr:row>
      <xdr:rowOff>12954</xdr:rowOff>
    </xdr:to>
    <xdr:cxnSp macro="">
      <xdr:nvCxnSpPr>
        <xdr:cNvPr id="137" name="直線コネクタ 136"/>
        <xdr:cNvCxnSpPr/>
      </xdr:nvCxnSpPr>
      <xdr:spPr>
        <a:xfrm>
          <a:off x="2336800" y="1061161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64</xdr:row>
      <xdr:rowOff>15240</xdr:rowOff>
    </xdr:to>
    <xdr:cxnSp macro="">
      <xdr:nvCxnSpPr>
        <xdr:cNvPr id="140" name="直線コネクタ 139"/>
        <xdr:cNvCxnSpPr/>
      </xdr:nvCxnSpPr>
      <xdr:spPr>
        <a:xfrm flipV="1">
          <a:off x="1447800" y="1061161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50" name="円/楕円 149"/>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99585</xdr:rowOff>
    </xdr:from>
    <xdr:ext cx="762000" cy="259045"/>
    <xdr:sp macro="" textlink="">
      <xdr:nvSpPr>
        <xdr:cNvPr id="151"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52" name="円/楕円 151"/>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90949</xdr:rowOff>
    </xdr:from>
    <xdr:ext cx="736600" cy="259045"/>
    <xdr:sp macro="" textlink="">
      <xdr:nvSpPr>
        <xdr:cNvPr id="153" name="テキスト ボックス 152"/>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133604</xdr:rowOff>
    </xdr:from>
    <xdr:to>
      <xdr:col>4</xdr:col>
      <xdr:colOff>533400</xdr:colOff>
      <xdr:row>63</xdr:row>
      <xdr:rowOff>63754</xdr:rowOff>
    </xdr:to>
    <xdr:sp macro="" textlink="">
      <xdr:nvSpPr>
        <xdr:cNvPr id="154" name="円/楕円 153"/>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48531</xdr:rowOff>
    </xdr:from>
    <xdr:ext cx="762000" cy="259045"/>
    <xdr:sp macro="" textlink="">
      <xdr:nvSpPr>
        <xdr:cNvPr id="155" name="テキスト ボックス 154"/>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6" name="円/楕円 155"/>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42689</xdr:rowOff>
    </xdr:from>
    <xdr:ext cx="762000" cy="259045"/>
    <xdr:sp macro="" textlink="">
      <xdr:nvSpPr>
        <xdr:cNvPr id="157" name="テキスト ボックス 156"/>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9" name="テキスト ボックス 15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[196,491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人当たり人件費・物件費は平成</a:t>
          </a:r>
          <a:r>
            <a:rPr kumimoji="1" lang="en-US" altLang="ja-JP" sz="1300">
              <a:latin typeface="ＭＳ Ｐゴシック"/>
            </a:rPr>
            <a:t>25</a:t>
          </a:r>
          <a:r>
            <a:rPr kumimoji="1" lang="ja-JP" altLang="en-US" sz="1300">
              <a:latin typeface="ＭＳ Ｐゴシック"/>
            </a:rPr>
            <a:t>年度末で</a:t>
          </a:r>
          <a:r>
            <a:rPr kumimoji="1" lang="en-US" altLang="ja-JP" sz="1300">
              <a:latin typeface="ＭＳ Ｐゴシック"/>
            </a:rPr>
            <a:t>196</a:t>
          </a:r>
          <a:r>
            <a:rPr kumimoji="1" lang="ja-JP" altLang="en-US" sz="1300">
              <a:latin typeface="ＭＳ Ｐゴシック"/>
            </a:rPr>
            <a:t>千円となっており、全国平均、岡山県平均を大幅に上回っている。</a:t>
          </a:r>
        </a:p>
        <a:p>
          <a:r>
            <a:rPr kumimoji="1" lang="ja-JP" altLang="en-US" sz="1300">
              <a:latin typeface="ＭＳ Ｐゴシック"/>
            </a:rPr>
            <a:t>主な要因は、合併による職員数の増加、市域の拡大による物件費の増大と考えられる。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129822</xdr:rowOff>
    </xdr:from>
    <xdr:to>
      <xdr:col>7</xdr:col>
      <xdr:colOff>152400</xdr:colOff>
      <xdr:row>82</xdr:row>
      <xdr:rowOff>133260</xdr:rowOff>
    </xdr:to>
    <xdr:cxnSp macro="">
      <xdr:nvCxnSpPr>
        <xdr:cNvPr id="194" name="直線コネクタ 193"/>
        <xdr:cNvCxnSpPr/>
      </xdr:nvCxnSpPr>
      <xdr:spPr>
        <a:xfrm flipV="1">
          <a:off x="4114800" y="14188722"/>
          <a:ext cx="8382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133260</xdr:rowOff>
    </xdr:from>
    <xdr:to>
      <xdr:col>6</xdr:col>
      <xdr:colOff>0</xdr:colOff>
      <xdr:row>82</xdr:row>
      <xdr:rowOff>152161</xdr:rowOff>
    </xdr:to>
    <xdr:cxnSp macro="">
      <xdr:nvCxnSpPr>
        <xdr:cNvPr id="197" name="直線コネクタ 196"/>
        <xdr:cNvCxnSpPr/>
      </xdr:nvCxnSpPr>
      <xdr:spPr>
        <a:xfrm flipV="1">
          <a:off x="3225800" y="14192160"/>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122839</xdr:rowOff>
    </xdr:from>
    <xdr:to>
      <xdr:col>4</xdr:col>
      <xdr:colOff>482600</xdr:colOff>
      <xdr:row>82</xdr:row>
      <xdr:rowOff>152161</xdr:rowOff>
    </xdr:to>
    <xdr:cxnSp macro="">
      <xdr:nvCxnSpPr>
        <xdr:cNvPr id="200" name="直線コネクタ 199"/>
        <xdr:cNvCxnSpPr/>
      </xdr:nvCxnSpPr>
      <xdr:spPr>
        <a:xfrm>
          <a:off x="2336800" y="14181739"/>
          <a:ext cx="8890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122839</xdr:rowOff>
    </xdr:from>
    <xdr:to>
      <xdr:col>3</xdr:col>
      <xdr:colOff>279400</xdr:colOff>
      <xdr:row>82</xdr:row>
      <xdr:rowOff>130594</xdr:rowOff>
    </xdr:to>
    <xdr:cxnSp macro="">
      <xdr:nvCxnSpPr>
        <xdr:cNvPr id="203" name="直線コネクタ 202"/>
        <xdr:cNvCxnSpPr/>
      </xdr:nvCxnSpPr>
      <xdr:spPr>
        <a:xfrm flipV="1">
          <a:off x="1447800" y="14181739"/>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79022</xdr:rowOff>
    </xdr:from>
    <xdr:to>
      <xdr:col>7</xdr:col>
      <xdr:colOff>203200</xdr:colOff>
      <xdr:row>83</xdr:row>
      <xdr:rowOff>9172</xdr:rowOff>
    </xdr:to>
    <xdr:sp macro="" textlink="">
      <xdr:nvSpPr>
        <xdr:cNvPr id="213" name="円/楕円 212"/>
        <xdr:cNvSpPr/>
      </xdr:nvSpPr>
      <xdr:spPr>
        <a:xfrm>
          <a:off x="4902200" y="141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51099</xdr:rowOff>
    </xdr:from>
    <xdr:ext cx="762000" cy="259045"/>
    <xdr:sp macro="" textlink="">
      <xdr:nvSpPr>
        <xdr:cNvPr id="214" name="人件費・物件費等の状況該当値テキスト"/>
        <xdr:cNvSpPr txBox="1"/>
      </xdr:nvSpPr>
      <xdr:spPr>
        <a:xfrm>
          <a:off x="5041900" y="1410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196,491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82460</xdr:rowOff>
    </xdr:from>
    <xdr:to>
      <xdr:col>6</xdr:col>
      <xdr:colOff>50800</xdr:colOff>
      <xdr:row>83</xdr:row>
      <xdr:rowOff>12610</xdr:rowOff>
    </xdr:to>
    <xdr:sp macro="" textlink="">
      <xdr:nvSpPr>
        <xdr:cNvPr id="215" name="円/楕円 214"/>
        <xdr:cNvSpPr/>
      </xdr:nvSpPr>
      <xdr:spPr>
        <a:xfrm>
          <a:off x="4064000" y="1414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168837</xdr:rowOff>
    </xdr:from>
    <xdr:ext cx="736600" cy="259045"/>
    <xdr:sp macro="" textlink="">
      <xdr:nvSpPr>
        <xdr:cNvPr id="216" name="テキスト ボックス 215"/>
        <xdr:cNvSpPr txBox="1"/>
      </xdr:nvSpPr>
      <xdr:spPr>
        <a:xfrm>
          <a:off x="3733800" y="1422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101361</xdr:rowOff>
    </xdr:from>
    <xdr:to>
      <xdr:col>4</xdr:col>
      <xdr:colOff>533400</xdr:colOff>
      <xdr:row>83</xdr:row>
      <xdr:rowOff>31511</xdr:rowOff>
    </xdr:to>
    <xdr:sp macro="" textlink="">
      <xdr:nvSpPr>
        <xdr:cNvPr id="217" name="円/楕円 216"/>
        <xdr:cNvSpPr/>
      </xdr:nvSpPr>
      <xdr:spPr>
        <a:xfrm>
          <a:off x="3175000" y="141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16288</xdr:rowOff>
    </xdr:from>
    <xdr:ext cx="762000" cy="259045"/>
    <xdr:sp macro="" textlink="">
      <xdr:nvSpPr>
        <xdr:cNvPr id="218" name="テキスト ボックス 217"/>
        <xdr:cNvSpPr txBox="1"/>
      </xdr:nvSpPr>
      <xdr:spPr>
        <a:xfrm>
          <a:off x="2844800" y="142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72039</xdr:rowOff>
    </xdr:from>
    <xdr:to>
      <xdr:col>3</xdr:col>
      <xdr:colOff>330200</xdr:colOff>
      <xdr:row>83</xdr:row>
      <xdr:rowOff>2189</xdr:rowOff>
    </xdr:to>
    <xdr:sp macro="" textlink="">
      <xdr:nvSpPr>
        <xdr:cNvPr id="219" name="円/楕円 218"/>
        <xdr:cNvSpPr/>
      </xdr:nvSpPr>
      <xdr:spPr>
        <a:xfrm>
          <a:off x="2286000" y="141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158416</xdr:rowOff>
    </xdr:from>
    <xdr:ext cx="762000" cy="259045"/>
    <xdr:sp macro="" textlink="">
      <xdr:nvSpPr>
        <xdr:cNvPr id="220" name="テキスト ボックス 219"/>
        <xdr:cNvSpPr txBox="1"/>
      </xdr:nvSpPr>
      <xdr:spPr>
        <a:xfrm>
          <a:off x="1955800" y="1421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194,755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79794</xdr:rowOff>
    </xdr:from>
    <xdr:to>
      <xdr:col>2</xdr:col>
      <xdr:colOff>127000</xdr:colOff>
      <xdr:row>83</xdr:row>
      <xdr:rowOff>9944</xdr:rowOff>
    </xdr:to>
    <xdr:sp macro="" textlink="">
      <xdr:nvSpPr>
        <xdr:cNvPr id="221" name="円/楕円 220"/>
        <xdr:cNvSpPr/>
      </xdr:nvSpPr>
      <xdr:spPr>
        <a:xfrm>
          <a:off x="1397000" y="141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166171</xdr:rowOff>
    </xdr:from>
    <xdr:ext cx="762000" cy="259045"/>
    <xdr:sp macro="" textlink="">
      <xdr:nvSpPr>
        <xdr:cNvPr id="222" name="テキスト ボックス 221"/>
        <xdr:cNvSpPr txBox="1"/>
      </xdr:nvSpPr>
      <xdr:spPr>
        <a:xfrm>
          <a:off x="1066800" y="1422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本市は類似団体平均と同水準であるが、今後とも行財政改革に基づく、諸手当の見直しなどにより、一層の給与の適正化に努める。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89</xdr:row>
      <xdr:rowOff>127302</xdr:rowOff>
    </xdr:to>
    <xdr:cxnSp macro="">
      <xdr:nvCxnSpPr>
        <xdr:cNvPr id="258" name="直線コネクタ 257"/>
        <xdr:cNvCxnSpPr/>
      </xdr:nvCxnSpPr>
      <xdr:spPr>
        <a:xfrm flipV="1">
          <a:off x="16179800" y="14570529"/>
          <a:ext cx="8382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9"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127302</xdr:rowOff>
    </xdr:from>
    <xdr:to>
      <xdr:col>23</xdr:col>
      <xdr:colOff>406400</xdr:colOff>
      <xdr:row>90</xdr:row>
      <xdr:rowOff>1814</xdr:rowOff>
    </xdr:to>
    <xdr:cxnSp macro="">
      <xdr:nvCxnSpPr>
        <xdr:cNvPr id="261" name="直線コネクタ 260"/>
        <xdr:cNvCxnSpPr/>
      </xdr:nvCxnSpPr>
      <xdr:spPr>
        <a:xfrm flipV="1">
          <a:off x="15290800" y="153863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90</xdr:row>
      <xdr:rowOff>1814</xdr:rowOff>
    </xdr:to>
    <xdr:cxnSp macro="">
      <xdr:nvCxnSpPr>
        <xdr:cNvPr id="264" name="直線コネクタ 263"/>
        <xdr:cNvCxnSpPr/>
      </xdr:nvCxnSpPr>
      <xdr:spPr>
        <a:xfrm>
          <a:off x="14401800" y="144671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84</xdr:row>
      <xdr:rowOff>88295</xdr:rowOff>
    </xdr:to>
    <xdr:cxnSp macro="">
      <xdr:nvCxnSpPr>
        <xdr:cNvPr id="267" name="直線コネクタ 266"/>
        <xdr:cNvCxnSpPr/>
      </xdr:nvCxnSpPr>
      <xdr:spPr>
        <a:xfrm flipV="1">
          <a:off x="13512800" y="144671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9" name="テキスト ボックス 26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1" name="テキスト ボックス 270"/>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7" name="円/楕円 276"/>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78"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76502</xdr:rowOff>
    </xdr:from>
    <xdr:to>
      <xdr:col>23</xdr:col>
      <xdr:colOff>457200</xdr:colOff>
      <xdr:row>90</xdr:row>
      <xdr:rowOff>6652</xdr:rowOff>
    </xdr:to>
    <xdr:sp macro="" textlink="">
      <xdr:nvSpPr>
        <xdr:cNvPr id="279" name="円/楕円 278"/>
        <xdr:cNvSpPr/>
      </xdr:nvSpPr>
      <xdr:spPr>
        <a:xfrm>
          <a:off x="16129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16829</xdr:rowOff>
    </xdr:from>
    <xdr:ext cx="736600" cy="259045"/>
    <xdr:sp macro="" textlink="">
      <xdr:nvSpPr>
        <xdr:cNvPr id="280" name="テキスト ボックス 279"/>
        <xdr:cNvSpPr txBox="1"/>
      </xdr:nvSpPr>
      <xdr:spPr>
        <a:xfrm>
          <a:off x="15798800" y="1510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122464</xdr:rowOff>
    </xdr:from>
    <xdr:to>
      <xdr:col>22</xdr:col>
      <xdr:colOff>254000</xdr:colOff>
      <xdr:row>90</xdr:row>
      <xdr:rowOff>52614</xdr:rowOff>
    </xdr:to>
    <xdr:sp macro="" textlink="">
      <xdr:nvSpPr>
        <xdr:cNvPr id="281" name="円/楕円 280"/>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62791</xdr:rowOff>
    </xdr:from>
    <xdr:ext cx="762000" cy="259045"/>
    <xdr:sp macro="" textlink="">
      <xdr:nvSpPr>
        <xdr:cNvPr id="282" name="テキスト ボックス 281"/>
        <xdr:cNvSpPr txBox="1"/>
      </xdr:nvSpPr>
      <xdr:spPr>
        <a:xfrm>
          <a:off x="14909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14514</xdr:rowOff>
    </xdr:from>
    <xdr:to>
      <xdr:col>21</xdr:col>
      <xdr:colOff>50800</xdr:colOff>
      <xdr:row>84</xdr:row>
      <xdr:rowOff>116114</xdr:rowOff>
    </xdr:to>
    <xdr:sp macro="" textlink="">
      <xdr:nvSpPr>
        <xdr:cNvPr id="283" name="円/楕円 282"/>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84" name="テキスト ボックス 283"/>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37495</xdr:rowOff>
    </xdr:from>
    <xdr:to>
      <xdr:col>19</xdr:col>
      <xdr:colOff>533400</xdr:colOff>
      <xdr:row>84</xdr:row>
      <xdr:rowOff>139095</xdr:rowOff>
    </xdr:to>
    <xdr:sp macro="" textlink="">
      <xdr:nvSpPr>
        <xdr:cNvPr id="285" name="円/楕円 284"/>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123872</xdr:rowOff>
    </xdr:from>
    <xdr:ext cx="762000" cy="259045"/>
    <xdr:sp macro="" textlink="">
      <xdr:nvSpPr>
        <xdr:cNvPr id="286" name="テキスト ボックス 285"/>
        <xdr:cNvSpPr txBox="1"/>
      </xdr:nvSpPr>
      <xdr:spPr>
        <a:xfrm>
          <a:off x="13131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1,000</a:t>
          </a:r>
          <a:r>
            <a:rPr kumimoji="1" lang="ja-JP" altLang="en-US" sz="1300">
              <a:latin typeface="ＭＳ Ｐゴシック"/>
            </a:rPr>
            <a:t>人当たりの職員数は</a:t>
          </a:r>
          <a:r>
            <a:rPr kumimoji="1" lang="en-US" altLang="ja-JP" sz="1300">
              <a:latin typeface="ＭＳ Ｐゴシック"/>
            </a:rPr>
            <a:t>14.36</a:t>
          </a:r>
          <a:r>
            <a:rPr kumimoji="1" lang="ja-JP" altLang="en-US" sz="1300">
              <a:latin typeface="ＭＳ Ｐゴシック"/>
            </a:rPr>
            <a:t>人となっており、全国平均、岡山県平均、類似団体平均を大幅に上回っているが、合併に伴う職員数の増加および人口の減少が要因である。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136843</xdr:rowOff>
    </xdr:from>
    <xdr:to>
      <xdr:col>24</xdr:col>
      <xdr:colOff>558800</xdr:colOff>
      <xdr:row>66</xdr:row>
      <xdr:rowOff>139859</xdr:rowOff>
    </xdr:to>
    <xdr:cxnSp macro="">
      <xdr:nvCxnSpPr>
        <xdr:cNvPr id="325" name="直線コネクタ 324"/>
        <xdr:cNvCxnSpPr/>
      </xdr:nvCxnSpPr>
      <xdr:spPr>
        <a:xfrm flipV="1">
          <a:off x="16179800" y="11452543"/>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6"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139859</xdr:rowOff>
    </xdr:from>
    <xdr:to>
      <xdr:col>23</xdr:col>
      <xdr:colOff>406400</xdr:colOff>
      <xdr:row>66</xdr:row>
      <xdr:rowOff>163988</xdr:rowOff>
    </xdr:to>
    <xdr:cxnSp macro="">
      <xdr:nvCxnSpPr>
        <xdr:cNvPr id="328" name="直線コネクタ 327"/>
        <xdr:cNvCxnSpPr/>
      </xdr:nvCxnSpPr>
      <xdr:spPr>
        <a:xfrm flipV="1">
          <a:off x="15290800" y="1145555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30" name="テキスト ボックス 329"/>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163988</xdr:rowOff>
    </xdr:from>
    <xdr:to>
      <xdr:col>22</xdr:col>
      <xdr:colOff>203200</xdr:colOff>
      <xdr:row>67</xdr:row>
      <xdr:rowOff>28734</xdr:rowOff>
    </xdr:to>
    <xdr:cxnSp macro="">
      <xdr:nvCxnSpPr>
        <xdr:cNvPr id="331" name="直線コネクタ 330"/>
        <xdr:cNvCxnSpPr/>
      </xdr:nvCxnSpPr>
      <xdr:spPr>
        <a:xfrm flipV="1">
          <a:off x="14401800" y="1147968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3" name="テキスト ボックス 332"/>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25718</xdr:rowOff>
    </xdr:from>
    <xdr:to>
      <xdr:col>21</xdr:col>
      <xdr:colOff>0</xdr:colOff>
      <xdr:row>67</xdr:row>
      <xdr:rowOff>28734</xdr:rowOff>
    </xdr:to>
    <xdr:cxnSp macro="">
      <xdr:nvCxnSpPr>
        <xdr:cNvPr id="334" name="直線コネクタ 333"/>
        <xdr:cNvCxnSpPr/>
      </xdr:nvCxnSpPr>
      <xdr:spPr>
        <a:xfrm>
          <a:off x="13512800" y="1151286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6" name="テキスト ボックス 335"/>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8" name="テキスト ボックス 337"/>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86043</xdr:rowOff>
    </xdr:from>
    <xdr:to>
      <xdr:col>24</xdr:col>
      <xdr:colOff>609600</xdr:colOff>
      <xdr:row>67</xdr:row>
      <xdr:rowOff>16193</xdr:rowOff>
    </xdr:to>
    <xdr:sp macro="" textlink="">
      <xdr:nvSpPr>
        <xdr:cNvPr id="344" name="円/楕円 343"/>
        <xdr:cNvSpPr/>
      </xdr:nvSpPr>
      <xdr:spPr>
        <a:xfrm>
          <a:off x="16967200" y="11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153370</xdr:rowOff>
    </xdr:from>
    <xdr:ext cx="762000" cy="259045"/>
    <xdr:sp macro="" textlink="">
      <xdr:nvSpPr>
        <xdr:cNvPr id="345" name="定員管理の状況該当値テキスト"/>
        <xdr:cNvSpPr txBox="1"/>
      </xdr:nvSpPr>
      <xdr:spPr>
        <a:xfrm>
          <a:off x="17106900" y="1129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89059</xdr:rowOff>
    </xdr:from>
    <xdr:to>
      <xdr:col>23</xdr:col>
      <xdr:colOff>457200</xdr:colOff>
      <xdr:row>67</xdr:row>
      <xdr:rowOff>19209</xdr:rowOff>
    </xdr:to>
    <xdr:sp macro="" textlink="">
      <xdr:nvSpPr>
        <xdr:cNvPr id="346" name="円/楕円 345"/>
        <xdr:cNvSpPr/>
      </xdr:nvSpPr>
      <xdr:spPr>
        <a:xfrm>
          <a:off x="16129000" y="114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3986</xdr:rowOff>
    </xdr:from>
    <xdr:ext cx="736600" cy="259045"/>
    <xdr:sp macro="" textlink="">
      <xdr:nvSpPr>
        <xdr:cNvPr id="347" name="テキスト ボックス 346"/>
        <xdr:cNvSpPr txBox="1"/>
      </xdr:nvSpPr>
      <xdr:spPr>
        <a:xfrm>
          <a:off x="15798800" y="11491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113188</xdr:rowOff>
    </xdr:from>
    <xdr:to>
      <xdr:col>22</xdr:col>
      <xdr:colOff>254000</xdr:colOff>
      <xdr:row>67</xdr:row>
      <xdr:rowOff>43338</xdr:rowOff>
    </xdr:to>
    <xdr:sp macro="" textlink="">
      <xdr:nvSpPr>
        <xdr:cNvPr id="348" name="円/楕円 347"/>
        <xdr:cNvSpPr/>
      </xdr:nvSpPr>
      <xdr:spPr>
        <a:xfrm>
          <a:off x="15240000" y="114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28115</xdr:rowOff>
    </xdr:from>
    <xdr:ext cx="762000" cy="259045"/>
    <xdr:sp macro="" textlink="">
      <xdr:nvSpPr>
        <xdr:cNvPr id="349" name="テキスト ボックス 348"/>
        <xdr:cNvSpPr txBox="1"/>
      </xdr:nvSpPr>
      <xdr:spPr>
        <a:xfrm>
          <a:off x="14909800" y="1151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149384</xdr:rowOff>
    </xdr:from>
    <xdr:to>
      <xdr:col>21</xdr:col>
      <xdr:colOff>50800</xdr:colOff>
      <xdr:row>67</xdr:row>
      <xdr:rowOff>79534</xdr:rowOff>
    </xdr:to>
    <xdr:sp macro="" textlink="">
      <xdr:nvSpPr>
        <xdr:cNvPr id="350" name="円/楕円 349"/>
        <xdr:cNvSpPr/>
      </xdr:nvSpPr>
      <xdr:spPr>
        <a:xfrm>
          <a:off x="14351000" y="114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64311</xdr:rowOff>
    </xdr:from>
    <xdr:ext cx="762000" cy="259045"/>
    <xdr:sp macro="" textlink="">
      <xdr:nvSpPr>
        <xdr:cNvPr id="351" name="テキスト ボックス 350"/>
        <xdr:cNvSpPr txBox="1"/>
      </xdr:nvSpPr>
      <xdr:spPr>
        <a:xfrm>
          <a:off x="14020800" y="1155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146368</xdr:rowOff>
    </xdr:from>
    <xdr:to>
      <xdr:col>19</xdr:col>
      <xdr:colOff>533400</xdr:colOff>
      <xdr:row>67</xdr:row>
      <xdr:rowOff>76518</xdr:rowOff>
    </xdr:to>
    <xdr:sp macro="" textlink="">
      <xdr:nvSpPr>
        <xdr:cNvPr id="352" name="円/楕円 351"/>
        <xdr:cNvSpPr/>
      </xdr:nvSpPr>
      <xdr:spPr>
        <a:xfrm>
          <a:off x="13462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61295</xdr:rowOff>
    </xdr:from>
    <xdr:ext cx="762000" cy="259045"/>
    <xdr:sp macro="" textlink="">
      <xdr:nvSpPr>
        <xdr:cNvPr id="353" name="テキスト ボックス 352"/>
        <xdr:cNvSpPr txBox="1"/>
      </xdr:nvSpPr>
      <xdr:spPr>
        <a:xfrm>
          <a:off x="13131800" y="1154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実質公債費比率については全国平均、岡山県平均、類似団体平均を上回っているものの、年々数値は良化傾向にある。</a:t>
          </a:r>
        </a:p>
        <a:p>
          <a:r>
            <a:rPr kumimoji="1" lang="ja-JP" altLang="en-US" sz="1300">
              <a:latin typeface="ＭＳ Ｐゴシック"/>
            </a:rPr>
            <a:t>これは平成</a:t>
          </a:r>
          <a:r>
            <a:rPr kumimoji="1" lang="en-US" altLang="ja-JP" sz="1300">
              <a:latin typeface="ＭＳ Ｐゴシック"/>
            </a:rPr>
            <a:t>18</a:t>
          </a:r>
          <a:r>
            <a:rPr kumimoji="1" lang="ja-JP" altLang="en-US" sz="1300">
              <a:latin typeface="ＭＳ Ｐゴシック"/>
            </a:rPr>
            <a:t>年度に策定（平成</a:t>
          </a:r>
          <a:r>
            <a:rPr kumimoji="1" lang="en-US" altLang="ja-JP" sz="1300">
              <a:latin typeface="ＭＳ Ｐゴシック"/>
            </a:rPr>
            <a:t>19</a:t>
          </a:r>
          <a:r>
            <a:rPr kumimoji="1" lang="ja-JP" altLang="en-US" sz="1300">
              <a:latin typeface="ＭＳ Ｐゴシック"/>
            </a:rPr>
            <a:t>年度見直し）した公債費負担適正化計画に基づき、普通建設事業による起債発行額の抑制や公債費の繰上償還などにより起債償還額の削減を図ったためである。</a:t>
          </a:r>
        </a:p>
        <a:p>
          <a:r>
            <a:rPr kumimoji="1" lang="ja-JP" altLang="en-US" sz="1300">
              <a:latin typeface="ＭＳ Ｐゴシック"/>
            </a:rPr>
            <a:t>今後も、財政運営適正化計画に基づき、計画的な新規起債発行に努める。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41487</xdr:rowOff>
    </xdr:from>
    <xdr:to>
      <xdr:col>24</xdr:col>
      <xdr:colOff>558800</xdr:colOff>
      <xdr:row>42</xdr:row>
      <xdr:rowOff>129963</xdr:rowOff>
    </xdr:to>
    <xdr:cxnSp macro="">
      <xdr:nvCxnSpPr>
        <xdr:cNvPr id="387" name="直線コネクタ 386"/>
        <xdr:cNvCxnSpPr/>
      </xdr:nvCxnSpPr>
      <xdr:spPr>
        <a:xfrm flipV="1">
          <a:off x="16179800" y="724238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8"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43</xdr:row>
      <xdr:rowOff>95250</xdr:rowOff>
    </xdr:to>
    <xdr:cxnSp macro="">
      <xdr:nvCxnSpPr>
        <xdr:cNvPr id="390" name="直線コネクタ 389"/>
        <xdr:cNvCxnSpPr/>
      </xdr:nvCxnSpPr>
      <xdr:spPr>
        <a:xfrm flipV="1">
          <a:off x="15290800" y="733086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2" name="テキスト ボックス 391"/>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28363</xdr:rowOff>
    </xdr:to>
    <xdr:cxnSp macro="">
      <xdr:nvCxnSpPr>
        <xdr:cNvPr id="393" name="直線コネクタ 392"/>
        <xdr:cNvCxnSpPr/>
      </xdr:nvCxnSpPr>
      <xdr:spPr>
        <a:xfrm flipV="1">
          <a:off x="14401800" y="74676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28363</xdr:rowOff>
    </xdr:from>
    <xdr:to>
      <xdr:col>21</xdr:col>
      <xdr:colOff>0</xdr:colOff>
      <xdr:row>45</xdr:row>
      <xdr:rowOff>41910</xdr:rowOff>
    </xdr:to>
    <xdr:cxnSp macro="">
      <xdr:nvCxnSpPr>
        <xdr:cNvPr id="396" name="直線コネクタ 395"/>
        <xdr:cNvCxnSpPr/>
      </xdr:nvCxnSpPr>
      <xdr:spPr>
        <a:xfrm flipV="1">
          <a:off x="13512800" y="75721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398" name="テキスト ボックス 397"/>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0" name="テキスト ボックス 399"/>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162137</xdr:rowOff>
    </xdr:from>
    <xdr:to>
      <xdr:col>24</xdr:col>
      <xdr:colOff>609600</xdr:colOff>
      <xdr:row>42</xdr:row>
      <xdr:rowOff>92287</xdr:rowOff>
    </xdr:to>
    <xdr:sp macro="" textlink="">
      <xdr:nvSpPr>
        <xdr:cNvPr id="406" name="円/楕円 405"/>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134214</xdr:rowOff>
    </xdr:from>
    <xdr:ext cx="762000" cy="259045"/>
    <xdr:sp macro="" textlink="">
      <xdr:nvSpPr>
        <xdr:cNvPr id="407"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408" name="円/楕円 407"/>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409" name="テキスト ボックス 408"/>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10" name="円/楕円 409"/>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11" name="テキスト ボックス 410"/>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149013</xdr:rowOff>
    </xdr:from>
    <xdr:to>
      <xdr:col>21</xdr:col>
      <xdr:colOff>50800</xdr:colOff>
      <xdr:row>44</xdr:row>
      <xdr:rowOff>79163</xdr:rowOff>
    </xdr:to>
    <xdr:sp macro="" textlink="">
      <xdr:nvSpPr>
        <xdr:cNvPr id="412" name="円/楕円 411"/>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63940</xdr:rowOff>
    </xdr:from>
    <xdr:ext cx="762000" cy="259045"/>
    <xdr:sp macro="" textlink="">
      <xdr:nvSpPr>
        <xdr:cNvPr id="413" name="テキスト ボックス 412"/>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162560</xdr:rowOff>
    </xdr:from>
    <xdr:to>
      <xdr:col>19</xdr:col>
      <xdr:colOff>533400</xdr:colOff>
      <xdr:row>45</xdr:row>
      <xdr:rowOff>92710</xdr:rowOff>
    </xdr:to>
    <xdr:sp macro="" textlink="">
      <xdr:nvSpPr>
        <xdr:cNvPr id="414" name="円/楕円 413"/>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77487</xdr:rowOff>
    </xdr:from>
    <xdr:ext cx="762000" cy="259045"/>
    <xdr:sp macro="" textlink="">
      <xdr:nvSpPr>
        <xdr:cNvPr id="415" name="テキスト ボックス 414"/>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年度末で</a:t>
          </a:r>
          <a:r>
            <a:rPr kumimoji="1" lang="en-US" altLang="ja-JP" sz="1300">
              <a:latin typeface="ＭＳ Ｐゴシック"/>
            </a:rPr>
            <a:t>77.9</a:t>
          </a:r>
          <a:r>
            <a:rPr kumimoji="1" lang="ja-JP" altLang="en-US" sz="1300">
              <a:latin typeface="ＭＳ Ｐゴシック"/>
            </a:rPr>
            <a:t>％となっており、全国平均、岡山県平均、類似団体平均を上回っている。</a:t>
          </a:r>
        </a:p>
        <a:p>
          <a:r>
            <a:rPr kumimoji="1" lang="ja-JP" altLang="en-US" sz="1300">
              <a:latin typeface="ＭＳ Ｐゴシック"/>
            </a:rPr>
            <a:t>これはこれまでに、道路や水道等の生活基盤整備に多くの投資を行った結果であるが、今後は財政運営適正化計画に基づき、事業の重点化を図り、発行する起債の選択、抑制をし、地方債残高の減少により将来負担比率の抑制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74549</xdr:rowOff>
    </xdr:from>
    <xdr:to>
      <xdr:col>24</xdr:col>
      <xdr:colOff>558800</xdr:colOff>
      <xdr:row>17</xdr:row>
      <xdr:rowOff>82592</xdr:rowOff>
    </xdr:to>
    <xdr:cxnSp macro="">
      <xdr:nvCxnSpPr>
        <xdr:cNvPr id="449" name="直線コネクタ 448"/>
        <xdr:cNvCxnSpPr/>
      </xdr:nvCxnSpPr>
      <xdr:spPr>
        <a:xfrm>
          <a:off x="16179800" y="298919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74549</xdr:rowOff>
    </xdr:from>
    <xdr:to>
      <xdr:col>23</xdr:col>
      <xdr:colOff>406400</xdr:colOff>
      <xdr:row>18</xdr:row>
      <xdr:rowOff>76835</xdr:rowOff>
    </xdr:to>
    <xdr:cxnSp macro="">
      <xdr:nvCxnSpPr>
        <xdr:cNvPr id="452" name="直線コネクタ 451"/>
        <xdr:cNvCxnSpPr/>
      </xdr:nvCxnSpPr>
      <xdr:spPr>
        <a:xfrm flipV="1">
          <a:off x="15290800" y="298919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39031</xdr:rowOff>
    </xdr:from>
    <xdr:to>
      <xdr:col>22</xdr:col>
      <xdr:colOff>203200</xdr:colOff>
      <xdr:row>18</xdr:row>
      <xdr:rowOff>76835</xdr:rowOff>
    </xdr:to>
    <xdr:cxnSp macro="">
      <xdr:nvCxnSpPr>
        <xdr:cNvPr id="455" name="直線コネクタ 454"/>
        <xdr:cNvCxnSpPr/>
      </xdr:nvCxnSpPr>
      <xdr:spPr>
        <a:xfrm>
          <a:off x="14401800" y="3125131"/>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39031</xdr:rowOff>
    </xdr:from>
    <xdr:to>
      <xdr:col>21</xdr:col>
      <xdr:colOff>0</xdr:colOff>
      <xdr:row>19</xdr:row>
      <xdr:rowOff>7535</xdr:rowOff>
    </xdr:to>
    <xdr:cxnSp macro="">
      <xdr:nvCxnSpPr>
        <xdr:cNvPr id="458" name="直線コネクタ 457"/>
        <xdr:cNvCxnSpPr/>
      </xdr:nvCxnSpPr>
      <xdr:spPr>
        <a:xfrm flipV="1">
          <a:off x="13512800" y="312513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0" name="テキスト ボックス 459"/>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2" name="テキスト ボックス 461"/>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31792</xdr:rowOff>
    </xdr:from>
    <xdr:to>
      <xdr:col>24</xdr:col>
      <xdr:colOff>609600</xdr:colOff>
      <xdr:row>17</xdr:row>
      <xdr:rowOff>133392</xdr:rowOff>
    </xdr:to>
    <xdr:sp macro="" textlink="">
      <xdr:nvSpPr>
        <xdr:cNvPr id="468" name="円/楕円 467"/>
        <xdr:cNvSpPr/>
      </xdr:nvSpPr>
      <xdr:spPr>
        <a:xfrm>
          <a:off x="169672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3869</xdr:rowOff>
    </xdr:from>
    <xdr:ext cx="762000" cy="259045"/>
    <xdr:sp macro="" textlink="">
      <xdr:nvSpPr>
        <xdr:cNvPr id="469" name="将来負担の状況該当値テキスト"/>
        <xdr:cNvSpPr txBox="1"/>
      </xdr:nvSpPr>
      <xdr:spPr>
        <a:xfrm>
          <a:off x="17106900" y="291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23749</xdr:rowOff>
    </xdr:from>
    <xdr:to>
      <xdr:col>23</xdr:col>
      <xdr:colOff>457200</xdr:colOff>
      <xdr:row>17</xdr:row>
      <xdr:rowOff>125349</xdr:rowOff>
    </xdr:to>
    <xdr:sp macro="" textlink="">
      <xdr:nvSpPr>
        <xdr:cNvPr id="470" name="円/楕円 469"/>
        <xdr:cNvSpPr/>
      </xdr:nvSpPr>
      <xdr:spPr>
        <a:xfrm>
          <a:off x="16129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110126</xdr:rowOff>
    </xdr:from>
    <xdr:ext cx="736600" cy="259045"/>
    <xdr:sp macro="" textlink="">
      <xdr:nvSpPr>
        <xdr:cNvPr id="471" name="テキスト ボックス 470"/>
        <xdr:cNvSpPr txBox="1"/>
      </xdr:nvSpPr>
      <xdr:spPr>
        <a:xfrm>
          <a:off x="15798800" y="302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26035</xdr:rowOff>
    </xdr:from>
    <xdr:to>
      <xdr:col>22</xdr:col>
      <xdr:colOff>254000</xdr:colOff>
      <xdr:row>18</xdr:row>
      <xdr:rowOff>127635</xdr:rowOff>
    </xdr:to>
    <xdr:sp macro="" textlink="">
      <xdr:nvSpPr>
        <xdr:cNvPr id="472" name="円/楕円 471"/>
        <xdr:cNvSpPr/>
      </xdr:nvSpPr>
      <xdr:spPr>
        <a:xfrm>
          <a:off x="15240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112412</xdr:rowOff>
    </xdr:from>
    <xdr:ext cx="762000" cy="259045"/>
    <xdr:sp macro="" textlink="">
      <xdr:nvSpPr>
        <xdr:cNvPr id="473" name="テキスト ボックス 472"/>
        <xdr:cNvSpPr txBox="1"/>
      </xdr:nvSpPr>
      <xdr:spPr>
        <a:xfrm>
          <a:off x="14909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159681</xdr:rowOff>
    </xdr:from>
    <xdr:to>
      <xdr:col>21</xdr:col>
      <xdr:colOff>50800</xdr:colOff>
      <xdr:row>18</xdr:row>
      <xdr:rowOff>89831</xdr:rowOff>
    </xdr:to>
    <xdr:sp macro="" textlink="">
      <xdr:nvSpPr>
        <xdr:cNvPr id="474" name="円/楕円 473"/>
        <xdr:cNvSpPr/>
      </xdr:nvSpPr>
      <xdr:spPr>
        <a:xfrm>
          <a:off x="14351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74608</xdr:rowOff>
    </xdr:from>
    <xdr:ext cx="762000" cy="259045"/>
    <xdr:sp macro="" textlink="">
      <xdr:nvSpPr>
        <xdr:cNvPr id="475" name="テキスト ボックス 474"/>
        <xdr:cNvSpPr txBox="1"/>
      </xdr:nvSpPr>
      <xdr:spPr>
        <a:xfrm>
          <a:off x="14020800" y="316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128185</xdr:rowOff>
    </xdr:from>
    <xdr:to>
      <xdr:col>19</xdr:col>
      <xdr:colOff>533400</xdr:colOff>
      <xdr:row>19</xdr:row>
      <xdr:rowOff>58335</xdr:rowOff>
    </xdr:to>
    <xdr:sp macro="" textlink="">
      <xdr:nvSpPr>
        <xdr:cNvPr id="476" name="円/楕円 475"/>
        <xdr:cNvSpPr/>
      </xdr:nvSpPr>
      <xdr:spPr>
        <a:xfrm>
          <a:off x="13462000" y="32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68512</xdr:rowOff>
    </xdr:from>
    <xdr:ext cx="762000" cy="259045"/>
    <xdr:sp macro="" textlink="">
      <xdr:nvSpPr>
        <xdr:cNvPr id="477" name="テキスト ボックス 476"/>
        <xdr:cNvSpPr txBox="1"/>
      </xdr:nvSpPr>
      <xdr:spPr>
        <a:xfrm>
          <a:off x="13131800" y="298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33,562
32,964
547.01
25,790,238
24,826,582
579,071
15,097,645
30,704,194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77.9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19</a:t>
          </a:r>
          <a:r>
            <a:rPr kumimoji="1" lang="ja-JP" altLang="en-US" sz="1300">
              <a:latin typeface="ＭＳ Ｐゴシック"/>
            </a:rPr>
            <a:t>年度決算までは類似団体と比較して高かったが、行財政改革の実施により、現在では全国平均、類似団体平均とほぼ同水準となっている。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45357</xdr:rowOff>
    </xdr:from>
    <xdr:to>
      <xdr:col>7</xdr:col>
      <xdr:colOff>15875</xdr:colOff>
      <xdr:row>36</xdr:row>
      <xdr:rowOff>132443</xdr:rowOff>
    </xdr:to>
    <xdr:cxnSp macro="">
      <xdr:nvCxnSpPr>
        <xdr:cNvPr id="67" name="直線コネクタ 66"/>
        <xdr:cNvCxnSpPr/>
      </xdr:nvCxnSpPr>
      <xdr:spPr>
        <a:xfrm flipV="1">
          <a:off x="3987800" y="6217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99786</xdr:rowOff>
    </xdr:from>
    <xdr:to>
      <xdr:col>5</xdr:col>
      <xdr:colOff>549275</xdr:colOff>
      <xdr:row>36</xdr:row>
      <xdr:rowOff>132443</xdr:rowOff>
    </xdr:to>
    <xdr:cxnSp macro="">
      <xdr:nvCxnSpPr>
        <xdr:cNvPr id="70" name="直線コネクタ 69"/>
        <xdr:cNvCxnSpPr/>
      </xdr:nvCxnSpPr>
      <xdr:spPr>
        <a:xfrm>
          <a:off x="3098800" y="627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140607</xdr:rowOff>
    </xdr:from>
    <xdr:to>
      <xdr:col>4</xdr:col>
      <xdr:colOff>346075</xdr:colOff>
      <xdr:row>36</xdr:row>
      <xdr:rowOff>99786</xdr:rowOff>
    </xdr:to>
    <xdr:cxnSp macro="">
      <xdr:nvCxnSpPr>
        <xdr:cNvPr id="73" name="直線コネクタ 72"/>
        <xdr:cNvCxnSpPr/>
      </xdr:nvCxnSpPr>
      <xdr:spPr>
        <a:xfrm>
          <a:off x="2209800" y="6141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140607</xdr:rowOff>
    </xdr:from>
    <xdr:to>
      <xdr:col>3</xdr:col>
      <xdr:colOff>142875</xdr:colOff>
      <xdr:row>36</xdr:row>
      <xdr:rowOff>154214</xdr:rowOff>
    </xdr:to>
    <xdr:cxnSp macro="">
      <xdr:nvCxnSpPr>
        <xdr:cNvPr id="76" name="直線コネクタ 75"/>
        <xdr:cNvCxnSpPr/>
      </xdr:nvCxnSpPr>
      <xdr:spPr>
        <a:xfrm flipV="1">
          <a:off x="1320800" y="61413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166007</xdr:rowOff>
    </xdr:from>
    <xdr:to>
      <xdr:col>7</xdr:col>
      <xdr:colOff>66675</xdr:colOff>
      <xdr:row>36</xdr:row>
      <xdr:rowOff>96157</xdr:rowOff>
    </xdr:to>
    <xdr:sp macro="" textlink="">
      <xdr:nvSpPr>
        <xdr:cNvPr id="86" name="円/楕円 85"/>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138084</xdr:rowOff>
    </xdr:from>
    <xdr:ext cx="762000" cy="259045"/>
    <xdr:sp macro="" textlink="">
      <xdr:nvSpPr>
        <xdr:cNvPr id="87" name="人件費該当値テキスト"/>
        <xdr:cNvSpPr txBox="1"/>
      </xdr:nvSpPr>
      <xdr:spPr>
        <a:xfrm>
          <a:off x="49149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81643</xdr:rowOff>
    </xdr:from>
    <xdr:to>
      <xdr:col>5</xdr:col>
      <xdr:colOff>600075</xdr:colOff>
      <xdr:row>37</xdr:row>
      <xdr:rowOff>11793</xdr:rowOff>
    </xdr:to>
    <xdr:sp macro="" textlink="">
      <xdr:nvSpPr>
        <xdr:cNvPr id="88" name="円/楕円 87"/>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89" name="テキスト ボックス 88"/>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48986</xdr:rowOff>
    </xdr:from>
    <xdr:to>
      <xdr:col>4</xdr:col>
      <xdr:colOff>396875</xdr:colOff>
      <xdr:row>36</xdr:row>
      <xdr:rowOff>150586</xdr:rowOff>
    </xdr:to>
    <xdr:sp macro="" textlink="">
      <xdr:nvSpPr>
        <xdr:cNvPr id="90" name="円/楕円 89"/>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160763</xdr:rowOff>
    </xdr:from>
    <xdr:ext cx="762000" cy="259045"/>
    <xdr:sp macro="" textlink="">
      <xdr:nvSpPr>
        <xdr:cNvPr id="91" name="テキスト ボックス 90"/>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89807</xdr:rowOff>
    </xdr:from>
    <xdr:to>
      <xdr:col>3</xdr:col>
      <xdr:colOff>193675</xdr:colOff>
      <xdr:row>36</xdr:row>
      <xdr:rowOff>19957</xdr:rowOff>
    </xdr:to>
    <xdr:sp macro="" textlink="">
      <xdr:nvSpPr>
        <xdr:cNvPr id="92" name="円/楕円 91"/>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30134</xdr:rowOff>
    </xdr:from>
    <xdr:ext cx="762000" cy="259045"/>
    <xdr:sp macro="" textlink="">
      <xdr:nvSpPr>
        <xdr:cNvPr id="93" name="テキスト ボックス 92"/>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103414</xdr:rowOff>
    </xdr:from>
    <xdr:to>
      <xdr:col>1</xdr:col>
      <xdr:colOff>676275</xdr:colOff>
      <xdr:row>37</xdr:row>
      <xdr:rowOff>33564</xdr:rowOff>
    </xdr:to>
    <xdr:sp macro="" textlink="">
      <xdr:nvSpPr>
        <xdr:cNvPr id="94" name="円/楕円 93"/>
        <xdr:cNvSpPr/>
      </xdr:nvSpPr>
      <xdr:spPr>
        <a:xfrm>
          <a:off x="1270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43741</xdr:rowOff>
    </xdr:from>
    <xdr:ext cx="762000" cy="259045"/>
    <xdr:sp macro="" textlink="">
      <xdr:nvSpPr>
        <xdr:cNvPr id="95" name="テキスト ボックス 94"/>
        <xdr:cNvSpPr txBox="1"/>
      </xdr:nvSpPr>
      <xdr:spPr>
        <a:xfrm>
          <a:off x="939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物件費については、岡山県平均、類似団体平均とほぼ同水準である。市域が広大なため各施設の維持管理経費を要し、また、人件費等から委託料</a:t>
          </a:r>
          <a:r>
            <a:rPr kumimoji="1" lang="en-US" altLang="ja-JP" sz="1300">
              <a:latin typeface="ＭＳ Ｐゴシック"/>
            </a:rPr>
            <a:t>(</a:t>
          </a:r>
          <a:r>
            <a:rPr kumimoji="1" lang="ja-JP" altLang="en-US" sz="1300">
              <a:latin typeface="ＭＳ Ｐゴシック"/>
            </a:rPr>
            <a:t>物件費</a:t>
          </a:r>
          <a:r>
            <a:rPr kumimoji="1" lang="en-US" altLang="ja-JP" sz="1300">
              <a:latin typeface="ＭＳ Ｐゴシック"/>
            </a:rPr>
            <a:t>)</a:t>
          </a:r>
          <a:r>
            <a:rPr kumimoji="1" lang="ja-JP" altLang="en-US" sz="1300">
              <a:latin typeface="ＭＳ Ｐゴシック"/>
            </a:rPr>
            <a:t>へのシフトが起きており、今後も増加することが懸念される。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16</xdr:row>
      <xdr:rowOff>143329</xdr:rowOff>
    </xdr:to>
    <xdr:cxnSp macro="">
      <xdr:nvCxnSpPr>
        <xdr:cNvPr id="130" name="直線コネクタ 129"/>
        <xdr:cNvCxnSpPr/>
      </xdr:nvCxnSpPr>
      <xdr:spPr>
        <a:xfrm flipV="1">
          <a:off x="15671800" y="28756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16</xdr:row>
      <xdr:rowOff>154214</xdr:rowOff>
    </xdr:to>
    <xdr:cxnSp macro="">
      <xdr:nvCxnSpPr>
        <xdr:cNvPr id="133" name="直線コネクタ 132"/>
        <xdr:cNvCxnSpPr/>
      </xdr:nvCxnSpPr>
      <xdr:spPr>
        <a:xfrm flipV="1">
          <a:off x="14782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56243</xdr:rowOff>
    </xdr:from>
    <xdr:to>
      <xdr:col>21</xdr:col>
      <xdr:colOff>361950</xdr:colOff>
      <xdr:row>16</xdr:row>
      <xdr:rowOff>154214</xdr:rowOff>
    </xdr:to>
    <xdr:cxnSp macro="">
      <xdr:nvCxnSpPr>
        <xdr:cNvPr id="136" name="直線コネクタ 135"/>
        <xdr:cNvCxnSpPr/>
      </xdr:nvCxnSpPr>
      <xdr:spPr>
        <a:xfrm>
          <a:off x="13893800" y="2799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56243</xdr:rowOff>
    </xdr:to>
    <xdr:cxnSp macro="">
      <xdr:nvCxnSpPr>
        <xdr:cNvPr id="139" name="直線コネクタ 138"/>
        <xdr:cNvCxnSpPr/>
      </xdr:nvCxnSpPr>
      <xdr:spPr>
        <a:xfrm>
          <a:off x="13004800" y="272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9" name="円/楕円 148"/>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50"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1" name="円/楕円 150"/>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2" name="テキスト ボックス 151"/>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3" name="円/楕円 152"/>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4" name="テキスト ボックス 153"/>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5" name="円/楕円 154"/>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6" name="テキスト ボックス 155"/>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7" name="円/楕円 156"/>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8" name="テキスト ボックス 157"/>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扶助費については、本市の場合、高齢化は進んでいるが、全国平均、岡山県平均、類似団体平均に比べ、対象者数や利用者数が少ないため、平均を大きく下回っている。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143328</xdr:rowOff>
    </xdr:from>
    <xdr:to>
      <xdr:col>7</xdr:col>
      <xdr:colOff>15875</xdr:colOff>
      <xdr:row>53</xdr:row>
      <xdr:rowOff>53522</xdr:rowOff>
    </xdr:to>
    <xdr:cxnSp macro="">
      <xdr:nvCxnSpPr>
        <xdr:cNvPr id="193" name="直線コネクタ 192"/>
        <xdr:cNvCxnSpPr/>
      </xdr:nvCxnSpPr>
      <xdr:spPr>
        <a:xfrm>
          <a:off x="3987800" y="90587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52</xdr:row>
      <xdr:rowOff>143328</xdr:rowOff>
    </xdr:to>
    <xdr:cxnSp macro="">
      <xdr:nvCxnSpPr>
        <xdr:cNvPr id="196" name="直線コネクタ 195"/>
        <xdr:cNvCxnSpPr/>
      </xdr:nvCxnSpPr>
      <xdr:spPr>
        <a:xfrm>
          <a:off x="3098800" y="9058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94343</xdr:rowOff>
    </xdr:from>
    <xdr:to>
      <xdr:col>4</xdr:col>
      <xdr:colOff>346075</xdr:colOff>
      <xdr:row>52</xdr:row>
      <xdr:rowOff>143328</xdr:rowOff>
    </xdr:to>
    <xdr:cxnSp macro="">
      <xdr:nvCxnSpPr>
        <xdr:cNvPr id="199" name="直線コネクタ 198"/>
        <xdr:cNvCxnSpPr/>
      </xdr:nvCxnSpPr>
      <xdr:spPr>
        <a:xfrm>
          <a:off x="2209800" y="9009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94343</xdr:rowOff>
    </xdr:from>
    <xdr:to>
      <xdr:col>3</xdr:col>
      <xdr:colOff>142875</xdr:colOff>
      <xdr:row>52</xdr:row>
      <xdr:rowOff>110672</xdr:rowOff>
    </xdr:to>
    <xdr:cxnSp macro="">
      <xdr:nvCxnSpPr>
        <xdr:cNvPr id="202" name="直線コネクタ 201"/>
        <xdr:cNvCxnSpPr/>
      </xdr:nvCxnSpPr>
      <xdr:spPr>
        <a:xfrm flipV="1">
          <a:off x="1320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4" name="テキスト ボックス 20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06" name="テキスト ボックス 205"/>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2722</xdr:rowOff>
    </xdr:from>
    <xdr:to>
      <xdr:col>7</xdr:col>
      <xdr:colOff>66675</xdr:colOff>
      <xdr:row>53</xdr:row>
      <xdr:rowOff>104322</xdr:rowOff>
    </xdr:to>
    <xdr:sp macro="" textlink="">
      <xdr:nvSpPr>
        <xdr:cNvPr id="212" name="円/楕円 211"/>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82749</xdr:rowOff>
    </xdr:from>
    <xdr:ext cx="762000" cy="259045"/>
    <xdr:sp macro="" textlink="">
      <xdr:nvSpPr>
        <xdr:cNvPr id="213" name="扶助費該当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92528</xdr:rowOff>
    </xdr:from>
    <xdr:to>
      <xdr:col>5</xdr:col>
      <xdr:colOff>600075</xdr:colOff>
      <xdr:row>53</xdr:row>
      <xdr:rowOff>22678</xdr:rowOff>
    </xdr:to>
    <xdr:sp macro="" textlink="">
      <xdr:nvSpPr>
        <xdr:cNvPr id="214" name="円/楕円 213"/>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32855</xdr:rowOff>
    </xdr:from>
    <xdr:ext cx="736600" cy="259045"/>
    <xdr:sp macro="" textlink="">
      <xdr:nvSpPr>
        <xdr:cNvPr id="215" name="テキスト ボックス 214"/>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92528</xdr:rowOff>
    </xdr:from>
    <xdr:to>
      <xdr:col>4</xdr:col>
      <xdr:colOff>396875</xdr:colOff>
      <xdr:row>53</xdr:row>
      <xdr:rowOff>22678</xdr:rowOff>
    </xdr:to>
    <xdr:sp macro="" textlink="">
      <xdr:nvSpPr>
        <xdr:cNvPr id="216" name="円/楕円 215"/>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32855</xdr:rowOff>
    </xdr:from>
    <xdr:ext cx="762000" cy="259045"/>
    <xdr:sp macro="" textlink="">
      <xdr:nvSpPr>
        <xdr:cNvPr id="217" name="テキスト ボックス 216"/>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43543</xdr:rowOff>
    </xdr:from>
    <xdr:to>
      <xdr:col>3</xdr:col>
      <xdr:colOff>193675</xdr:colOff>
      <xdr:row>52</xdr:row>
      <xdr:rowOff>145143</xdr:rowOff>
    </xdr:to>
    <xdr:sp macro="" textlink="">
      <xdr:nvSpPr>
        <xdr:cNvPr id="218" name="円/楕円 217"/>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155320</xdr:rowOff>
    </xdr:from>
    <xdr:ext cx="762000" cy="259045"/>
    <xdr:sp macro="" textlink="">
      <xdr:nvSpPr>
        <xdr:cNvPr id="219" name="テキスト ボックス 218"/>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59872</xdr:rowOff>
    </xdr:from>
    <xdr:to>
      <xdr:col>1</xdr:col>
      <xdr:colOff>676275</xdr:colOff>
      <xdr:row>52</xdr:row>
      <xdr:rowOff>161472</xdr:rowOff>
    </xdr:to>
    <xdr:sp macro="" textlink="">
      <xdr:nvSpPr>
        <xdr:cNvPr id="220" name="円/楕円 219"/>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199</xdr:rowOff>
    </xdr:from>
    <xdr:ext cx="762000" cy="259045"/>
    <xdr:sp macro="" textlink="">
      <xdr:nvSpPr>
        <xdr:cNvPr id="221" name="テキスト ボックス 220"/>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その他経費については、岡山県平均、類似団体平均とほぼ同数値となっている。</a:t>
          </a:r>
        </a:p>
        <a:p>
          <a:r>
            <a:rPr kumimoji="1" lang="ja-JP" altLang="en-US" sz="1300">
              <a:latin typeface="ＭＳ Ｐゴシック"/>
            </a:rPr>
            <a:t>今後は、各公営事業会計、各公営企業会計への繰出金の増加が懸念されるところである。各事業においては独立採算の原則に立ち返った健全運営を一層推進する。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69850</xdr:rowOff>
    </xdr:to>
    <xdr:cxnSp macro="">
      <xdr:nvCxnSpPr>
        <xdr:cNvPr id="254" name="直線コネクタ 253"/>
        <xdr:cNvCxnSpPr/>
      </xdr:nvCxnSpPr>
      <xdr:spPr>
        <a:xfrm>
          <a:off x="15671800" y="9781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57</xdr:row>
      <xdr:rowOff>8890</xdr:rowOff>
    </xdr:to>
    <xdr:cxnSp macro="">
      <xdr:nvCxnSpPr>
        <xdr:cNvPr id="257" name="直線コネクタ 256"/>
        <xdr:cNvCxnSpPr/>
      </xdr:nvCxnSpPr>
      <xdr:spPr>
        <a:xfrm>
          <a:off x="14782800" y="969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88900</xdr:rowOff>
    </xdr:to>
    <xdr:cxnSp macro="">
      <xdr:nvCxnSpPr>
        <xdr:cNvPr id="260" name="直線コネクタ 259"/>
        <xdr:cNvCxnSpPr/>
      </xdr:nvCxnSpPr>
      <xdr:spPr>
        <a:xfrm>
          <a:off x="13893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50800</xdr:rowOff>
    </xdr:to>
    <xdr:cxnSp macro="">
      <xdr:nvCxnSpPr>
        <xdr:cNvPr id="263" name="直線コネクタ 262"/>
        <xdr:cNvCxnSpPr/>
      </xdr:nvCxnSpPr>
      <xdr:spPr>
        <a:xfrm>
          <a:off x="13004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3" name="円/楕円 272"/>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4"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5" name="円/楕円 274"/>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6" name="テキスト ボックス 27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7" name="円/楕円 276"/>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8" name="テキスト ボックス 277"/>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9" name="円/楕円 278"/>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80" name="テキスト ボックス 27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81" name="円/楕円 280"/>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82" name="テキスト ボックス 28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補助費については、全国平均、岡山県平均、類似団体平均を下回っている。</a:t>
          </a:r>
        </a:p>
        <a:p>
          <a:r>
            <a:rPr kumimoji="1" lang="ja-JP" altLang="en-US" sz="1300">
              <a:latin typeface="ＭＳ Ｐゴシック"/>
            </a:rPr>
            <a:t>今後も各補助金の見直しを行い、適正な執行に努める方針である。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153670</xdr:rowOff>
    </xdr:from>
    <xdr:to>
      <xdr:col>24</xdr:col>
      <xdr:colOff>31750</xdr:colOff>
      <xdr:row>34</xdr:row>
      <xdr:rowOff>12700</xdr:rowOff>
    </xdr:to>
    <xdr:cxnSp macro="">
      <xdr:nvCxnSpPr>
        <xdr:cNvPr id="315" name="直線コネクタ 314"/>
        <xdr:cNvCxnSpPr/>
      </xdr:nvCxnSpPr>
      <xdr:spPr>
        <a:xfrm flipV="1">
          <a:off x="15671800" y="581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xdr:rowOff>
    </xdr:from>
    <xdr:to>
      <xdr:col>22</xdr:col>
      <xdr:colOff>565150</xdr:colOff>
      <xdr:row>34</xdr:row>
      <xdr:rowOff>165100</xdr:rowOff>
    </xdr:to>
    <xdr:cxnSp macro="">
      <xdr:nvCxnSpPr>
        <xdr:cNvPr id="318" name="直線コネクタ 317"/>
        <xdr:cNvCxnSpPr/>
      </xdr:nvCxnSpPr>
      <xdr:spPr>
        <a:xfrm flipV="1">
          <a:off x="14782800" y="584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165100</xdr:rowOff>
    </xdr:from>
    <xdr:to>
      <xdr:col>21</xdr:col>
      <xdr:colOff>361950</xdr:colOff>
      <xdr:row>35</xdr:row>
      <xdr:rowOff>1270</xdr:rowOff>
    </xdr:to>
    <xdr:cxnSp macro="">
      <xdr:nvCxnSpPr>
        <xdr:cNvPr id="321" name="直線コネクタ 320"/>
        <xdr:cNvCxnSpPr/>
      </xdr:nvCxnSpPr>
      <xdr:spPr>
        <a:xfrm flipV="1">
          <a:off x="13893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119380</xdr:rowOff>
    </xdr:from>
    <xdr:to>
      <xdr:col>20</xdr:col>
      <xdr:colOff>158750</xdr:colOff>
      <xdr:row>35</xdr:row>
      <xdr:rowOff>1270</xdr:rowOff>
    </xdr:to>
    <xdr:cxnSp macro="">
      <xdr:nvCxnSpPr>
        <xdr:cNvPr id="324" name="直線コネクタ 323"/>
        <xdr:cNvCxnSpPr/>
      </xdr:nvCxnSpPr>
      <xdr:spPr>
        <a:xfrm>
          <a:off x="13004800" y="594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102870</xdr:rowOff>
    </xdr:from>
    <xdr:to>
      <xdr:col>24</xdr:col>
      <xdr:colOff>82550</xdr:colOff>
      <xdr:row>34</xdr:row>
      <xdr:rowOff>33020</xdr:rowOff>
    </xdr:to>
    <xdr:sp macro="" textlink="">
      <xdr:nvSpPr>
        <xdr:cNvPr id="334" name="円/楕円 333"/>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119397</xdr:rowOff>
    </xdr:from>
    <xdr:ext cx="762000" cy="259045"/>
    <xdr:sp macro="" textlink="">
      <xdr:nvSpPr>
        <xdr:cNvPr id="335" name="補助費等該当値テキスト"/>
        <xdr:cNvSpPr txBox="1"/>
      </xdr:nvSpPr>
      <xdr:spPr>
        <a:xfrm>
          <a:off x="16598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133350</xdr:rowOff>
    </xdr:from>
    <xdr:to>
      <xdr:col>22</xdr:col>
      <xdr:colOff>615950</xdr:colOff>
      <xdr:row>34</xdr:row>
      <xdr:rowOff>63500</xdr:rowOff>
    </xdr:to>
    <xdr:sp macro="" textlink="">
      <xdr:nvSpPr>
        <xdr:cNvPr id="336" name="円/楕円 335"/>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73677</xdr:rowOff>
    </xdr:from>
    <xdr:ext cx="736600" cy="259045"/>
    <xdr:sp macro="" textlink="">
      <xdr:nvSpPr>
        <xdr:cNvPr id="337" name="テキスト ボックス 336"/>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114300</xdr:rowOff>
    </xdr:from>
    <xdr:to>
      <xdr:col>21</xdr:col>
      <xdr:colOff>412750</xdr:colOff>
      <xdr:row>35</xdr:row>
      <xdr:rowOff>44450</xdr:rowOff>
    </xdr:to>
    <xdr:sp macro="" textlink="">
      <xdr:nvSpPr>
        <xdr:cNvPr id="338" name="円/楕円 337"/>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54627</xdr:rowOff>
    </xdr:from>
    <xdr:ext cx="762000" cy="259045"/>
    <xdr:sp macro="" textlink="">
      <xdr:nvSpPr>
        <xdr:cNvPr id="339" name="テキスト ボックス 338"/>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40" name="円/楕円 339"/>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41" name="テキスト ボックス 340"/>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68580</xdr:rowOff>
    </xdr:from>
    <xdr:to>
      <xdr:col>19</xdr:col>
      <xdr:colOff>6350</xdr:colOff>
      <xdr:row>34</xdr:row>
      <xdr:rowOff>170180</xdr:rowOff>
    </xdr:to>
    <xdr:sp macro="" textlink="">
      <xdr:nvSpPr>
        <xdr:cNvPr id="342" name="円/楕円 341"/>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8907</xdr:rowOff>
    </xdr:from>
    <xdr:ext cx="762000" cy="259045"/>
    <xdr:sp macro="" textlink="">
      <xdr:nvSpPr>
        <xdr:cNvPr id="343" name="テキスト ボックス 342"/>
        <xdr:cNvSpPr txBox="1"/>
      </xdr:nvSpPr>
      <xdr:spPr>
        <a:xfrm>
          <a:off x="12623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過去のインフラ整備のため、全国平均、岡山県平均、類似団体平均に比べ高くなっているが、公債費負担適正化計画の実施により年々改善傾向にある。しかしながら、複数の大型プロジェクト事業が着手されており、財政運営適正化計画に基づく、計画的な発行が必要とな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65278</xdr:rowOff>
    </xdr:from>
    <xdr:to>
      <xdr:col>7</xdr:col>
      <xdr:colOff>15875</xdr:colOff>
      <xdr:row>79</xdr:row>
      <xdr:rowOff>97282</xdr:rowOff>
    </xdr:to>
    <xdr:cxnSp macro="">
      <xdr:nvCxnSpPr>
        <xdr:cNvPr id="373" name="直線コネクタ 372"/>
        <xdr:cNvCxnSpPr/>
      </xdr:nvCxnSpPr>
      <xdr:spPr>
        <a:xfrm flipV="1">
          <a:off x="3987800" y="136098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97282</xdr:rowOff>
    </xdr:from>
    <xdr:to>
      <xdr:col>5</xdr:col>
      <xdr:colOff>549275</xdr:colOff>
      <xdr:row>79</xdr:row>
      <xdr:rowOff>143002</xdr:rowOff>
    </xdr:to>
    <xdr:cxnSp macro="">
      <xdr:nvCxnSpPr>
        <xdr:cNvPr id="376" name="直線コネクタ 375"/>
        <xdr:cNvCxnSpPr/>
      </xdr:nvCxnSpPr>
      <xdr:spPr>
        <a:xfrm flipV="1">
          <a:off x="3098800" y="13641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143002</xdr:rowOff>
    </xdr:from>
    <xdr:to>
      <xdr:col>4</xdr:col>
      <xdr:colOff>346075</xdr:colOff>
      <xdr:row>80</xdr:row>
      <xdr:rowOff>3556</xdr:rowOff>
    </xdr:to>
    <xdr:cxnSp macro="">
      <xdr:nvCxnSpPr>
        <xdr:cNvPr id="379" name="直線コネクタ 378"/>
        <xdr:cNvCxnSpPr/>
      </xdr:nvCxnSpPr>
      <xdr:spPr>
        <a:xfrm flipV="1">
          <a:off x="2209800" y="1368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xdr:rowOff>
    </xdr:from>
    <xdr:to>
      <xdr:col>3</xdr:col>
      <xdr:colOff>142875</xdr:colOff>
      <xdr:row>80</xdr:row>
      <xdr:rowOff>163576</xdr:rowOff>
    </xdr:to>
    <xdr:cxnSp macro="">
      <xdr:nvCxnSpPr>
        <xdr:cNvPr id="382" name="直線コネクタ 381"/>
        <xdr:cNvCxnSpPr/>
      </xdr:nvCxnSpPr>
      <xdr:spPr>
        <a:xfrm flipV="1">
          <a:off x="1320800" y="137195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14478</xdr:rowOff>
    </xdr:from>
    <xdr:to>
      <xdr:col>7</xdr:col>
      <xdr:colOff>66675</xdr:colOff>
      <xdr:row>79</xdr:row>
      <xdr:rowOff>116078</xdr:rowOff>
    </xdr:to>
    <xdr:sp macro="" textlink="">
      <xdr:nvSpPr>
        <xdr:cNvPr id="392" name="円/楕円 391"/>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158005</xdr:rowOff>
    </xdr:from>
    <xdr:ext cx="762000" cy="259045"/>
    <xdr:sp macro="" textlink="">
      <xdr:nvSpPr>
        <xdr:cNvPr id="393"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46482</xdr:rowOff>
    </xdr:from>
    <xdr:to>
      <xdr:col>5</xdr:col>
      <xdr:colOff>600075</xdr:colOff>
      <xdr:row>79</xdr:row>
      <xdr:rowOff>148082</xdr:rowOff>
    </xdr:to>
    <xdr:sp macro="" textlink="">
      <xdr:nvSpPr>
        <xdr:cNvPr id="394" name="円/楕円 393"/>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132859</xdr:rowOff>
    </xdr:from>
    <xdr:ext cx="736600" cy="259045"/>
    <xdr:sp macro="" textlink="">
      <xdr:nvSpPr>
        <xdr:cNvPr id="395" name="テキスト ボックス 394"/>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92202</xdr:rowOff>
    </xdr:from>
    <xdr:to>
      <xdr:col>4</xdr:col>
      <xdr:colOff>396875</xdr:colOff>
      <xdr:row>80</xdr:row>
      <xdr:rowOff>22352</xdr:rowOff>
    </xdr:to>
    <xdr:sp macro="" textlink="">
      <xdr:nvSpPr>
        <xdr:cNvPr id="396" name="円/楕円 395"/>
        <xdr:cNvSpPr/>
      </xdr:nvSpPr>
      <xdr:spPr>
        <a:xfrm>
          <a:off x="3048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7129</xdr:rowOff>
    </xdr:from>
    <xdr:ext cx="762000" cy="259045"/>
    <xdr:sp macro="" textlink="">
      <xdr:nvSpPr>
        <xdr:cNvPr id="397" name="テキスト ボックス 396"/>
        <xdr:cNvSpPr txBox="1"/>
      </xdr:nvSpPr>
      <xdr:spPr>
        <a:xfrm>
          <a:off x="2717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124206</xdr:rowOff>
    </xdr:from>
    <xdr:to>
      <xdr:col>3</xdr:col>
      <xdr:colOff>193675</xdr:colOff>
      <xdr:row>80</xdr:row>
      <xdr:rowOff>54356</xdr:rowOff>
    </xdr:to>
    <xdr:sp macro="" textlink="">
      <xdr:nvSpPr>
        <xdr:cNvPr id="398" name="円/楕円 397"/>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39133</xdr:rowOff>
    </xdr:from>
    <xdr:ext cx="762000" cy="259045"/>
    <xdr:sp macro="" textlink="">
      <xdr:nvSpPr>
        <xdr:cNvPr id="399" name="テキスト ボックス 398"/>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112776</xdr:rowOff>
    </xdr:from>
    <xdr:to>
      <xdr:col>1</xdr:col>
      <xdr:colOff>676275</xdr:colOff>
      <xdr:row>81</xdr:row>
      <xdr:rowOff>42926</xdr:rowOff>
    </xdr:to>
    <xdr:sp macro="" textlink="">
      <xdr:nvSpPr>
        <xdr:cNvPr id="400" name="円/楕円 399"/>
        <xdr:cNvSpPr/>
      </xdr:nvSpPr>
      <xdr:spPr>
        <a:xfrm>
          <a:off x="1270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27703</xdr:rowOff>
    </xdr:from>
    <xdr:ext cx="762000" cy="259045"/>
    <xdr:sp macro="" textlink="">
      <xdr:nvSpPr>
        <xdr:cNvPr id="401" name="テキスト ボックス 400"/>
        <xdr:cNvSpPr txBox="1"/>
      </xdr:nvSpPr>
      <xdr:spPr>
        <a:xfrm>
          <a:off x="939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公債費以外の経費では、全国平均、岡山県平均、類似団体平均を下回っているが、今後の一般財源の減少に備え、より一層の効率化を図る必要があると考える。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76</xdr:row>
      <xdr:rowOff>149861</xdr:rowOff>
    </xdr:to>
    <xdr:cxnSp macro="">
      <xdr:nvCxnSpPr>
        <xdr:cNvPr id="432" name="直線コネクタ 431"/>
        <xdr:cNvCxnSpPr/>
      </xdr:nvCxnSpPr>
      <xdr:spPr>
        <a:xfrm>
          <a:off x="15671800" y="13180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5842</xdr:rowOff>
    </xdr:to>
    <xdr:cxnSp macro="">
      <xdr:nvCxnSpPr>
        <xdr:cNvPr id="435" name="直線コネクタ 434"/>
        <xdr:cNvCxnSpPr/>
      </xdr:nvCxnSpPr>
      <xdr:spPr>
        <a:xfrm flipV="1">
          <a:off x="14782800" y="13180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77</xdr:row>
      <xdr:rowOff>5842</xdr:rowOff>
    </xdr:to>
    <xdr:cxnSp macro="">
      <xdr:nvCxnSpPr>
        <xdr:cNvPr id="438" name="直線コネクタ 437"/>
        <xdr:cNvCxnSpPr/>
      </xdr:nvCxnSpPr>
      <xdr:spPr>
        <a:xfrm>
          <a:off x="13893800" y="130794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67563</xdr:rowOff>
    </xdr:to>
    <xdr:cxnSp macro="">
      <xdr:nvCxnSpPr>
        <xdr:cNvPr id="441" name="直線コネクタ 440"/>
        <xdr:cNvCxnSpPr/>
      </xdr:nvCxnSpPr>
      <xdr:spPr>
        <a:xfrm flipV="1">
          <a:off x="13004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5" name="テキスト ボックス 44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51" name="円/楕円 45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52"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53" name="円/楕円 452"/>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54" name="テキスト ボックス 453"/>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55" name="円/楕円 454"/>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56" name="テキスト ボックス 45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7" name="円/楕円 456"/>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110253</xdr:rowOff>
    </xdr:from>
    <xdr:ext cx="762000" cy="259045"/>
    <xdr:sp macro="" textlink="">
      <xdr:nvSpPr>
        <xdr:cNvPr id="458" name="テキスト ボックス 457"/>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59" name="円/楕円 458"/>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128541</xdr:rowOff>
    </xdr:from>
    <xdr:ext cx="762000" cy="259045"/>
    <xdr:sp macro="" textlink="">
      <xdr:nvSpPr>
        <xdr:cNvPr id="460" name="テキスト ボックス 459"/>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岡山県高梁市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33612</xdr:rowOff>
    </xdr:from>
    <xdr:to>
      <xdr:col>4</xdr:col>
      <xdr:colOff>1117600</xdr:colOff>
      <xdr:row>12</xdr:row>
      <xdr:rowOff>18769</xdr:rowOff>
    </xdr:to>
    <xdr:cxnSp macro="">
      <xdr:nvCxnSpPr>
        <xdr:cNvPr id="52" name="直線コネクタ 51"/>
        <xdr:cNvCxnSpPr/>
      </xdr:nvCxnSpPr>
      <xdr:spPr bwMode="auto">
        <a:xfrm>
          <a:off x="5003800" y="1967187"/>
          <a:ext cx="647700" cy="15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33612</xdr:rowOff>
    </xdr:from>
    <xdr:to>
      <xdr:col>4</xdr:col>
      <xdr:colOff>469900</xdr:colOff>
      <xdr:row>11</xdr:row>
      <xdr:rowOff>118079</xdr:rowOff>
    </xdr:to>
    <xdr:cxnSp macro="">
      <xdr:nvCxnSpPr>
        <xdr:cNvPr id="55" name="直線コネクタ 54"/>
        <xdr:cNvCxnSpPr/>
      </xdr:nvCxnSpPr>
      <xdr:spPr bwMode="auto">
        <a:xfrm flipV="1">
          <a:off x="4305300" y="1967187"/>
          <a:ext cx="698500" cy="8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118079</xdr:rowOff>
    </xdr:from>
    <xdr:to>
      <xdr:col>3</xdr:col>
      <xdr:colOff>904875</xdr:colOff>
      <xdr:row>11</xdr:row>
      <xdr:rowOff>146115</xdr:rowOff>
    </xdr:to>
    <xdr:cxnSp macro="">
      <xdr:nvCxnSpPr>
        <xdr:cNvPr id="58" name="直線コネクタ 57"/>
        <xdr:cNvCxnSpPr/>
      </xdr:nvCxnSpPr>
      <xdr:spPr bwMode="auto">
        <a:xfrm flipV="1">
          <a:off x="3606800" y="2051654"/>
          <a:ext cx="698500" cy="2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146115</xdr:rowOff>
    </xdr:from>
    <xdr:to>
      <xdr:col>3</xdr:col>
      <xdr:colOff>206375</xdr:colOff>
      <xdr:row>11</xdr:row>
      <xdr:rowOff>152467</xdr:rowOff>
    </xdr:to>
    <xdr:cxnSp macro="">
      <xdr:nvCxnSpPr>
        <xdr:cNvPr id="61" name="直線コネクタ 60"/>
        <xdr:cNvCxnSpPr/>
      </xdr:nvCxnSpPr>
      <xdr:spPr bwMode="auto">
        <a:xfrm flipV="1">
          <a:off x="2908300" y="2079690"/>
          <a:ext cx="698500" cy="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108214</xdr:rowOff>
    </xdr:from>
    <xdr:ext cx="762000" cy="259045"/>
    <xdr:sp macro="" textlink="">
      <xdr:nvSpPr>
        <xdr:cNvPr id="63" name="テキスト ボックス 62"/>
        <xdr:cNvSpPr txBox="1"/>
      </xdr:nvSpPr>
      <xdr:spPr>
        <a:xfrm>
          <a:off x="32258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11</xdr:row>
      <xdr:rowOff>139419</xdr:rowOff>
    </xdr:from>
    <xdr:to>
      <xdr:col>5</xdr:col>
      <xdr:colOff>34925</xdr:colOff>
      <xdr:row>12</xdr:row>
      <xdr:rowOff>69569</xdr:rowOff>
    </xdr:to>
    <xdr:sp macro="" textlink="">
      <xdr:nvSpPr>
        <xdr:cNvPr id="71" name="円/楕円 70"/>
        <xdr:cNvSpPr/>
      </xdr:nvSpPr>
      <xdr:spPr bwMode="auto">
        <a:xfrm>
          <a:off x="5600700" y="207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155946</xdr:rowOff>
    </xdr:from>
    <xdr:ext cx="762000" cy="259045"/>
    <xdr:sp macro="" textlink="">
      <xdr:nvSpPr>
        <xdr:cNvPr id="72" name="人口1人当たり決算額の推移該当値テキスト130"/>
        <xdr:cNvSpPr txBox="1"/>
      </xdr:nvSpPr>
      <xdr:spPr>
        <a:xfrm>
          <a:off x="5740400" y="191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4</xdr:col>
      <xdr:colOff>419100</xdr:colOff>
      <xdr:row>10</xdr:row>
      <xdr:rowOff>154262</xdr:rowOff>
    </xdr:from>
    <xdr:to>
      <xdr:col>4</xdr:col>
      <xdr:colOff>520700</xdr:colOff>
      <xdr:row>11</xdr:row>
      <xdr:rowOff>84412</xdr:rowOff>
    </xdr:to>
    <xdr:sp macro="" textlink="">
      <xdr:nvSpPr>
        <xdr:cNvPr id="73" name="円/楕円 72"/>
        <xdr:cNvSpPr/>
      </xdr:nvSpPr>
      <xdr:spPr bwMode="auto">
        <a:xfrm>
          <a:off x="4953000" y="191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94589</xdr:rowOff>
    </xdr:from>
    <xdr:ext cx="736600" cy="259045"/>
    <xdr:sp macro="" textlink="">
      <xdr:nvSpPr>
        <xdr:cNvPr id="74" name="テキスト ボックス 73"/>
        <xdr:cNvSpPr txBox="1"/>
      </xdr:nvSpPr>
      <xdr:spPr>
        <a:xfrm>
          <a:off x="4622800" y="168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140,636</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67279</xdr:rowOff>
    </xdr:from>
    <xdr:to>
      <xdr:col>3</xdr:col>
      <xdr:colOff>955675</xdr:colOff>
      <xdr:row>11</xdr:row>
      <xdr:rowOff>168879</xdr:rowOff>
    </xdr:to>
    <xdr:sp macro="" textlink="">
      <xdr:nvSpPr>
        <xdr:cNvPr id="75" name="円/楕円 74"/>
        <xdr:cNvSpPr/>
      </xdr:nvSpPr>
      <xdr:spPr bwMode="auto">
        <a:xfrm>
          <a:off x="4254500" y="200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7606</xdr:rowOff>
    </xdr:from>
    <xdr:ext cx="762000" cy="259045"/>
    <xdr:sp macro="" textlink="">
      <xdr:nvSpPr>
        <xdr:cNvPr id="76" name="テキスト ボックス 75"/>
        <xdr:cNvSpPr txBox="1"/>
      </xdr:nvSpPr>
      <xdr:spPr>
        <a:xfrm>
          <a:off x="3924300" y="17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135,463</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95315</xdr:rowOff>
    </xdr:from>
    <xdr:to>
      <xdr:col>3</xdr:col>
      <xdr:colOff>257175</xdr:colOff>
      <xdr:row>12</xdr:row>
      <xdr:rowOff>25465</xdr:rowOff>
    </xdr:to>
    <xdr:sp macro="" textlink="">
      <xdr:nvSpPr>
        <xdr:cNvPr id="77" name="円/楕円 76"/>
        <xdr:cNvSpPr/>
      </xdr:nvSpPr>
      <xdr:spPr bwMode="auto">
        <a:xfrm>
          <a:off x="3556000" y="202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35642</xdr:rowOff>
    </xdr:from>
    <xdr:ext cx="762000" cy="259045"/>
    <xdr:sp macro="" textlink="">
      <xdr:nvSpPr>
        <xdr:cNvPr id="78" name="テキスト ボックス 77"/>
        <xdr:cNvSpPr txBox="1"/>
      </xdr:nvSpPr>
      <xdr:spPr>
        <a:xfrm>
          <a:off x="3225800" y="179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133,746</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101667</xdr:rowOff>
    </xdr:from>
    <xdr:to>
      <xdr:col>2</xdr:col>
      <xdr:colOff>692150</xdr:colOff>
      <xdr:row>12</xdr:row>
      <xdr:rowOff>31817</xdr:rowOff>
    </xdr:to>
    <xdr:sp macro="" textlink="">
      <xdr:nvSpPr>
        <xdr:cNvPr id="79" name="円/楕円 78"/>
        <xdr:cNvSpPr/>
      </xdr:nvSpPr>
      <xdr:spPr bwMode="auto">
        <a:xfrm>
          <a:off x="2857500" y="203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41994</xdr:rowOff>
    </xdr:from>
    <xdr:ext cx="762000" cy="259045"/>
    <xdr:sp macro="" textlink="">
      <xdr:nvSpPr>
        <xdr:cNvPr id="80" name="テキスト ボックス 79"/>
        <xdr:cNvSpPr txBox="1"/>
      </xdr:nvSpPr>
      <xdr:spPr>
        <a:xfrm>
          <a:off x="2527300" y="180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17409</xdr:rowOff>
    </xdr:from>
    <xdr:to>
      <xdr:col>4</xdr:col>
      <xdr:colOff>1117600</xdr:colOff>
      <xdr:row>37</xdr:row>
      <xdr:rowOff>252021</xdr:rowOff>
    </xdr:to>
    <xdr:cxnSp macro="">
      <xdr:nvCxnSpPr>
        <xdr:cNvPr id="107" name="直線コネクタ 106"/>
        <xdr:cNvCxnSpPr/>
      </xdr:nvCxnSpPr>
      <xdr:spPr bwMode="auto">
        <a:xfrm flipV="1">
          <a:off x="5651500" y="6284859"/>
          <a:ext cx="0" cy="1091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224098</xdr:rowOff>
    </xdr:from>
    <xdr:ext cx="762000" cy="259045"/>
    <xdr:sp macro="" textlink="">
      <xdr:nvSpPr>
        <xdr:cNvPr id="108" name="人口1人当たり決算額の推移最小値テキスト445"/>
        <xdr:cNvSpPr txBox="1"/>
      </xdr:nvSpPr>
      <xdr:spPr>
        <a:xfrm>
          <a:off x="5740400" y="734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252021</xdr:rowOff>
    </xdr:from>
    <xdr:to>
      <xdr:col>5</xdr:col>
      <xdr:colOff>73025</xdr:colOff>
      <xdr:row>37</xdr:row>
      <xdr:rowOff>252021</xdr:rowOff>
    </xdr:to>
    <xdr:cxnSp macro="">
      <xdr:nvCxnSpPr>
        <xdr:cNvPr id="109" name="直線コネクタ 108"/>
        <xdr:cNvCxnSpPr/>
      </xdr:nvCxnSpPr>
      <xdr:spPr bwMode="auto">
        <a:xfrm>
          <a:off x="5562600" y="737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103786</xdr:rowOff>
    </xdr:from>
    <xdr:ext cx="762000" cy="259045"/>
    <xdr:sp macro="" textlink="">
      <xdr:nvSpPr>
        <xdr:cNvPr id="110" name="人口1人当たり決算額の推移最大値テキスト445"/>
        <xdr:cNvSpPr txBox="1"/>
      </xdr:nvSpPr>
      <xdr:spPr>
        <a:xfrm>
          <a:off x="5740400" y="602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34</xdr:row>
      <xdr:rowOff>17409</xdr:rowOff>
    </xdr:from>
    <xdr:to>
      <xdr:col>5</xdr:col>
      <xdr:colOff>73025</xdr:colOff>
      <xdr:row>34</xdr:row>
      <xdr:rowOff>17409</xdr:rowOff>
    </xdr:to>
    <xdr:cxnSp macro="">
      <xdr:nvCxnSpPr>
        <xdr:cNvPr id="111" name="直線コネクタ 110"/>
        <xdr:cNvCxnSpPr/>
      </xdr:nvCxnSpPr>
      <xdr:spPr bwMode="auto">
        <a:xfrm>
          <a:off x="5562600" y="62848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143208</xdr:rowOff>
    </xdr:from>
    <xdr:to>
      <xdr:col>4</xdr:col>
      <xdr:colOff>1117600</xdr:colOff>
      <xdr:row>34</xdr:row>
      <xdr:rowOff>226875</xdr:rowOff>
    </xdr:to>
    <xdr:cxnSp macro="">
      <xdr:nvCxnSpPr>
        <xdr:cNvPr id="112" name="直線コネクタ 111"/>
        <xdr:cNvCxnSpPr/>
      </xdr:nvCxnSpPr>
      <xdr:spPr bwMode="auto">
        <a:xfrm>
          <a:off x="5003800" y="6410658"/>
          <a:ext cx="6477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177642</xdr:rowOff>
    </xdr:from>
    <xdr:ext cx="762000" cy="259045"/>
    <xdr:sp macro="" textlink="">
      <xdr:nvSpPr>
        <xdr:cNvPr id="113" name="人口1人当たり決算額の推移平均値テキスト445"/>
        <xdr:cNvSpPr txBox="1"/>
      </xdr:nvSpPr>
      <xdr:spPr>
        <a:xfrm>
          <a:off x="5740400" y="6787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205565</xdr:rowOff>
    </xdr:from>
    <xdr:to>
      <xdr:col>5</xdr:col>
      <xdr:colOff>34925</xdr:colOff>
      <xdr:row>35</xdr:row>
      <xdr:rowOff>307165</xdr:rowOff>
    </xdr:to>
    <xdr:sp macro="" textlink="">
      <xdr:nvSpPr>
        <xdr:cNvPr id="114" name="フローチャート : 判断 113"/>
        <xdr:cNvSpPr/>
      </xdr:nvSpPr>
      <xdr:spPr bwMode="auto">
        <a:xfrm>
          <a:off x="56007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330111</xdr:rowOff>
    </xdr:from>
    <xdr:to>
      <xdr:col>4</xdr:col>
      <xdr:colOff>469900</xdr:colOff>
      <xdr:row>34</xdr:row>
      <xdr:rowOff>143208</xdr:rowOff>
    </xdr:to>
    <xdr:cxnSp macro="">
      <xdr:nvCxnSpPr>
        <xdr:cNvPr id="115" name="直線コネクタ 114"/>
        <xdr:cNvCxnSpPr/>
      </xdr:nvCxnSpPr>
      <xdr:spPr bwMode="auto">
        <a:xfrm>
          <a:off x="4305300" y="6254661"/>
          <a:ext cx="698500" cy="155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141877</xdr:rowOff>
    </xdr:from>
    <xdr:to>
      <xdr:col>4</xdr:col>
      <xdr:colOff>520700</xdr:colOff>
      <xdr:row>35</xdr:row>
      <xdr:rowOff>243477</xdr:rowOff>
    </xdr:to>
    <xdr:sp macro="" textlink="">
      <xdr:nvSpPr>
        <xdr:cNvPr id="116" name="フローチャート : 判断 115"/>
        <xdr:cNvSpPr/>
      </xdr:nvSpPr>
      <xdr:spPr bwMode="auto">
        <a:xfrm>
          <a:off x="49530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228254</xdr:rowOff>
    </xdr:from>
    <xdr:ext cx="736600" cy="259045"/>
    <xdr:sp macro="" textlink="">
      <xdr:nvSpPr>
        <xdr:cNvPr id="117" name="テキスト ボックス 116"/>
        <xdr:cNvSpPr txBox="1"/>
      </xdr:nvSpPr>
      <xdr:spPr>
        <a:xfrm>
          <a:off x="4622800" y="683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263863</xdr:rowOff>
    </xdr:from>
    <xdr:to>
      <xdr:col>3</xdr:col>
      <xdr:colOff>904875</xdr:colOff>
      <xdr:row>33</xdr:row>
      <xdr:rowOff>330111</xdr:rowOff>
    </xdr:to>
    <xdr:cxnSp macro="">
      <xdr:nvCxnSpPr>
        <xdr:cNvPr id="118" name="直線コネクタ 117"/>
        <xdr:cNvCxnSpPr/>
      </xdr:nvCxnSpPr>
      <xdr:spPr bwMode="auto">
        <a:xfrm>
          <a:off x="3606800" y="6188413"/>
          <a:ext cx="698500" cy="6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73480</xdr:rowOff>
    </xdr:from>
    <xdr:to>
      <xdr:col>3</xdr:col>
      <xdr:colOff>955675</xdr:colOff>
      <xdr:row>35</xdr:row>
      <xdr:rowOff>175080</xdr:rowOff>
    </xdr:to>
    <xdr:sp macro="" textlink="">
      <xdr:nvSpPr>
        <xdr:cNvPr id="119" name="フローチャート : 判断 118"/>
        <xdr:cNvSpPr/>
      </xdr:nvSpPr>
      <xdr:spPr bwMode="auto">
        <a:xfrm>
          <a:off x="42545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159857</xdr:rowOff>
    </xdr:from>
    <xdr:ext cx="762000" cy="259045"/>
    <xdr:sp macro="" textlink="">
      <xdr:nvSpPr>
        <xdr:cNvPr id="120" name="テキスト ボックス 119"/>
        <xdr:cNvSpPr txBox="1"/>
      </xdr:nvSpPr>
      <xdr:spPr>
        <a:xfrm>
          <a:off x="39243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101100</xdr:rowOff>
    </xdr:from>
    <xdr:to>
      <xdr:col>3</xdr:col>
      <xdr:colOff>206375</xdr:colOff>
      <xdr:row>33</xdr:row>
      <xdr:rowOff>263863</xdr:rowOff>
    </xdr:to>
    <xdr:cxnSp macro="">
      <xdr:nvCxnSpPr>
        <xdr:cNvPr id="121" name="直線コネクタ 120"/>
        <xdr:cNvCxnSpPr/>
      </xdr:nvCxnSpPr>
      <xdr:spPr bwMode="auto">
        <a:xfrm>
          <a:off x="2908300" y="6025650"/>
          <a:ext cx="698500" cy="16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336255</xdr:rowOff>
    </xdr:from>
    <xdr:to>
      <xdr:col>3</xdr:col>
      <xdr:colOff>257175</xdr:colOff>
      <xdr:row>35</xdr:row>
      <xdr:rowOff>94955</xdr:rowOff>
    </xdr:to>
    <xdr:sp macro="" textlink="">
      <xdr:nvSpPr>
        <xdr:cNvPr id="122" name="フローチャート : 判断 121"/>
        <xdr:cNvSpPr/>
      </xdr:nvSpPr>
      <xdr:spPr bwMode="auto">
        <a:xfrm>
          <a:off x="3556000" y="660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79732</xdr:rowOff>
    </xdr:from>
    <xdr:ext cx="762000" cy="259045"/>
    <xdr:sp macro="" textlink="">
      <xdr:nvSpPr>
        <xdr:cNvPr id="123" name="テキスト ボックス 122"/>
        <xdr:cNvSpPr txBox="1"/>
      </xdr:nvSpPr>
      <xdr:spPr>
        <a:xfrm>
          <a:off x="3225800" y="66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292502</xdr:rowOff>
    </xdr:from>
    <xdr:to>
      <xdr:col>2</xdr:col>
      <xdr:colOff>692150</xdr:colOff>
      <xdr:row>35</xdr:row>
      <xdr:rowOff>51202</xdr:rowOff>
    </xdr:to>
    <xdr:sp macro="" textlink="">
      <xdr:nvSpPr>
        <xdr:cNvPr id="124" name="フローチャート : 判断 123"/>
        <xdr:cNvSpPr/>
      </xdr:nvSpPr>
      <xdr:spPr bwMode="auto">
        <a:xfrm>
          <a:off x="2857500" y="6559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35979</xdr:rowOff>
    </xdr:from>
    <xdr:ext cx="762000" cy="259045"/>
    <xdr:sp macro="" textlink="">
      <xdr:nvSpPr>
        <xdr:cNvPr id="125" name="テキスト ボックス 124"/>
        <xdr:cNvSpPr txBox="1"/>
      </xdr:nvSpPr>
      <xdr:spPr>
        <a:xfrm>
          <a:off x="2527300" y="66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176075</xdr:rowOff>
    </xdr:from>
    <xdr:to>
      <xdr:col>5</xdr:col>
      <xdr:colOff>34925</xdr:colOff>
      <xdr:row>34</xdr:row>
      <xdr:rowOff>277675</xdr:rowOff>
    </xdr:to>
    <xdr:sp macro="" textlink="">
      <xdr:nvSpPr>
        <xdr:cNvPr id="131" name="円/楕円 130"/>
        <xdr:cNvSpPr/>
      </xdr:nvSpPr>
      <xdr:spPr bwMode="auto">
        <a:xfrm>
          <a:off x="5600700" y="644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21152</xdr:rowOff>
    </xdr:from>
    <xdr:ext cx="762000" cy="259045"/>
    <xdr:sp macro="" textlink="">
      <xdr:nvSpPr>
        <xdr:cNvPr id="132" name="人口1人当たり決算額の推移該当値テキスト445"/>
        <xdr:cNvSpPr txBox="1"/>
      </xdr:nvSpPr>
      <xdr:spPr>
        <a:xfrm>
          <a:off x="5740400" y="628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92408</xdr:rowOff>
    </xdr:from>
    <xdr:to>
      <xdr:col>4</xdr:col>
      <xdr:colOff>520700</xdr:colOff>
      <xdr:row>34</xdr:row>
      <xdr:rowOff>194008</xdr:rowOff>
    </xdr:to>
    <xdr:sp macro="" textlink="">
      <xdr:nvSpPr>
        <xdr:cNvPr id="133" name="円/楕円 132"/>
        <xdr:cNvSpPr/>
      </xdr:nvSpPr>
      <xdr:spPr bwMode="auto">
        <a:xfrm>
          <a:off x="4953000" y="635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204185</xdr:rowOff>
    </xdr:from>
    <xdr:ext cx="736600" cy="259045"/>
    <xdr:sp macro="" textlink="">
      <xdr:nvSpPr>
        <xdr:cNvPr id="134" name="テキスト ボックス 133"/>
        <xdr:cNvSpPr txBox="1"/>
      </xdr:nvSpPr>
      <xdr:spPr>
        <a:xfrm>
          <a:off x="4622800" y="612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46,791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279311</xdr:rowOff>
    </xdr:from>
    <xdr:to>
      <xdr:col>3</xdr:col>
      <xdr:colOff>955675</xdr:colOff>
      <xdr:row>34</xdr:row>
      <xdr:rowOff>38011</xdr:rowOff>
    </xdr:to>
    <xdr:sp macro="" textlink="">
      <xdr:nvSpPr>
        <xdr:cNvPr id="135" name="円/楕円 134"/>
        <xdr:cNvSpPr/>
      </xdr:nvSpPr>
      <xdr:spPr bwMode="auto">
        <a:xfrm>
          <a:off x="4254500" y="620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48188</xdr:rowOff>
    </xdr:from>
    <xdr:ext cx="762000" cy="259045"/>
    <xdr:sp macro="" textlink="">
      <xdr:nvSpPr>
        <xdr:cNvPr id="136" name="テキスト ボックス 135"/>
        <xdr:cNvSpPr txBox="1"/>
      </xdr:nvSpPr>
      <xdr:spPr>
        <a:xfrm>
          <a:off x="3924300" y="597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53,615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213063</xdr:rowOff>
    </xdr:from>
    <xdr:to>
      <xdr:col>3</xdr:col>
      <xdr:colOff>257175</xdr:colOff>
      <xdr:row>33</xdr:row>
      <xdr:rowOff>314663</xdr:rowOff>
    </xdr:to>
    <xdr:sp macro="" textlink="">
      <xdr:nvSpPr>
        <xdr:cNvPr id="137" name="円/楕円 136"/>
        <xdr:cNvSpPr/>
      </xdr:nvSpPr>
      <xdr:spPr bwMode="auto">
        <a:xfrm>
          <a:off x="3556000" y="61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153390</xdr:rowOff>
    </xdr:from>
    <xdr:ext cx="762000" cy="259045"/>
    <xdr:sp macro="" textlink="">
      <xdr:nvSpPr>
        <xdr:cNvPr id="138" name="テキスト ボックス 137"/>
        <xdr:cNvSpPr txBox="1"/>
      </xdr:nvSpPr>
      <xdr:spPr>
        <a:xfrm>
          <a:off x="3225800" y="590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50300</xdr:rowOff>
    </xdr:from>
    <xdr:to>
      <xdr:col>2</xdr:col>
      <xdr:colOff>692150</xdr:colOff>
      <xdr:row>33</xdr:row>
      <xdr:rowOff>151900</xdr:rowOff>
    </xdr:to>
    <xdr:sp macro="" textlink="">
      <xdr:nvSpPr>
        <xdr:cNvPr id="139" name="円/楕円 138"/>
        <xdr:cNvSpPr/>
      </xdr:nvSpPr>
      <xdr:spPr bwMode="auto">
        <a:xfrm>
          <a:off x="2857500" y="597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333527</xdr:rowOff>
    </xdr:from>
    <xdr:ext cx="762000" cy="259045"/>
    <xdr:sp macro="" textlink="">
      <xdr:nvSpPr>
        <xdr:cNvPr id="140" name="テキスト ボックス 139"/>
        <xdr:cNvSpPr txBox="1"/>
      </xdr:nvSpPr>
      <xdr:spPr>
        <a:xfrm>
          <a:off x="2527300" y="57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本市の財政状況は、市税等の自主財源に乏しく、地方交付税をはじめとする依存財源に頼らざるを得ない状況である。特に平成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年度からは合併特例期間終了に伴う地方交付税削減等により、財源不足が生じる恐れがある。</a:t>
          </a:r>
        </a:p>
        <a:p>
          <a:r>
            <a:rPr kumimoji="1" lang="ja-JP" altLang="en-US" sz="1400">
              <a:latin typeface="ＭＳ ゴシック" pitchFamily="49" charset="-128"/>
              <a:ea typeface="ＭＳ ゴシック" pitchFamily="49" charset="-128"/>
            </a:rPr>
            <a:t>そのため、財政調整基金の確保、実質収支額、実質単年度収支の改善に努め、健全な財政運営に努めている。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平成２１年まで赤字であった高梁市地域開発事業特別会計については、経営健全化計画を策定し不要な土地の売却を進めた結果、平成２２年度決算以降は黒字決算となっている。</a:t>
          </a:r>
        </a:p>
        <a:p>
          <a:r>
            <a:rPr kumimoji="1" lang="ja-JP" altLang="en-US" sz="1400">
              <a:latin typeface="ＭＳ ゴシック" pitchFamily="49" charset="-128"/>
              <a:ea typeface="ＭＳ ゴシック" pitchFamily="49" charset="-128"/>
            </a:rPr>
            <a:t>また、高梁市住宅新築資金等貸付事業特別会計の赤字については、収納体制の強化を行う必要がある。</a:t>
          </a:r>
        </a:p>
        <a:p>
          <a:r>
            <a:rPr kumimoji="1" lang="ja-JP" altLang="en-US" sz="1400">
              <a:latin typeface="ＭＳ ゴシック" pitchFamily="49" charset="-128"/>
              <a:ea typeface="ＭＳ ゴシック" pitchFamily="49" charset="-128"/>
            </a:rPr>
            <a:t>一般会計については、合併特例期間の終了に伴う一般財源の減少に備え、財政運営適正化計画に基づき、持続可能な財政運営を引き続き行う。</a:t>
          </a:r>
        </a:p>
        <a:p>
          <a:r>
            <a:rPr kumimoji="1" lang="ja-JP" altLang="en-US" sz="1400">
              <a:latin typeface="ＭＳ ゴシック" pitchFamily="49" charset="-128"/>
              <a:ea typeface="ＭＳ ゴシック" pitchFamily="49" charset="-128"/>
            </a:rPr>
            <a:t>その他特別会計については、独立採算を原則とし、歳入歳出の適正化を図る。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地方債の元利償還金については、公債費負担適正化計画の実施により、前年度に比べ減少となった。</a:t>
          </a:r>
        </a:p>
        <a:p>
          <a:r>
            <a:rPr kumimoji="1" lang="ja-JP" altLang="en-US" sz="1400">
              <a:latin typeface="ＭＳ ゴシック" pitchFamily="49" charset="-128"/>
              <a:ea typeface="ＭＳ ゴシック" pitchFamily="49" charset="-128"/>
            </a:rPr>
            <a:t>公営企業の元利償還金に対する繰入金については、平成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年度以降増加傾向にある。</a:t>
          </a:r>
        </a:p>
        <a:p>
          <a:r>
            <a:rPr kumimoji="1" lang="ja-JP" altLang="en-US" sz="1400">
              <a:latin typeface="ＭＳ ゴシック" pitchFamily="49" charset="-128"/>
              <a:ea typeface="ＭＳ ゴシック" pitchFamily="49" charset="-128"/>
            </a:rPr>
            <a:t>今後は、財政運営適正化計画及び公営企業経営健全化計画の確実な実施により、計画的な起債発行を行い、持続可能な財政運営に努める。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将来負担額は、複数のプロジェクト事業の着手により、地方債の残高が増加となった。また、充当可能財源である基金については、財政運営適正化計画等により増額となっており、また、公営企業債等繰入見込額の減少となっているが、将来負担比率の分子合計で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年度に比べ約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億円の増額となった。</a:t>
          </a:r>
        </a:p>
        <a:p>
          <a:r>
            <a:rPr kumimoji="1" lang="ja-JP" altLang="en-US" sz="1400">
              <a:latin typeface="ＭＳ ゴシック" pitchFamily="49" charset="-128"/>
              <a:ea typeface="ＭＳ ゴシック" pitchFamily="49" charset="-128"/>
            </a:rPr>
            <a:t>今後も引き続き、持続可能な財政運営に努める。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30" sqref="AH30:AX30"/>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25790238</v>
      </c>
      <c r="BO4" s="349"/>
      <c r="BP4" s="349"/>
      <c r="BQ4" s="349"/>
      <c r="BR4" s="349"/>
      <c r="BS4" s="349"/>
      <c r="BT4" s="349"/>
      <c r="BU4" s="350"/>
      <c r="BV4" s="348">
        <v>23567802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24826582</v>
      </c>
      <c r="BO5" s="386"/>
      <c r="BP5" s="386"/>
      <c r="BQ5" s="386"/>
      <c r="BR5" s="386"/>
      <c r="BS5" s="386"/>
      <c r="BT5" s="386"/>
      <c r="BU5" s="387"/>
      <c r="BV5" s="385">
        <v>22817617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85.4</v>
      </c>
      <c r="CU5" s="383"/>
      <c r="CV5" s="383"/>
      <c r="CW5" s="383"/>
      <c r="CX5" s="383"/>
      <c r="CY5" s="383"/>
      <c r="CZ5" s="383"/>
      <c r="DA5" s="384"/>
      <c r="DB5" s="382">
        <v>86.1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963656</v>
      </c>
      <c r="BO6" s="386"/>
      <c r="BP6" s="386"/>
      <c r="BQ6" s="386"/>
      <c r="BR6" s="386"/>
      <c r="BS6" s="386"/>
      <c r="BT6" s="386"/>
      <c r="BU6" s="387"/>
      <c r="BV6" s="385">
        <v>750185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90.6</v>
      </c>
      <c r="CU6" s="423"/>
      <c r="CV6" s="423"/>
      <c r="CW6" s="423"/>
      <c r="CX6" s="423"/>
      <c r="CY6" s="423"/>
      <c r="CZ6" s="423"/>
      <c r="DA6" s="424"/>
      <c r="DB6" s="422">
        <v>91.3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384585</v>
      </c>
      <c r="BO7" s="386"/>
      <c r="BP7" s="386"/>
      <c r="BQ7" s="386"/>
      <c r="BR7" s="386"/>
      <c r="BS7" s="386"/>
      <c r="BT7" s="386"/>
      <c r="BU7" s="387"/>
      <c r="BV7" s="385">
        <v>240966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15097645</v>
      </c>
      <c r="CU7" s="386"/>
      <c r="CV7" s="386"/>
      <c r="CW7" s="386"/>
      <c r="CX7" s="386"/>
      <c r="CY7" s="386"/>
      <c r="CZ7" s="386"/>
      <c r="DA7" s="387"/>
      <c r="DB7" s="385">
        <v>15186548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579071</v>
      </c>
      <c r="BO8" s="386"/>
      <c r="BP8" s="386"/>
      <c r="BQ8" s="386"/>
      <c r="BR8" s="386"/>
      <c r="BS8" s="386"/>
      <c r="BT8" s="386"/>
      <c r="BU8" s="387"/>
      <c r="BV8" s="385">
        <v>509219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34963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69852</v>
      </c>
      <c r="BO9" s="386"/>
      <c r="BP9" s="386"/>
      <c r="BQ9" s="386"/>
      <c r="BR9" s="386"/>
      <c r="BS9" s="386"/>
      <c r="BT9" s="386"/>
      <c r="BU9" s="387"/>
      <c r="BV9" s="385">
        <v>25445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v>
      </c>
      <c r="CU9" s="383"/>
      <c r="CV9" s="383"/>
      <c r="CW9" s="383"/>
      <c r="CX9" s="383"/>
      <c r="CY9" s="383"/>
      <c r="CZ9" s="383"/>
      <c r="DA9" s="384"/>
      <c r="DB9" s="382">
        <v>20.100000000000001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38799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729573</v>
      </c>
      <c r="BO10" s="386"/>
      <c r="BP10" s="386"/>
      <c r="BQ10" s="386"/>
      <c r="BR10" s="386"/>
      <c r="BS10" s="386"/>
      <c r="BT10" s="386"/>
      <c r="BU10" s="387"/>
      <c r="BV10" s="385">
        <v>220901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33562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397358</v>
      </c>
      <c r="BO12" s="386"/>
      <c r="BP12" s="386"/>
      <c r="BQ12" s="386"/>
      <c r="BR12" s="386"/>
      <c r="BS12" s="386"/>
      <c r="BT12" s="386"/>
      <c r="BU12" s="387"/>
      <c r="BV12" s="385">
        <v>200000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32964</v>
      </c>
      <c r="S13" s="467"/>
      <c r="T13" s="467"/>
      <c r="U13" s="467"/>
      <c r="V13" s="468"/>
      <c r="W13" s="401" t="s">
        <v>125</v>
      </c>
      <c r="X13" s="402"/>
      <c r="Y13" s="402"/>
      <c r="Z13" s="402"/>
      <c r="AA13" s="402"/>
      <c r="AB13" s="392"/>
      <c r="AC13" s="436">
        <v>2516</v>
      </c>
      <c r="AD13" s="437"/>
      <c r="AE13" s="437"/>
      <c r="AF13" s="437"/>
      <c r="AG13" s="476"/>
      <c r="AH13" s="436">
        <v>3502</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402067</v>
      </c>
      <c r="BO13" s="386"/>
      <c r="BP13" s="386"/>
      <c r="BQ13" s="386"/>
      <c r="BR13" s="386"/>
      <c r="BS13" s="386"/>
      <c r="BT13" s="386"/>
      <c r="BU13" s="387"/>
      <c r="BV13" s="385">
        <v>46346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13.2</v>
      </c>
      <c r="CU13" s="383"/>
      <c r="CV13" s="383"/>
      <c r="CW13" s="383"/>
      <c r="CX13" s="383"/>
      <c r="CY13" s="383"/>
      <c r="CZ13" s="383"/>
      <c r="DA13" s="384"/>
      <c r="DB13" s="382">
        <v>14.3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33731</v>
      </c>
      <c r="S14" s="467"/>
      <c r="T14" s="467"/>
      <c r="U14" s="467"/>
      <c r="V14" s="468"/>
      <c r="W14" s="375"/>
      <c r="X14" s="376"/>
      <c r="Y14" s="376"/>
      <c r="Z14" s="376"/>
      <c r="AA14" s="376"/>
      <c r="AB14" s="365"/>
      <c r="AC14" s="469">
        <v>15.9</v>
      </c>
      <c r="AD14" s="470"/>
      <c r="AE14" s="470"/>
      <c r="AF14" s="470"/>
      <c r="AG14" s="471"/>
      <c r="AH14" s="469">
        <v>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77.900000000000006</v>
      </c>
      <c r="CU14" s="481"/>
      <c r="CV14" s="481"/>
      <c r="CW14" s="481"/>
      <c r="CX14" s="481"/>
      <c r="CY14" s="481"/>
      <c r="CZ14" s="481"/>
      <c r="DA14" s="482"/>
      <c r="DB14" s="480">
        <v>76.900000000000006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33108</v>
      </c>
      <c r="S15" s="467"/>
      <c r="T15" s="467"/>
      <c r="U15" s="467"/>
      <c r="V15" s="468"/>
      <c r="W15" s="401" t="s">
        <v>131</v>
      </c>
      <c r="X15" s="402"/>
      <c r="Y15" s="402"/>
      <c r="Z15" s="402"/>
      <c r="AA15" s="402"/>
      <c r="AB15" s="392"/>
      <c r="AC15" s="436">
        <v>4552</v>
      </c>
      <c r="AD15" s="437"/>
      <c r="AE15" s="437"/>
      <c r="AF15" s="437"/>
      <c r="AG15" s="476"/>
      <c r="AH15" s="436">
        <v>5352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3393753</v>
      </c>
      <c r="BO15" s="349"/>
      <c r="BP15" s="349"/>
      <c r="BQ15" s="349"/>
      <c r="BR15" s="349"/>
      <c r="BS15" s="349"/>
      <c r="BT15" s="349"/>
      <c r="BU15" s="350"/>
      <c r="BV15" s="348">
        <v>3363811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28.8</v>
      </c>
      <c r="AD16" s="470"/>
      <c r="AE16" s="470"/>
      <c r="AF16" s="470"/>
      <c r="AG16" s="471"/>
      <c r="AH16" s="469">
        <v>29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11028656</v>
      </c>
      <c r="BO16" s="386"/>
      <c r="BP16" s="386"/>
      <c r="BQ16" s="386"/>
      <c r="BR16" s="386"/>
      <c r="BS16" s="386"/>
      <c r="BT16" s="386"/>
      <c r="BU16" s="387"/>
      <c r="BV16" s="385">
        <v>11216732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8727</v>
      </c>
      <c r="AD17" s="437"/>
      <c r="AE17" s="437"/>
      <c r="AF17" s="437"/>
      <c r="AG17" s="476"/>
      <c r="AH17" s="436">
        <v>9546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4320238</v>
      </c>
      <c r="BO17" s="386"/>
      <c r="BP17" s="386"/>
      <c r="BQ17" s="386"/>
      <c r="BR17" s="386"/>
      <c r="BS17" s="386"/>
      <c r="BT17" s="386"/>
      <c r="BU17" s="387"/>
      <c r="BV17" s="385">
        <v>4279416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547.01</v>
      </c>
      <c r="M18" s="498"/>
      <c r="N18" s="498"/>
      <c r="O18" s="498"/>
      <c r="P18" s="498"/>
      <c r="Q18" s="498"/>
      <c r="R18" s="499"/>
      <c r="S18" s="499"/>
      <c r="T18" s="499"/>
      <c r="U18" s="499"/>
      <c r="V18" s="500"/>
      <c r="W18" s="403"/>
      <c r="X18" s="404"/>
      <c r="Y18" s="404"/>
      <c r="Z18" s="404"/>
      <c r="AA18" s="404"/>
      <c r="AB18" s="395"/>
      <c r="AC18" s="501">
        <v>55.3</v>
      </c>
      <c r="AD18" s="502"/>
      <c r="AE18" s="502"/>
      <c r="AF18" s="502"/>
      <c r="AG18" s="503"/>
      <c r="AH18" s="501">
        <v>51.8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13012354</v>
      </c>
      <c r="BO18" s="386"/>
      <c r="BP18" s="386"/>
      <c r="BQ18" s="386"/>
      <c r="BR18" s="386"/>
      <c r="BS18" s="386"/>
      <c r="BT18" s="386"/>
      <c r="BU18" s="387"/>
      <c r="BV18" s="385">
        <v>13107212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64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18025957</v>
      </c>
      <c r="BO19" s="386"/>
      <c r="BP19" s="386"/>
      <c r="BQ19" s="386"/>
      <c r="BR19" s="386"/>
      <c r="BS19" s="386"/>
      <c r="BT19" s="386"/>
      <c r="BU19" s="387"/>
      <c r="BV19" s="385">
        <v>17528277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14121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30704194</v>
      </c>
      <c r="BO23" s="386"/>
      <c r="BP23" s="386"/>
      <c r="BQ23" s="386"/>
      <c r="BR23" s="386"/>
      <c r="BS23" s="386"/>
      <c r="BT23" s="386"/>
      <c r="BU23" s="387"/>
      <c r="BV23" s="385">
        <v>30622768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6640</v>
      </c>
      <c r="R24" s="437"/>
      <c r="S24" s="437"/>
      <c r="T24" s="437"/>
      <c r="U24" s="437"/>
      <c r="V24" s="476"/>
      <c r="W24" s="531"/>
      <c r="X24" s="519"/>
      <c r="Y24" s="520"/>
      <c r="Z24" s="435" t="s">
        <v>155</v>
      </c>
      <c r="AA24" s="415"/>
      <c r="AB24" s="415"/>
      <c r="AC24" s="415"/>
      <c r="AD24" s="415"/>
      <c r="AE24" s="415"/>
      <c r="AF24" s="415"/>
      <c r="AG24" s="416"/>
      <c r="AH24" s="436">
        <v>453</v>
      </c>
      <c r="AI24" s="437"/>
      <c r="AJ24" s="437"/>
      <c r="AK24" s="437"/>
      <c r="AL24" s="476"/>
      <c r="AM24" s="436">
        <v>1429668</v>
      </c>
      <c r="AN24" s="437"/>
      <c r="AO24" s="437"/>
      <c r="AP24" s="437"/>
      <c r="AQ24" s="437"/>
      <c r="AR24" s="476"/>
      <c r="AS24" s="436">
        <v>3156</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25590447</v>
      </c>
      <c r="BO24" s="386"/>
      <c r="BP24" s="386"/>
      <c r="BQ24" s="386"/>
      <c r="BR24" s="386"/>
      <c r="BS24" s="386"/>
      <c r="BT24" s="386"/>
      <c r="BU24" s="387"/>
      <c r="BV24" s="385">
        <v>25948164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6030</v>
      </c>
      <c r="R25" s="437"/>
      <c r="S25" s="437"/>
      <c r="T25" s="437"/>
      <c r="U25" s="437"/>
      <c r="V25" s="476"/>
      <c r="W25" s="531"/>
      <c r="X25" s="519"/>
      <c r="Y25" s="520"/>
      <c r="Z25" s="435" t="s">
        <v>158</v>
      </c>
      <c r="AA25" s="415"/>
      <c r="AB25" s="415"/>
      <c r="AC25" s="415"/>
      <c r="AD25" s="415"/>
      <c r="AE25" s="415"/>
      <c r="AF25" s="415"/>
      <c r="AG25" s="416"/>
      <c r="AH25" s="436">
        <v>66</v>
      </c>
      <c r="AI25" s="437"/>
      <c r="AJ25" s="437"/>
      <c r="AK25" s="437"/>
      <c r="AL25" s="476"/>
      <c r="AM25" s="436">
        <v>207900</v>
      </c>
      <c r="AN25" s="437"/>
      <c r="AO25" s="437"/>
      <c r="AP25" s="437"/>
      <c r="AQ25" s="437"/>
      <c r="AR25" s="476"/>
      <c r="AS25" s="436">
        <v>3150</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3658390</v>
      </c>
      <c r="BO25" s="349"/>
      <c r="BP25" s="349"/>
      <c r="BQ25" s="349"/>
      <c r="BR25" s="349"/>
      <c r="BS25" s="349"/>
      <c r="BT25" s="349"/>
      <c r="BU25" s="350"/>
      <c r="BV25" s="348">
        <v>3323028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5580</v>
      </c>
      <c r="R26" s="437"/>
      <c r="S26" s="437"/>
      <c r="T26" s="437"/>
      <c r="U26" s="437"/>
      <c r="V26" s="476"/>
      <c r="W26" s="531"/>
      <c r="X26" s="519"/>
      <c r="Y26" s="520"/>
      <c r="Z26" s="435" t="s">
        <v>161</v>
      </c>
      <c r="AA26" s="539"/>
      <c r="AB26" s="539"/>
      <c r="AC26" s="539"/>
      <c r="AD26" s="539"/>
      <c r="AE26" s="539"/>
      <c r="AF26" s="539"/>
      <c r="AG26" s="540"/>
      <c r="AH26" s="436">
        <v>46</v>
      </c>
      <c r="AI26" s="437"/>
      <c r="AJ26" s="437"/>
      <c r="AK26" s="437"/>
      <c r="AL26" s="476"/>
      <c r="AM26" s="436">
        <v>144716</v>
      </c>
      <c r="AN26" s="437"/>
      <c r="AO26" s="437"/>
      <c r="AP26" s="437"/>
      <c r="AQ26" s="437"/>
      <c r="AR26" s="476"/>
      <c r="AS26" s="436">
        <v>3146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4040</v>
      </c>
      <c r="R27" s="437"/>
      <c r="S27" s="437"/>
      <c r="T27" s="437"/>
      <c r="U27" s="437"/>
      <c r="V27" s="476"/>
      <c r="W27" s="531"/>
      <c r="X27" s="519"/>
      <c r="Y27" s="520"/>
      <c r="Z27" s="435" t="s">
        <v>164</v>
      </c>
      <c r="AA27" s="415"/>
      <c r="AB27" s="415"/>
      <c r="AC27" s="415"/>
      <c r="AD27" s="415"/>
      <c r="AE27" s="415"/>
      <c r="AF27" s="415"/>
      <c r="AG27" s="416"/>
      <c r="AH27" s="436">
        <v>29</v>
      </c>
      <c r="AI27" s="437"/>
      <c r="AJ27" s="437"/>
      <c r="AK27" s="437"/>
      <c r="AL27" s="476"/>
      <c r="AM27" s="436">
        <v>87261</v>
      </c>
      <c r="AN27" s="437"/>
      <c r="AO27" s="437"/>
      <c r="AP27" s="437"/>
      <c r="AQ27" s="437"/>
      <c r="AR27" s="476"/>
      <c r="AS27" s="436">
        <v>3009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372302</v>
      </c>
      <c r="BO27" s="553"/>
      <c r="BP27" s="553"/>
      <c r="BQ27" s="553"/>
      <c r="BR27" s="553"/>
      <c r="BS27" s="553"/>
      <c r="BT27" s="553"/>
      <c r="BU27" s="554"/>
      <c r="BV27" s="552">
        <v>372188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3390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2349596</v>
      </c>
      <c r="BO28" s="349"/>
      <c r="BP28" s="349"/>
      <c r="BQ28" s="349"/>
      <c r="BR28" s="349"/>
      <c r="BS28" s="349"/>
      <c r="BT28" s="349"/>
      <c r="BU28" s="350"/>
      <c r="BV28" s="348">
        <v>2017381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18</v>
      </c>
      <c r="M29" s="437"/>
      <c r="N29" s="437"/>
      <c r="O29" s="437"/>
      <c r="P29" s="476"/>
      <c r="Q29" s="436">
        <v>3250</v>
      </c>
      <c r="R29" s="437"/>
      <c r="S29" s="437"/>
      <c r="T29" s="437"/>
      <c r="U29" s="437"/>
      <c r="V29" s="476"/>
      <c r="W29" s="531"/>
      <c r="X29" s="519"/>
      <c r="Y29" s="520"/>
      <c r="Z29" s="435" t="s">
        <v>171</v>
      </c>
      <c r="AA29" s="415"/>
      <c r="AB29" s="415"/>
      <c r="AC29" s="415"/>
      <c r="AD29" s="415"/>
      <c r="AE29" s="415"/>
      <c r="AF29" s="415"/>
      <c r="AG29" s="416"/>
      <c r="AH29" s="436">
        <v>482</v>
      </c>
      <c r="AI29" s="437"/>
      <c r="AJ29" s="437"/>
      <c r="AK29" s="437"/>
      <c r="AL29" s="476"/>
      <c r="AM29" s="436">
        <v>1516929</v>
      </c>
      <c r="AN29" s="437"/>
      <c r="AO29" s="437"/>
      <c r="AP29" s="437"/>
      <c r="AQ29" s="437"/>
      <c r="AR29" s="476"/>
      <c r="AS29" s="436">
        <v>3147</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1140027</v>
      </c>
      <c r="BO29" s="386"/>
      <c r="BP29" s="386"/>
      <c r="BQ29" s="386"/>
      <c r="BR29" s="386"/>
      <c r="BS29" s="386"/>
      <c r="BT29" s="386"/>
      <c r="BU29" s="387"/>
      <c r="BV29" s="385">
        <v>1139326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97.2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5642853</v>
      </c>
      <c r="BO30" s="553"/>
      <c r="BP30" s="553"/>
      <c r="BQ30" s="553"/>
      <c r="BR30" s="553"/>
      <c r="BS30" s="553"/>
      <c r="BT30" s="553"/>
      <c r="BU30" s="554"/>
      <c r="BV30" s="552">
        <v>5470976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7</v>
      </c>
      <c r="V34" s="564"/>
      <c r="W34" s="565" t="str">
        <f>IF('各会計、関係団体の財政状況及び健全化判断比率'!B28="","",'各会計、関係団体の財政状況及び健全化判断比率'!B28)</f>
        <v>高梁市国民健康保険特別会計</v>
      </c>
      <c r="X34" s="565"/>
      <c r="Y34" s="565"/>
      <c r="Z34" s="565"/>
      <c r="AA34" s="565"/>
      <c r="AB34" s="565"/>
      <c r="AC34" s="565"/>
      <c r="AD34" s="565"/>
      <c r="AE34" s="565"/>
      <c r="AF34" s="565"/>
      <c r="AG34" s="565"/>
      <c r="AH34" s="565"/>
      <c r="AI34" s="565"/>
      <c r="AJ34" s="565"/>
      <c r="AK34" s="565"/>
      <c r="AL34" s="165"/>
      <c r="AM34" s="564">
        <f>IF(AO34="","",MAX(C34:D43,U34:V43)+1)</f>
        <v>11</v>
      </c>
      <c r="AN34" s="564"/>
      <c r="AO34" s="565" t="str">
        <f>IF('各会計、関係団体の財政状況及び健全化判断比率'!B32="","",'各会計、関係団体の財政状況及び健全化判断比率'!B32)</f>
        <v>高梁市水道事業特別会計</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IF('各会計、関係団体の財政状況及び健全化判断比率'!B34="","",'各会計、関係団体の財政状況及び健全化判断比率'!B34)</f>
        <v>高梁市簡易水道事業特別会計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高梁地域事務組合一般会計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26</v>
      </c>
      <c r="CP34" s="564"/>
      <c r="CQ34" s="565" t="str">
        <f>IF('各会計、関係団体の財政状況及び健全化判断比率'!BS7="","",'各会計、関係団体の財政状況及び健全化判断比率'!BS7)</f>
        <v>高梁市土地開発公社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高梁市へき地診療所特別会計</v>
      </c>
      <c r="F35" s="565"/>
      <c r="G35" s="565"/>
      <c r="H35" s="565"/>
      <c r="I35" s="565"/>
      <c r="J35" s="565"/>
      <c r="K35" s="565"/>
      <c r="L35" s="565"/>
      <c r="M35" s="565"/>
      <c r="N35" s="565"/>
      <c r="O35" s="565"/>
      <c r="P35" s="565"/>
      <c r="Q35" s="565"/>
      <c r="R35" s="565"/>
      <c r="S35" s="565"/>
      <c r="T35" s="165"/>
      <c r="U35" s="564">
        <f>IF(W35="","",U34+1)</f>
        <v>8</v>
      </c>
      <c r="V35" s="564"/>
      <c r="W35" s="565" t="str">
        <f>IF('各会計、関係団体の財政状況及び健全化判断比率'!B29="","",'各会計、関係団体の財政状況及び健全化判断比率'!B29)</f>
        <v>高梁市後期高齢者医療特別会計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12</v>
      </c>
      <c r="AN35" s="564"/>
      <c r="AO35" s="565" t="str">
        <f>IF('各会計、関係団体の財政状況及び健全化判断比率'!B33="","",'各会計、関係団体の財政状況及び健全化判断比率'!B33)</f>
        <v>高梁市国民健康保険成羽病院事業会計</v>
      </c>
      <c r="AP35" s="565"/>
      <c r="AQ35" s="565"/>
      <c r="AR35" s="565"/>
      <c r="AS35" s="565"/>
      <c r="AT35" s="565"/>
      <c r="AU35" s="565"/>
      <c r="AV35" s="565"/>
      <c r="AW35" s="565"/>
      <c r="AX35" s="565"/>
      <c r="AY35" s="565"/>
      <c r="AZ35" s="565"/>
      <c r="BA35" s="565"/>
      <c r="BB35" s="565"/>
      <c r="BC35" s="565"/>
      <c r="BD35" s="165"/>
      <c r="BE35" s="564">
        <f t="shared" ref="BE35:BE43" si="1">IF(BG35="","",BE34+1)</f>
        <v>14</v>
      </c>
      <c r="BF35" s="564"/>
      <c r="BG35" s="565" t="str">
        <f>IF('各会計、関係団体の財政状況及び健全化判断比率'!B35="","",'各会計、関係団体の財政状況及び健全化判断比率'!B35)</f>
        <v>高梁市下水道事業特別会計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高梁地域事務組合農業共済事業会計</v>
      </c>
      <c r="BZ35" s="565"/>
      <c r="CA35" s="565"/>
      <c r="CB35" s="565"/>
      <c r="CC35" s="565"/>
      <c r="CD35" s="565"/>
      <c r="CE35" s="565"/>
      <c r="CF35" s="565"/>
      <c r="CG35" s="565"/>
      <c r="CH35" s="565"/>
      <c r="CI35" s="565"/>
      <c r="CJ35" s="565"/>
      <c r="CK35" s="565"/>
      <c r="CL35" s="565"/>
      <c r="CM35" s="565"/>
      <c r="CN35" s="165"/>
      <c r="CO35" s="564">
        <f t="shared" ref="CO35:CO43" si="3">IF(CQ35="","",CO34+1)</f>
        <v>27</v>
      </c>
      <c r="CP35" s="564"/>
      <c r="CQ35" s="565" t="str">
        <f>IF('各会計、関係団体の財政状況及び健全化判断比率'!BS8="","",'各会計、関係団体の財政状況及び健全化判断比率'!BS8)</f>
        <v>（財）成羽町美術振興財団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高梁市養護老人ホーム特別会計</v>
      </c>
      <c r="F36" s="565"/>
      <c r="G36" s="565"/>
      <c r="H36" s="565"/>
      <c r="I36" s="565"/>
      <c r="J36" s="565"/>
      <c r="K36" s="565"/>
      <c r="L36" s="565"/>
      <c r="M36" s="565"/>
      <c r="N36" s="565"/>
      <c r="O36" s="565"/>
      <c r="P36" s="565"/>
      <c r="Q36" s="565"/>
      <c r="R36" s="565"/>
      <c r="S36" s="565"/>
      <c r="T36" s="165"/>
      <c r="U36" s="564">
        <f t="shared" ref="U36:U43" si="4">IF(W36="","",U35+1)</f>
        <v>9</v>
      </c>
      <c r="V36" s="564"/>
      <c r="W36" s="565" t="str">
        <f>IF('各会計、関係団体の財政状況及び健全化判断比率'!B30="","",'各会計、関係団体の財政状況及び健全化判断比率'!B30)</f>
        <v>高梁市介護保険特別会計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15</v>
      </c>
      <c r="BF36" s="564"/>
      <c r="BG36" s="565" t="str">
        <f>IF('各会計、関係団体の財政状況及び健全化判断比率'!B36="","",'各会計、関係団体の財政状況及び健全化判断比率'!B36)</f>
        <v>高梁市地域開発事業特別会計</v>
      </c>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岡山県広域水道企業団</v>
      </c>
      <c r="BZ36" s="565"/>
      <c r="CA36" s="565"/>
      <c r="CB36" s="565"/>
      <c r="CC36" s="565"/>
      <c r="CD36" s="565"/>
      <c r="CE36" s="565"/>
      <c r="CF36" s="565"/>
      <c r="CG36" s="565"/>
      <c r="CH36" s="565"/>
      <c r="CI36" s="565"/>
      <c r="CJ36" s="565"/>
      <c r="CK36" s="565"/>
      <c r="CL36" s="565"/>
      <c r="CM36" s="565"/>
      <c r="CN36" s="165"/>
      <c r="CO36" s="564">
        <f t="shared" si="3"/>
        <v>28</v>
      </c>
      <c r="CP36" s="564"/>
      <c r="CQ36" s="565" t="str">
        <f>IF('各会計、関係団体の財政状況及び健全化判断比率'!BS9="","",'各会計、関係団体の財政状況及び健全化判断比率'!BS9)</f>
        <v>（株）夢ファーム有漢</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x14ac:dyDescent="0.15">
      <c r="A37" s="138"/>
      <c r="B37" s="164"/>
      <c r="C37" s="564">
        <f>IF(E37="","",C36+1)</f>
        <v>4</v>
      </c>
      <c r="D37" s="564"/>
      <c r="E37" s="565" t="str">
        <f>IF('各会計、関係団体の財政状況及び健全化判断比率'!B10="","",'各会計、関係団体の財政状況及び健全化判断比率'!B10)</f>
        <v>高梁市軽費老人ホーム特別会計</v>
      </c>
      <c r="F37" s="565"/>
      <c r="G37" s="565"/>
      <c r="H37" s="565"/>
      <c r="I37" s="565"/>
      <c r="J37" s="565"/>
      <c r="K37" s="565"/>
      <c r="L37" s="565"/>
      <c r="M37" s="565"/>
      <c r="N37" s="565"/>
      <c r="O37" s="565"/>
      <c r="P37" s="565"/>
      <c r="Q37" s="565"/>
      <c r="R37" s="565"/>
      <c r="S37" s="565"/>
      <c r="T37" s="165"/>
      <c r="U37" s="564">
        <f t="shared" si="4"/>
        <v>10</v>
      </c>
      <c r="V37" s="564"/>
      <c r="W37" s="565" t="str">
        <f>IF('各会計、関係団体の財政状況及び健全化判断比率'!B31="","",'各会計、関係団体の財政状況及び健全化判断比率'!B31)</f>
        <v>高梁市特別養護老人ホーム特別会計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岡山県後期高齢者医療広域連合一般会計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f t="shared" ref="C38:C43" si="5">IF(E38="","",C37+1)</f>
        <v>5</v>
      </c>
      <c r="D38" s="564"/>
      <c r="E38" s="565" t="str">
        <f>IF('各会計、関係団体の財政状況及び健全化判断比率'!B11="","",'各会計、関係団体の財政状況及び健全化判断比率'!B11)</f>
        <v>高梁市住宅新築資金等貸付事業特別会計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20</v>
      </c>
      <c r="BX38" s="564"/>
      <c r="BY38" s="565" t="str">
        <f>IF('各会計、関係団体の財政状況及び健全化判断比率'!B72="","",'各会計、関係団体の財政状況及び健全化判断比率'!B72)</f>
        <v>岡山県後期高齢者医療広域連合特別会計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f t="shared" si="5"/>
        <v>6</v>
      </c>
      <c r="D39" s="564"/>
      <c r="E39" s="565" t="str">
        <f>IF('各会計、関係団体の財政状況及び健全化判断比率'!B12="","",'各会計、関係団体の財政状況及び健全化判断比率'!B12)</f>
        <v>高梁市畑地かんがい事業特別会計</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21</v>
      </c>
      <c r="BX39" s="564"/>
      <c r="BY39" s="565" t="str">
        <f>IF('各会計、関係団体の財政状況及び健全化判断比率'!B73="","",'各会計、関係団体の財政状況及び健全化判断比率'!B73)</f>
        <v>岡山県市町村総合事務組合一般会計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22</v>
      </c>
      <c r="BX40" s="564"/>
      <c r="BY40" s="565" t="str">
        <f>IF('各会計、関係団体の財政状況及び健全化判断比率'!B74="","",'各会計、関係団体の財政状況及び健全化判断比率'!B74)</f>
        <v>岡山県市町村総合事務組合貸付金特別会計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23</v>
      </c>
      <c r="BX41" s="564"/>
      <c r="BY41" s="565" t="str">
        <f>IF('各会計、関係団体の財政状況及び健全化判断比率'!B75="","",'各会計、関係団体の財政状況及び健全化判断比率'!B75)</f>
        <v>岡山県市町村総合事務組合脱退還付金特別会計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24</v>
      </c>
      <c r="BX42" s="564"/>
      <c r="BY42" s="565" t="str">
        <f>IF('各会計、関係団体の財政状況及び健全化判断比率'!B76="","",'各会計、関係団体の財政状況及び健全化判断比率'!B76)</f>
        <v>岡山県市町村総合事務組合交通災害共済特別会計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25</v>
      </c>
      <c r="BX43" s="564"/>
      <c r="BY43" s="565" t="str">
        <f>IF('各会計、関係団体の財政状況及び健全化判断比率'!B77="","",'各会計、関係団体の財政状況及び健全化判断比率'!B77)</f>
        <v>岡山県市町村税整理組合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46" sqref="M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67" t="s">
        <v>24</v>
      </c>
      <c r="C41" s="1168"/>
      <c r="D41" s="81"/>
      <c r="E41" s="1173" t="s">
        <v>25</v>
      </c>
      <c r="F41" s="1173"/>
      <c r="G41" s="1173"/>
      <c r="H41" s="1174"/>
      <c r="I41" s="82">
        <v>33073</v>
      </c>
      <c r="J41" s="83">
        <v>31567</v>
      </c>
      <c r="K41" s="83">
        <v>31165</v>
      </c>
      <c r="L41" s="83">
        <v>30655</v>
      </c>
      <c r="M41" s="84">
        <v>30736</v>
      </c>
    </row>
    <row r="42" spans="2:13" ht="27.75" customHeight="1" x14ac:dyDescent="0.15">
      <c r="B42" s="1169"/>
      <c r="C42" s="1170"/>
      <c r="D42" s="85"/>
      <c r="E42" s="1175" t="s">
        <v>26</v>
      </c>
      <c r="F42" s="1175"/>
      <c r="G42" s="1175"/>
      <c r="H42" s="1176"/>
      <c r="I42" s="86">
        <v>254</v>
      </c>
      <c r="J42" s="87">
        <v>202</v>
      </c>
      <c r="K42" s="87">
        <v>161</v>
      </c>
      <c r="L42" s="87">
        <v>128</v>
      </c>
      <c r="M42" s="88">
        <v>97</v>
      </c>
    </row>
    <row r="43" spans="2:13" ht="27.75" customHeight="1" x14ac:dyDescent="0.15">
      <c r="B43" s="1169"/>
      <c r="C43" s="1170"/>
      <c r="D43" s="85"/>
      <c r="E43" s="1175" t="s">
        <v>27</v>
      </c>
      <c r="F43" s="1175"/>
      <c r="G43" s="1175"/>
      <c r="H43" s="1176"/>
      <c r="I43" s="86">
        <v>11869</v>
      </c>
      <c r="J43" s="87">
        <v>11435</v>
      </c>
      <c r="K43" s="87">
        <v>12162</v>
      </c>
      <c r="L43" s="87">
        <v>11504</v>
      </c>
      <c r="M43" s="88">
        <v>11279</v>
      </c>
    </row>
    <row r="44" spans="2:13" ht="27.75" customHeight="1" x14ac:dyDescent="0.15">
      <c r="B44" s="1169"/>
      <c r="C44" s="1170"/>
      <c r="D44" s="85"/>
      <c r="E44" s="1175" t="s">
        <v>28</v>
      </c>
      <c r="F44" s="1175"/>
      <c r="G44" s="1175"/>
      <c r="H44" s="1176"/>
      <c r="I44" s="86">
        <v>1107</v>
      </c>
      <c r="J44" s="87">
        <v>904</v>
      </c>
      <c r="K44" s="87">
        <v>665</v>
      </c>
      <c r="L44" s="87">
        <v>486</v>
      </c>
      <c r="M44" s="88">
        <v>412</v>
      </c>
    </row>
    <row r="45" spans="2:13" ht="27.75" customHeight="1" x14ac:dyDescent="0.15">
      <c r="B45" s="1169"/>
      <c r="C45" s="1170"/>
      <c r="D45" s="85"/>
      <c r="E45" s="1175" t="s">
        <v>29</v>
      </c>
      <c r="F45" s="1175"/>
      <c r="G45" s="1175"/>
      <c r="H45" s="1176"/>
      <c r="I45" s="86">
        <v>4959</v>
      </c>
      <c r="J45" s="87">
        <v>4997</v>
      </c>
      <c r="K45" s="87">
        <v>4902</v>
      </c>
      <c r="L45" s="87">
        <v>4881</v>
      </c>
      <c r="M45" s="88">
        <v>4701</v>
      </c>
    </row>
    <row r="46" spans="2:13" ht="27.75" customHeight="1" x14ac:dyDescent="0.15">
      <c r="B46" s="1169"/>
      <c r="C46" s="1170"/>
      <c r="D46" s="85"/>
      <c r="E46" s="1175" t="s">
        <v>30</v>
      </c>
      <c r="F46" s="1175"/>
      <c r="G46" s="1175"/>
      <c r="H46" s="1176"/>
      <c r="I46" s="86">
        <v>13</v>
      </c>
      <c r="J46" s="87">
        <v>11</v>
      </c>
      <c r="K46" s="87">
        <v>12</v>
      </c>
      <c r="L46" s="87">
        <v>3</v>
      </c>
      <c r="M46" s="88" t="s">
        <v>484</v>
      </c>
    </row>
    <row r="47" spans="2:13" ht="27.75" customHeight="1" x14ac:dyDescent="0.15">
      <c r="B47" s="1169"/>
      <c r="C47" s="1170"/>
      <c r="D47" s="85"/>
      <c r="E47" s="1175" t="s">
        <v>31</v>
      </c>
      <c r="F47" s="1175"/>
      <c r="G47" s="1175"/>
      <c r="H47" s="1176"/>
      <c r="I47" s="86" t="s">
        <v>484</v>
      </c>
      <c r="J47" s="87" t="s">
        <v>484</v>
      </c>
      <c r="K47" s="87" t="s">
        <v>484</v>
      </c>
      <c r="L47" s="87" t="s">
        <v>484</v>
      </c>
      <c r="M47" s="88" t="s">
        <v>484</v>
      </c>
    </row>
    <row r="48" spans="2:13" ht="27.75" customHeight="1" x14ac:dyDescent="0.15">
      <c r="B48" s="1171"/>
      <c r="C48" s="1172"/>
      <c r="D48" s="85"/>
      <c r="E48" s="1175" t="s">
        <v>32</v>
      </c>
      <c r="F48" s="1175"/>
      <c r="G48" s="1175"/>
      <c r="H48" s="1176"/>
      <c r="I48" s="86" t="s">
        <v>484</v>
      </c>
      <c r="J48" s="87" t="s">
        <v>484</v>
      </c>
      <c r="K48" s="87" t="s">
        <v>484</v>
      </c>
      <c r="L48" s="87" t="s">
        <v>484</v>
      </c>
      <c r="M48" s="88" t="s">
        <v>484</v>
      </c>
    </row>
    <row r="49" spans="2:13" ht="27.75" customHeight="1" x14ac:dyDescent="0.15">
      <c r="B49" s="1177" t="s">
        <v>33</v>
      </c>
      <c r="C49" s="1178"/>
      <c r="D49" s="89"/>
      <c r="E49" s="1175" t="s">
        <v>34</v>
      </c>
      <c r="F49" s="1175"/>
      <c r="G49" s="1175"/>
      <c r="H49" s="1176"/>
      <c r="I49" s="86">
        <v>4573</v>
      </c>
      <c r="J49" s="87">
        <v>5664</v>
      </c>
      <c r="K49" s="87">
        <v>6345</v>
      </c>
      <c r="L49" s="87">
        <v>6996</v>
      </c>
      <c r="M49" s="88">
        <v>7370</v>
      </c>
    </row>
    <row r="50" spans="2:13" ht="27.75" customHeight="1" x14ac:dyDescent="0.15">
      <c r="B50" s="1169"/>
      <c r="C50" s="1170"/>
      <c r="D50" s="85"/>
      <c r="E50" s="1175" t="s">
        <v>35</v>
      </c>
      <c r="F50" s="1175"/>
      <c r="G50" s="1175"/>
      <c r="H50" s="1176"/>
      <c r="I50" s="86">
        <v>3595</v>
      </c>
      <c r="J50" s="87">
        <v>2588</v>
      </c>
      <c r="K50" s="87">
        <v>2380</v>
      </c>
      <c r="L50" s="87">
        <v>2079</v>
      </c>
      <c r="M50" s="88">
        <v>1889</v>
      </c>
    </row>
    <row r="51" spans="2:13" ht="27.75" customHeight="1" x14ac:dyDescent="0.15">
      <c r="B51" s="1171"/>
      <c r="C51" s="1172"/>
      <c r="D51" s="85"/>
      <c r="E51" s="1175" t="s">
        <v>36</v>
      </c>
      <c r="F51" s="1175"/>
      <c r="G51" s="1175"/>
      <c r="H51" s="1176"/>
      <c r="I51" s="86">
        <v>29710</v>
      </c>
      <c r="J51" s="87">
        <v>29034</v>
      </c>
      <c r="K51" s="87">
        <v>28283</v>
      </c>
      <c r="L51" s="87">
        <v>29321</v>
      </c>
      <c r="M51" s="88">
        <v>28602</v>
      </c>
    </row>
    <row r="52" spans="2:13" ht="27.75" customHeight="1" thickBot="1" x14ac:dyDescent="0.2">
      <c r="B52" s="1179" t="s">
        <v>37</v>
      </c>
      <c r="C52" s="1180"/>
      <c r="D52" s="90"/>
      <c r="E52" s="1181" t="s">
        <v>38</v>
      </c>
      <c r="F52" s="1181"/>
      <c r="G52" s="1181"/>
      <c r="H52" s="1182"/>
      <c r="I52" s="91">
        <v>13397</v>
      </c>
      <c r="J52" s="92">
        <v>11829</v>
      </c>
      <c r="K52" s="92">
        <v>12058</v>
      </c>
      <c r="L52" s="92">
        <v>9260</v>
      </c>
      <c r="M52" s="93">
        <v>9365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154659</v>
      </c>
      <c r="E3" s="116"/>
      <c r="F3" s="117">
        <v>79008</v>
      </c>
      <c r="G3" s="118"/>
      <c r="H3" s="119"/>
    </row>
    <row r="4" spans="1:8" x14ac:dyDescent="0.15">
      <c r="A4" s="120"/>
      <c r="B4" s="121"/>
      <c r="C4" s="122"/>
      <c r="D4" s="123">
        <v>89695</v>
      </c>
      <c r="E4" s="124"/>
      <c r="F4" s="125">
        <v>46014</v>
      </c>
      <c r="G4" s="126"/>
      <c r="H4" s="127"/>
    </row>
    <row r="5" spans="1:8" x14ac:dyDescent="0.15">
      <c r="A5" s="108" t="s">
        <v>518</v>
      </c>
      <c r="B5" s="113"/>
      <c r="C5" s="114"/>
      <c r="D5" s="115">
        <v>99454</v>
      </c>
      <c r="E5" s="116"/>
      <c r="F5" s="117">
        <v>86381</v>
      </c>
      <c r="G5" s="118"/>
      <c r="H5" s="119"/>
    </row>
    <row r="6" spans="1:8" x14ac:dyDescent="0.15">
      <c r="A6" s="120"/>
      <c r="B6" s="121"/>
      <c r="C6" s="122"/>
      <c r="D6" s="123">
        <v>53667</v>
      </c>
      <c r="E6" s="124"/>
      <c r="F6" s="125">
        <v>41242</v>
      </c>
      <c r="G6" s="126"/>
      <c r="H6" s="127"/>
    </row>
    <row r="7" spans="1:8" x14ac:dyDescent="0.15">
      <c r="A7" s="108" t="s">
        <v>519</v>
      </c>
      <c r="B7" s="113"/>
      <c r="C7" s="114"/>
      <c r="D7" s="115">
        <v>79926</v>
      </c>
      <c r="E7" s="116"/>
      <c r="F7" s="117">
        <v>67088</v>
      </c>
      <c r="G7" s="118"/>
      <c r="H7" s="119"/>
    </row>
    <row r="8" spans="1:8" x14ac:dyDescent="0.15">
      <c r="A8" s="120"/>
      <c r="B8" s="121"/>
      <c r="C8" s="122"/>
      <c r="D8" s="123">
        <v>50219</v>
      </c>
      <c r="E8" s="124"/>
      <c r="F8" s="125">
        <v>37146</v>
      </c>
      <c r="G8" s="126"/>
      <c r="H8" s="127"/>
    </row>
    <row r="9" spans="1:8" x14ac:dyDescent="0.15">
      <c r="A9" s="108" t="s">
        <v>520</v>
      </c>
      <c r="B9" s="113"/>
      <c r="C9" s="114"/>
      <c r="D9" s="115">
        <v>84103</v>
      </c>
      <c r="E9" s="116"/>
      <c r="F9" s="117">
        <v>70489</v>
      </c>
      <c r="G9" s="118"/>
      <c r="H9" s="119"/>
    </row>
    <row r="10" spans="1:8" x14ac:dyDescent="0.15">
      <c r="A10" s="120"/>
      <c r="B10" s="121"/>
      <c r="C10" s="122"/>
      <c r="D10" s="123">
        <v>41005</v>
      </c>
      <c r="E10" s="124"/>
      <c r="F10" s="125">
        <v>37817</v>
      </c>
      <c r="G10" s="126"/>
      <c r="H10" s="127"/>
    </row>
    <row r="11" spans="1:8" x14ac:dyDescent="0.15">
      <c r="A11" s="108" t="s">
        <v>521</v>
      </c>
      <c r="B11" s="113"/>
      <c r="C11" s="114"/>
      <c r="D11" s="115">
        <v>117461</v>
      </c>
      <c r="E11" s="116"/>
      <c r="F11" s="117">
        <v>84389</v>
      </c>
      <c r="G11" s="118"/>
      <c r="H11" s="119"/>
    </row>
    <row r="12" spans="1:8" x14ac:dyDescent="0.15">
      <c r="A12" s="120"/>
      <c r="B12" s="121"/>
      <c r="C12" s="128"/>
      <c r="D12" s="123">
        <v>69908</v>
      </c>
      <c r="E12" s="124"/>
      <c r="F12" s="125">
        <v>44339</v>
      </c>
      <c r="G12" s="126"/>
      <c r="H12" s="127"/>
    </row>
    <row r="13" spans="1:8" x14ac:dyDescent="0.15">
      <c r="A13" s="108"/>
      <c r="B13" s="113"/>
      <c r="C13" s="129"/>
      <c r="D13" s="130">
        <v>107121</v>
      </c>
      <c r="E13" s="131"/>
      <c r="F13" s="132">
        <v>77471</v>
      </c>
      <c r="G13" s="133"/>
      <c r="H13" s="119"/>
    </row>
    <row r="14" spans="1:8" x14ac:dyDescent="0.15">
      <c r="A14" s="120"/>
      <c r="B14" s="121"/>
      <c r="C14" s="122"/>
      <c r="D14" s="123">
        <v>60899</v>
      </c>
      <c r="E14" s="124"/>
      <c r="F14" s="125">
        <v>41312</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2.65</v>
      </c>
      <c r="C19" s="134">
        <f>ROUND(VALUE(SUBSTITUTE(実質収支比率等に係る経年分析!G$48,"▲","-")),2)</f>
        <v>2.79</v>
      </c>
      <c r="D19" s="134">
        <f>ROUND(VALUE(SUBSTITUTE(実質収支比率等に係る経年分析!H$48,"▲","-")),2)</f>
        <v>3.13</v>
      </c>
      <c r="E19" s="134">
        <f>ROUND(VALUE(SUBSTITUTE(実質収支比率等に係る経年分析!I$48,"▲","-")),2)</f>
        <v>3.35</v>
      </c>
      <c r="F19" s="134">
        <f>ROUND(VALUE(SUBSTITUTE(実質収支比率等に係る経年分析!J$48,"▲","-")),2)</f>
        <v>3.84</v>
      </c>
    </row>
    <row r="20" spans="1:11" x14ac:dyDescent="0.15">
      <c r="A20" s="134" t="s">
        <v>43</v>
      </c>
      <c r="B20" s="134">
        <f>ROUND(VALUE(SUBSTITUTE(実質収支比率等に係る経年分析!F$47,"▲","-")),2)</f>
        <v>8.84</v>
      </c>
      <c r="C20" s="134">
        <f>ROUND(VALUE(SUBSTITUTE(実質収支比率等に係る経年分析!G$47,"▲","-")),2)</f>
        <v>10.130000000000001</v>
      </c>
      <c r="D20" s="134">
        <f>ROUND(VALUE(SUBSTITUTE(実質収支比率等に係る経年分析!H$47,"▲","-")),2)</f>
        <v>12.93</v>
      </c>
      <c r="E20" s="134">
        <f>ROUND(VALUE(SUBSTITUTE(実質収支比率等に係る経年分析!I$47,"▲","-")),2)</f>
        <v>13.28</v>
      </c>
      <c r="F20" s="134">
        <f>ROUND(VALUE(SUBSTITUTE(実質収支比率等に係る経年分析!J$47,"▲","-")),2)</f>
        <v>15.56</v>
      </c>
    </row>
    <row r="21" spans="1:11" x14ac:dyDescent="0.15">
      <c r="A21" s="134" t="s">
        <v>44</v>
      </c>
      <c r="B21" s="134">
        <f>IF(ISNUMBER(VALUE(SUBSTITUTE(実質収支比率等に係る経年分析!F$49,"▲","-"))),ROUND(VALUE(SUBSTITUTE(実質収支比率等に係る経年分析!F$49,"▲","-")),2),NA())</f>
        <v>2.4700000000000002</v>
      </c>
      <c r="C21" s="134">
        <f>IF(ISNUMBER(VALUE(SUBSTITUTE(実質収支比率等に係る経年分析!G$49,"▲","-"))),ROUND(VALUE(SUBSTITUTE(実質収支比率等に係る経年分析!G$49,"▲","-")),2),NA())</f>
        <v>3.53</v>
      </c>
      <c r="D21" s="134">
        <f>IF(ISNUMBER(VALUE(SUBSTITUTE(実質収支比率等に係る経年分析!H$49,"▲","-"))),ROUND(VALUE(SUBSTITUTE(実質収支比率等に係る経年分析!H$49,"▲","-")),2),NA())</f>
        <v>4.08</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2.66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高梁市後期高齢者医療特別会計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高梁市地域開発事業特別会計</v>
      </c>
      <c r="B30" s="135">
        <f>IF(ROUND(VALUE(SUBSTITUTE(連結実質赤字比率に係る赤字・黒字の構成分析!F$40,"▲", "-")), 2) &lt; 0, ABS(ROUND(VALUE(SUBSTITUTE(連結実質赤字比率に係る赤字・黒字の構成分析!F$40,"▲", "-")), 2)), NA())</f>
        <v>0.24</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高梁市国民健康保険特別会計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1.1499999999999999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0.57999999999999996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x14ac:dyDescent="0.15">
      <c r="A32" s="135" t="str">
        <f>IF(連結実質赤字比率に係る赤字・黒字の構成分析!C$38="",NA(),連結実質赤字比率に係る赤字・黒字の構成分析!C$38)</f>
        <v>高梁市介護保険特別会計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x14ac:dyDescent="0.15">
      <c r="A33" s="135" t="str">
        <f>IF(連結実質赤字比率に係る赤字・黒字の構成分析!C$37="",NA(),連結実質赤字比率に係る赤字・黒字の構成分析!C$37)</f>
        <v>高梁市水道事業特別会計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4.33</v>
      </c>
    </row>
    <row r="35" spans="1:16" x14ac:dyDescent="0.15">
      <c r="A35" s="135" t="str">
        <f>IF(連結実質赤字比率に係る赤字・黒字の構成分析!C$35="",NA(),連結実質赤字比率に係る赤字・黒字の構成分析!C$35)</f>
        <v>高梁市国民健康保険成羽病院事業会計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9.3699999999999992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9.58</v>
      </c>
    </row>
    <row r="36" spans="1:16" x14ac:dyDescent="0.15">
      <c r="A36" s="135" t="str">
        <f>IF(連結実質赤字比率に係る赤字・黒字の構成分析!C$34="",NA(),連結実質赤字比率に係る赤字・黒字の構成分析!C$34)</f>
        <v>高梁市住宅新築資金等貸付事業特別会計</v>
      </c>
      <c r="B36" s="135">
        <f>IF(ROUND(VALUE(SUBSTITUTE(連結実質赤字比率に係る赤字・黒字の構成分析!F$34,"▲", "-")), 2) &lt; 0, ABS(ROUND(VALUE(SUBSTITUTE(連結実質赤字比率に係る赤字・黒字の構成分析!F$34,"▲", "-")), 2)), NA())</f>
        <v>0.47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3444</v>
      </c>
      <c r="E42" s="136"/>
      <c r="F42" s="136"/>
      <c r="G42" s="136">
        <f>'実質公債費比率（分子）の構造'!L$52</f>
        <v>3426</v>
      </c>
      <c r="H42" s="136"/>
      <c r="I42" s="136"/>
      <c r="J42" s="136">
        <f>'実質公債費比率（分子）の構造'!M$52</f>
        <v>3434</v>
      </c>
      <c r="K42" s="136"/>
      <c r="L42" s="136"/>
      <c r="M42" s="136">
        <f>'実質公債費比率（分子）の構造'!N$52</f>
        <v>3374</v>
      </c>
      <c r="N42" s="136"/>
      <c r="O42" s="136"/>
      <c r="P42" s="136">
        <f>'実質公債費比率（分子）の構造'!O$52</f>
        <v>3311</v>
      </c>
    </row>
    <row r="43" spans="1:16" x14ac:dyDescent="0.15">
      <c r="A43" s="136" t="s">
        <v>52</v>
      </c>
      <c r="B43" s="136">
        <f>'実質公債費比率（分子）の構造'!K$51</f>
        <v>5</v>
      </c>
      <c r="C43" s="136"/>
      <c r="D43" s="136"/>
      <c r="E43" s="136">
        <f>'実質公債費比率（分子）の構造'!L$51</f>
        <v>3</v>
      </c>
      <c r="F43" s="136"/>
      <c r="G43" s="136"/>
      <c r="H43" s="136">
        <f>'実質公債費比率（分子）の構造'!M$51</f>
        <v>4</v>
      </c>
      <c r="I43" s="136"/>
      <c r="J43" s="136"/>
      <c r="K43" s="136">
        <f>'実質公債費比率（分子）の構造'!N$51</f>
        <v>3</v>
      </c>
      <c r="L43" s="136"/>
      <c r="M43" s="136"/>
      <c r="N43" s="136">
        <f>'実質公債費比率（分子）の構造'!O$51</f>
        <v>5</v>
      </c>
      <c r="O43" s="136"/>
      <c r="P43" s="136"/>
    </row>
    <row r="44" spans="1:16" x14ac:dyDescent="0.15">
      <c r="A44" s="136" t="s">
        <v>53</v>
      </c>
      <c r="B44" s="136">
        <f>'実質公債費比率（分子）の構造'!K$50</f>
        <v>46</v>
      </c>
      <c r="C44" s="136"/>
      <c r="D44" s="136"/>
      <c r="E44" s="136">
        <f>'実質公債費比率（分子）の構造'!L$50</f>
        <v>46</v>
      </c>
      <c r="F44" s="136"/>
      <c r="G44" s="136"/>
      <c r="H44" s="136">
        <f>'実質公債費比率（分子）の構造'!M$50</f>
        <v>47</v>
      </c>
      <c r="I44" s="136"/>
      <c r="J44" s="136"/>
      <c r="K44" s="136">
        <f>'実質公債費比率（分子）の構造'!N$50</f>
        <v>45</v>
      </c>
      <c r="L44" s="136"/>
      <c r="M44" s="136"/>
      <c r="N44" s="136">
        <f>'実質公債費比率（分子）の構造'!O$50</f>
        <v>48</v>
      </c>
      <c r="O44" s="136"/>
      <c r="P44" s="136"/>
    </row>
    <row r="45" spans="1:16" x14ac:dyDescent="0.15">
      <c r="A45" s="136" t="s">
        <v>54</v>
      </c>
      <c r="B45" s="136">
        <f>'実質公債費比率（分子）の構造'!K$49</f>
        <v>257</v>
      </c>
      <c r="C45" s="136"/>
      <c r="D45" s="136"/>
      <c r="E45" s="136">
        <f>'実質公債費比率（分子）の構造'!L$49</f>
        <v>262</v>
      </c>
      <c r="F45" s="136"/>
      <c r="G45" s="136"/>
      <c r="H45" s="136">
        <f>'実質公債費比率（分子）の構造'!M$49</f>
        <v>241</v>
      </c>
      <c r="I45" s="136"/>
      <c r="J45" s="136"/>
      <c r="K45" s="136">
        <f>'実質公債費比率（分子）の構造'!N$49</f>
        <v>188</v>
      </c>
      <c r="L45" s="136"/>
      <c r="M45" s="136"/>
      <c r="N45" s="136">
        <f>'実質公債費比率（分子）の構造'!O$49</f>
        <v>84</v>
      </c>
      <c r="O45" s="136"/>
      <c r="P45" s="136"/>
    </row>
    <row r="46" spans="1:16" x14ac:dyDescent="0.15">
      <c r="A46" s="136" t="s">
        <v>55</v>
      </c>
      <c r="B46" s="136">
        <f>'実質公債費比率（分子）の構造'!K$48</f>
        <v>917</v>
      </c>
      <c r="C46" s="136"/>
      <c r="D46" s="136"/>
      <c r="E46" s="136">
        <f>'実質公債費比率（分子）の構造'!L$48</f>
        <v>941</v>
      </c>
      <c r="F46" s="136"/>
      <c r="G46" s="136"/>
      <c r="H46" s="136">
        <f>'実質公債費比率（分子）の構造'!M$48</f>
        <v>1065</v>
      </c>
      <c r="I46" s="136"/>
      <c r="J46" s="136"/>
      <c r="K46" s="136">
        <f>'実質公債費比率（分子）の構造'!N$48</f>
        <v>1089</v>
      </c>
      <c r="L46" s="136"/>
      <c r="M46" s="136"/>
      <c r="N46" s="136">
        <f>'実質公債費比率（分子）の構造'!O$48</f>
        <v>1090</v>
      </c>
      <c r="O46" s="136"/>
      <c r="P46" s="136"/>
    </row>
    <row r="47" spans="1:16" x14ac:dyDescent="0.15">
      <c r="A47" s="136" t="s">
        <v>56</v>
      </c>
      <c r="B47" s="136" t="str">
        <f>'実質公債費比率（分子）の構造'!K$47</f>
        <v>-</v>
      </c>
      <c r="C47" s="136"/>
      <c r="D47" s="136"/>
      <c r="E47" s="136" t="str">
        <f>'実質公債費比率（分子）の構造'!L$47</f>
        <v>-</v>
      </c>
      <c r="F47" s="136"/>
      <c r="G47" s="136"/>
      <c r="H47" s="136">
        <f>'実質公債費比率（分子）の構造'!M$47</f>
        <v>1</v>
      </c>
      <c r="I47" s="136"/>
      <c r="J47" s="136"/>
      <c r="K47" s="136">
        <f>'実質公債費比率（分子）の構造'!N$47</f>
        <v>1</v>
      </c>
      <c r="L47" s="136"/>
      <c r="M47" s="136"/>
      <c r="N47" s="136">
        <f>'実質公債費比率（分子）の構造'!O$47</f>
        <v>1</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4413</v>
      </c>
      <c r="C49" s="136"/>
      <c r="D49" s="136"/>
      <c r="E49" s="136">
        <f>'実質公債費比率（分子）の構造'!L$45</f>
        <v>4094</v>
      </c>
      <c r="F49" s="136"/>
      <c r="G49" s="136"/>
      <c r="H49" s="136">
        <f>'実質公債費比率（分子）の構造'!M$45</f>
        <v>3874</v>
      </c>
      <c r="I49" s="136"/>
      <c r="J49" s="136"/>
      <c r="K49" s="136">
        <f>'実質公債費比率（分子）の構造'!N$45</f>
        <v>3626</v>
      </c>
      <c r="L49" s="136"/>
      <c r="M49" s="136"/>
      <c r="N49" s="136">
        <f>'実質公債費比率（分子）の構造'!O$45</f>
        <v>3531</v>
      </c>
      <c r="O49" s="136"/>
      <c r="P49" s="136"/>
    </row>
    <row r="50" spans="1:16" x14ac:dyDescent="0.15">
      <c r="A50" s="136" t="s">
        <v>59</v>
      </c>
      <c r="B50" s="136" t="e">
        <f>NA()</f>
        <v>#N/A</v>
      </c>
      <c r="C50" s="136">
        <f>IF(ISNUMBER('実質公債費比率（分子）の構造'!K$53),'実質公債費比率（分子）の構造'!K$53,NA())</f>
        <v>2194</v>
      </c>
      <c r="D50" s="136" t="e">
        <f>NA()</f>
        <v>#N/A</v>
      </c>
      <c r="E50" s="136" t="e">
        <f>NA()</f>
        <v>#N/A</v>
      </c>
      <c r="F50" s="136">
        <f>IF(ISNUMBER('実質公債費比率（分子）の構造'!L$53),'実質公債費比率（分子）の構造'!L$53,NA())</f>
        <v>1920</v>
      </c>
      <c r="G50" s="136" t="e">
        <f>NA()</f>
        <v>#N/A</v>
      </c>
      <c r="H50" s="136" t="e">
        <f>NA()</f>
        <v>#N/A</v>
      </c>
      <c r="I50" s="136">
        <f>IF(ISNUMBER('実質公債費比率（分子）の構造'!M$53),'実質公債費比率（分子）の構造'!M$53,NA())</f>
        <v>1798</v>
      </c>
      <c r="J50" s="136" t="e">
        <f>NA()</f>
        <v>#N/A</v>
      </c>
      <c r="K50" s="136" t="e">
        <f>NA()</f>
        <v>#N/A</v>
      </c>
      <c r="L50" s="136">
        <f>IF(ISNUMBER('実質公債費比率（分子）の構造'!N$53),'実質公債費比率（分子）の構造'!N$53,NA())</f>
        <v>1578</v>
      </c>
      <c r="M50" s="136" t="e">
        <f>NA()</f>
        <v>#N/A</v>
      </c>
      <c r="N50" s="136" t="e">
        <f>NA()</f>
        <v>#N/A</v>
      </c>
      <c r="O50" s="136">
        <f>IF(ISNUMBER('実質公債費比率（分子）の構造'!O$53),'実質公債費比率（分子）の構造'!O$53,NA())</f>
        <v>1448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29710</v>
      </c>
      <c r="E56" s="135"/>
      <c r="F56" s="135"/>
      <c r="G56" s="135">
        <f>'将来負担比率（分子）の構造'!J$51</f>
        <v>29034</v>
      </c>
      <c r="H56" s="135"/>
      <c r="I56" s="135"/>
      <c r="J56" s="135">
        <f>'将来負担比率（分子）の構造'!K$51</f>
        <v>28283</v>
      </c>
      <c r="K56" s="135"/>
      <c r="L56" s="135"/>
      <c r="M56" s="135">
        <f>'将来負担比率（分子）の構造'!L$51</f>
        <v>29321</v>
      </c>
      <c r="N56" s="135"/>
      <c r="O56" s="135"/>
      <c r="P56" s="135">
        <f>'将来負担比率（分子）の構造'!M$51</f>
        <v>28602</v>
      </c>
    </row>
    <row r="57" spans="1:16" x14ac:dyDescent="0.15">
      <c r="A57" s="135" t="s">
        <v>35</v>
      </c>
      <c r="B57" s="135"/>
      <c r="C57" s="135"/>
      <c r="D57" s="135">
        <f>'将来負担比率（分子）の構造'!I$50</f>
        <v>3595</v>
      </c>
      <c r="E57" s="135"/>
      <c r="F57" s="135"/>
      <c r="G57" s="135">
        <f>'将来負担比率（分子）の構造'!J$50</f>
        <v>2588</v>
      </c>
      <c r="H57" s="135"/>
      <c r="I57" s="135"/>
      <c r="J57" s="135">
        <f>'将来負担比率（分子）の構造'!K$50</f>
        <v>2380</v>
      </c>
      <c r="K57" s="135"/>
      <c r="L57" s="135"/>
      <c r="M57" s="135">
        <f>'将来負担比率（分子）の構造'!L$50</f>
        <v>2079</v>
      </c>
      <c r="N57" s="135"/>
      <c r="O57" s="135"/>
      <c r="P57" s="135">
        <f>'将来負担比率（分子）の構造'!M$50</f>
        <v>1889</v>
      </c>
    </row>
    <row r="58" spans="1:16" x14ac:dyDescent="0.15">
      <c r="A58" s="135" t="s">
        <v>34</v>
      </c>
      <c r="B58" s="135"/>
      <c r="C58" s="135"/>
      <c r="D58" s="135">
        <f>'将来負担比率（分子）の構造'!I$49</f>
        <v>4573</v>
      </c>
      <c r="E58" s="135"/>
      <c r="F58" s="135"/>
      <c r="G58" s="135">
        <f>'将来負担比率（分子）の構造'!J$49</f>
        <v>5664</v>
      </c>
      <c r="H58" s="135"/>
      <c r="I58" s="135"/>
      <c r="J58" s="135">
        <f>'将来負担比率（分子）の構造'!K$49</f>
        <v>6345</v>
      </c>
      <c r="K58" s="135"/>
      <c r="L58" s="135"/>
      <c r="M58" s="135">
        <f>'将来負担比率（分子）の構造'!L$49</f>
        <v>6996</v>
      </c>
      <c r="N58" s="135"/>
      <c r="O58" s="135"/>
      <c r="P58" s="135">
        <f>'将来負担比率（分子）の構造'!M$49</f>
        <v>7370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13</v>
      </c>
      <c r="C61" s="135"/>
      <c r="D61" s="135"/>
      <c r="E61" s="135">
        <f>'将来負担比率（分子）の構造'!J$46</f>
        <v>11</v>
      </c>
      <c r="F61" s="135"/>
      <c r="G61" s="135"/>
      <c r="H61" s="135">
        <f>'将来負担比率（分子）の構造'!K$46</f>
        <v>12</v>
      </c>
      <c r="I61" s="135"/>
      <c r="J61" s="135"/>
      <c r="K61" s="135">
        <f>'将来負担比率（分子）の構造'!L$46</f>
        <v>3</v>
      </c>
      <c r="L61" s="135"/>
      <c r="M61" s="135"/>
      <c r="N61" s="135" t="str">
        <f>'将来負担比率（分子）の構造'!M$46</f>
        <v>-</v>
      </c>
      <c r="O61" s="135"/>
      <c r="P61" s="135"/>
    </row>
    <row r="62" spans="1:16" x14ac:dyDescent="0.15">
      <c r="A62" s="135" t="s">
        <v>29</v>
      </c>
      <c r="B62" s="135">
        <f>'将来負担比率（分子）の構造'!I$45</f>
        <v>4959</v>
      </c>
      <c r="C62" s="135"/>
      <c r="D62" s="135"/>
      <c r="E62" s="135">
        <f>'将来負担比率（分子）の構造'!J$45</f>
        <v>4997</v>
      </c>
      <c r="F62" s="135"/>
      <c r="G62" s="135"/>
      <c r="H62" s="135">
        <f>'将来負担比率（分子）の構造'!K$45</f>
        <v>4902</v>
      </c>
      <c r="I62" s="135"/>
      <c r="J62" s="135"/>
      <c r="K62" s="135">
        <f>'将来負担比率（分子）の構造'!L$45</f>
        <v>4881</v>
      </c>
      <c r="L62" s="135"/>
      <c r="M62" s="135"/>
      <c r="N62" s="135">
        <f>'将来負担比率（分子）の構造'!M$45</f>
        <v>4701</v>
      </c>
      <c r="O62" s="135"/>
      <c r="P62" s="135"/>
    </row>
    <row r="63" spans="1:16" x14ac:dyDescent="0.15">
      <c r="A63" s="135" t="s">
        <v>28</v>
      </c>
      <c r="B63" s="135">
        <f>'将来負担比率（分子）の構造'!I$44</f>
        <v>1107</v>
      </c>
      <c r="C63" s="135"/>
      <c r="D63" s="135"/>
      <c r="E63" s="135">
        <f>'将来負担比率（分子）の構造'!J$44</f>
        <v>904</v>
      </c>
      <c r="F63" s="135"/>
      <c r="G63" s="135"/>
      <c r="H63" s="135">
        <f>'将来負担比率（分子）の構造'!K$44</f>
        <v>665</v>
      </c>
      <c r="I63" s="135"/>
      <c r="J63" s="135"/>
      <c r="K63" s="135">
        <f>'将来負担比率（分子）の構造'!L$44</f>
        <v>486</v>
      </c>
      <c r="L63" s="135"/>
      <c r="M63" s="135"/>
      <c r="N63" s="135">
        <f>'将来負担比率（分子）の構造'!M$44</f>
        <v>412</v>
      </c>
      <c r="O63" s="135"/>
      <c r="P63" s="135"/>
    </row>
    <row r="64" spans="1:16" x14ac:dyDescent="0.15">
      <c r="A64" s="135" t="s">
        <v>27</v>
      </c>
      <c r="B64" s="135">
        <f>'将来負担比率（分子）の構造'!I$43</f>
        <v>11869</v>
      </c>
      <c r="C64" s="135"/>
      <c r="D64" s="135"/>
      <c r="E64" s="135">
        <f>'将来負担比率（分子）の構造'!J$43</f>
        <v>11435</v>
      </c>
      <c r="F64" s="135"/>
      <c r="G64" s="135"/>
      <c r="H64" s="135">
        <f>'将来負担比率（分子）の構造'!K$43</f>
        <v>12162</v>
      </c>
      <c r="I64" s="135"/>
      <c r="J64" s="135"/>
      <c r="K64" s="135">
        <f>'将来負担比率（分子）の構造'!L$43</f>
        <v>11504</v>
      </c>
      <c r="L64" s="135"/>
      <c r="M64" s="135"/>
      <c r="N64" s="135">
        <f>'将来負担比率（分子）の構造'!M$43</f>
        <v>11279</v>
      </c>
      <c r="O64" s="135"/>
      <c r="P64" s="135"/>
    </row>
    <row r="65" spans="1:16" x14ac:dyDescent="0.15">
      <c r="A65" s="135" t="s">
        <v>26</v>
      </c>
      <c r="B65" s="135">
        <f>'将来負担比率（分子）の構造'!I$42</f>
        <v>254</v>
      </c>
      <c r="C65" s="135"/>
      <c r="D65" s="135"/>
      <c r="E65" s="135">
        <f>'将来負担比率（分子）の構造'!J$42</f>
        <v>202</v>
      </c>
      <c r="F65" s="135"/>
      <c r="G65" s="135"/>
      <c r="H65" s="135">
        <f>'将来負担比率（分子）の構造'!K$42</f>
        <v>161</v>
      </c>
      <c r="I65" s="135"/>
      <c r="J65" s="135"/>
      <c r="K65" s="135">
        <f>'将来負担比率（分子）の構造'!L$42</f>
        <v>128</v>
      </c>
      <c r="L65" s="135"/>
      <c r="M65" s="135"/>
      <c r="N65" s="135">
        <f>'将来負担比率（分子）の構造'!M$42</f>
        <v>97</v>
      </c>
      <c r="O65" s="135"/>
      <c r="P65" s="135"/>
    </row>
    <row r="66" spans="1:16" x14ac:dyDescent="0.15">
      <c r="A66" s="135" t="s">
        <v>25</v>
      </c>
      <c r="B66" s="135">
        <f>'将来負担比率（分子）の構造'!I$41</f>
        <v>33073</v>
      </c>
      <c r="C66" s="135"/>
      <c r="D66" s="135"/>
      <c r="E66" s="135">
        <f>'将来負担比率（分子）の構造'!J$41</f>
        <v>31567</v>
      </c>
      <c r="F66" s="135"/>
      <c r="G66" s="135"/>
      <c r="H66" s="135">
        <f>'将来負担比率（分子）の構造'!K$41</f>
        <v>31165</v>
      </c>
      <c r="I66" s="135"/>
      <c r="J66" s="135"/>
      <c r="K66" s="135">
        <f>'将来負担比率（分子）の構造'!L$41</f>
        <v>30655</v>
      </c>
      <c r="L66" s="135"/>
      <c r="M66" s="135"/>
      <c r="N66" s="135">
        <f>'将来負担比率（分子）の構造'!M$41</f>
        <v>30736</v>
      </c>
      <c r="O66" s="135"/>
      <c r="P66" s="135"/>
    </row>
    <row r="67" spans="1:16" x14ac:dyDescent="0.15">
      <c r="A67" s="135" t="s">
        <v>63</v>
      </c>
      <c r="B67" s="135" t="e">
        <f>NA()</f>
        <v>#N/A</v>
      </c>
      <c r="C67" s="135">
        <f>IF(ISNUMBER('将来負担比率（分子）の構造'!I$52), IF('将来負担比率（分子）の構造'!I$52 &lt; 0, 0, '将来負担比率（分子）の構造'!I$52), NA())</f>
        <v>13397</v>
      </c>
      <c r="D67" s="135" t="e">
        <f>NA()</f>
        <v>#N/A</v>
      </c>
      <c r="E67" s="135" t="e">
        <f>NA()</f>
        <v>#N/A</v>
      </c>
      <c r="F67" s="135">
        <f>IF(ISNUMBER('将来負担比率（分子）の構造'!J$52), IF('将来負担比率（分子）の構造'!J$52 &lt; 0, 0, '将来負担比率（分子）の構造'!J$52), NA())</f>
        <v>11829</v>
      </c>
      <c r="G67" s="135" t="e">
        <f>NA()</f>
        <v>#N/A</v>
      </c>
      <c r="H67" s="135" t="e">
        <f>NA()</f>
        <v>#N/A</v>
      </c>
      <c r="I67" s="135">
        <f>IF(ISNUMBER('将来負担比率（分子）の構造'!K$52), IF('将来負担比率（分子）の構造'!K$52 &lt; 0, 0, '将来負担比率（分子）の構造'!K$52), NA())</f>
        <v>12058</v>
      </c>
      <c r="J67" s="135" t="e">
        <f>NA()</f>
        <v>#N/A</v>
      </c>
      <c r="K67" s="135" t="e">
        <f>NA()</f>
        <v>#N/A</v>
      </c>
      <c r="L67" s="135">
        <f>IF(ISNUMBER('将来負担比率（分子）の構造'!L$52), IF('将来負担比率（分子）の構造'!L$52 &lt; 0, 0, '将来負担比率（分子）の構造'!L$52), NA())</f>
        <v>9260</v>
      </c>
      <c r="M67" s="135" t="e">
        <f>NA()</f>
        <v>#N/A</v>
      </c>
      <c r="N67" s="135" t="e">
        <f>NA()</f>
        <v>#N/A</v>
      </c>
      <c r="O67" s="135">
        <f>IF(ISNUMBER('将来負担比率（分子）の構造'!M$52), IF('将来負担比率（分子）の構造'!M$52 &lt; 0, 0, '将来負担比率（分子）の構造'!M$52), NA())</f>
        <v>9365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3775917</v>
      </c>
      <c r="S5" s="581"/>
      <c r="T5" s="581"/>
      <c r="U5" s="581"/>
      <c r="V5" s="581"/>
      <c r="W5" s="581"/>
      <c r="X5" s="581"/>
      <c r="Y5" s="582"/>
      <c r="Z5" s="583">
        <v>14.6</v>
      </c>
      <c r="AA5" s="583"/>
      <c r="AB5" s="583"/>
      <c r="AC5" s="583"/>
      <c r="AD5" s="584">
        <v>3655564</v>
      </c>
      <c r="AE5" s="584"/>
      <c r="AF5" s="584"/>
      <c r="AG5" s="584"/>
      <c r="AH5" s="584"/>
      <c r="AI5" s="584"/>
      <c r="AJ5" s="584"/>
      <c r="AK5" s="584"/>
      <c r="AL5" s="585">
        <v>25.4</v>
      </c>
      <c r="AM5" s="586"/>
      <c r="AN5" s="586"/>
      <c r="AO5" s="587"/>
      <c r="AP5" s="577" t="s">
        <v>209</v>
      </c>
      <c r="AQ5" s="578"/>
      <c r="AR5" s="578"/>
      <c r="AS5" s="578"/>
      <c r="AT5" s="578"/>
      <c r="AU5" s="578"/>
      <c r="AV5" s="578"/>
      <c r="AW5" s="578"/>
      <c r="AX5" s="578"/>
      <c r="AY5" s="578"/>
      <c r="AZ5" s="578"/>
      <c r="BA5" s="578"/>
      <c r="BB5" s="578"/>
      <c r="BC5" s="578"/>
      <c r="BD5" s="578"/>
      <c r="BE5" s="578"/>
      <c r="BF5" s="579"/>
      <c r="BG5" s="591">
        <v>3655564</v>
      </c>
      <c r="BH5" s="592"/>
      <c r="BI5" s="592"/>
      <c r="BJ5" s="592"/>
      <c r="BK5" s="592"/>
      <c r="BL5" s="592"/>
      <c r="BM5" s="592"/>
      <c r="BN5" s="593"/>
      <c r="BO5" s="594">
        <v>96.8</v>
      </c>
      <c r="BP5" s="594"/>
      <c r="BQ5" s="594"/>
      <c r="BR5" s="594"/>
      <c r="BS5" s="595">
        <v>42942</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316134</v>
      </c>
      <c r="S6" s="592"/>
      <c r="T6" s="592"/>
      <c r="U6" s="592"/>
      <c r="V6" s="592"/>
      <c r="W6" s="592"/>
      <c r="X6" s="592"/>
      <c r="Y6" s="593"/>
      <c r="Z6" s="594">
        <v>1.2</v>
      </c>
      <c r="AA6" s="594"/>
      <c r="AB6" s="594"/>
      <c r="AC6" s="594"/>
      <c r="AD6" s="595">
        <v>316134</v>
      </c>
      <c r="AE6" s="595"/>
      <c r="AF6" s="595"/>
      <c r="AG6" s="595"/>
      <c r="AH6" s="595"/>
      <c r="AI6" s="595"/>
      <c r="AJ6" s="595"/>
      <c r="AK6" s="595"/>
      <c r="AL6" s="596">
        <v>2.2000000000000002</v>
      </c>
      <c r="AM6" s="597"/>
      <c r="AN6" s="597"/>
      <c r="AO6" s="598"/>
      <c r="AP6" s="588" t="s">
        <v>214</v>
      </c>
      <c r="AQ6" s="589"/>
      <c r="AR6" s="589"/>
      <c r="AS6" s="589"/>
      <c r="AT6" s="589"/>
      <c r="AU6" s="589"/>
      <c r="AV6" s="589"/>
      <c r="AW6" s="589"/>
      <c r="AX6" s="589"/>
      <c r="AY6" s="589"/>
      <c r="AZ6" s="589"/>
      <c r="BA6" s="589"/>
      <c r="BB6" s="589"/>
      <c r="BC6" s="589"/>
      <c r="BD6" s="589"/>
      <c r="BE6" s="589"/>
      <c r="BF6" s="590"/>
      <c r="BG6" s="591">
        <v>3655564</v>
      </c>
      <c r="BH6" s="592"/>
      <c r="BI6" s="592"/>
      <c r="BJ6" s="592"/>
      <c r="BK6" s="592"/>
      <c r="BL6" s="592"/>
      <c r="BM6" s="592"/>
      <c r="BN6" s="593"/>
      <c r="BO6" s="594">
        <v>96.8</v>
      </c>
      <c r="BP6" s="594"/>
      <c r="BQ6" s="594"/>
      <c r="BR6" s="594"/>
      <c r="BS6" s="595">
        <v>42942</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197273</v>
      </c>
      <c r="CS6" s="592"/>
      <c r="CT6" s="592"/>
      <c r="CU6" s="592"/>
      <c r="CV6" s="592"/>
      <c r="CW6" s="592"/>
      <c r="CX6" s="592"/>
      <c r="CY6" s="593"/>
      <c r="CZ6" s="594">
        <v>0.8</v>
      </c>
      <c r="DA6" s="594"/>
      <c r="DB6" s="594"/>
      <c r="DC6" s="594"/>
      <c r="DD6" s="600" t="s">
        <v>216</v>
      </c>
      <c r="DE6" s="592"/>
      <c r="DF6" s="592"/>
      <c r="DG6" s="592"/>
      <c r="DH6" s="592"/>
      <c r="DI6" s="592"/>
      <c r="DJ6" s="592"/>
      <c r="DK6" s="592"/>
      <c r="DL6" s="592"/>
      <c r="DM6" s="592"/>
      <c r="DN6" s="592"/>
      <c r="DO6" s="592"/>
      <c r="DP6" s="593"/>
      <c r="DQ6" s="600">
        <v>197269</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8821</v>
      </c>
      <c r="S7" s="592"/>
      <c r="T7" s="592"/>
      <c r="U7" s="592"/>
      <c r="V7" s="592"/>
      <c r="W7" s="592"/>
      <c r="X7" s="592"/>
      <c r="Y7" s="593"/>
      <c r="Z7" s="594">
        <v>0</v>
      </c>
      <c r="AA7" s="594"/>
      <c r="AB7" s="594"/>
      <c r="AC7" s="594"/>
      <c r="AD7" s="595">
        <v>8821</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1529762</v>
      </c>
      <c r="BH7" s="592"/>
      <c r="BI7" s="592"/>
      <c r="BJ7" s="592"/>
      <c r="BK7" s="592"/>
      <c r="BL7" s="592"/>
      <c r="BM7" s="592"/>
      <c r="BN7" s="593"/>
      <c r="BO7" s="594">
        <v>40.5</v>
      </c>
      <c r="BP7" s="594"/>
      <c r="BQ7" s="594"/>
      <c r="BR7" s="594"/>
      <c r="BS7" s="595">
        <v>42942</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4978405</v>
      </c>
      <c r="CS7" s="592"/>
      <c r="CT7" s="592"/>
      <c r="CU7" s="592"/>
      <c r="CV7" s="592"/>
      <c r="CW7" s="592"/>
      <c r="CX7" s="592"/>
      <c r="CY7" s="593"/>
      <c r="CZ7" s="594">
        <v>20.100000000000001</v>
      </c>
      <c r="DA7" s="594"/>
      <c r="DB7" s="594"/>
      <c r="DC7" s="594"/>
      <c r="DD7" s="600">
        <v>1007313</v>
      </c>
      <c r="DE7" s="592"/>
      <c r="DF7" s="592"/>
      <c r="DG7" s="592"/>
      <c r="DH7" s="592"/>
      <c r="DI7" s="592"/>
      <c r="DJ7" s="592"/>
      <c r="DK7" s="592"/>
      <c r="DL7" s="592"/>
      <c r="DM7" s="592"/>
      <c r="DN7" s="592"/>
      <c r="DO7" s="592"/>
      <c r="DP7" s="593"/>
      <c r="DQ7" s="600">
        <v>3315348</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15577</v>
      </c>
      <c r="S8" s="592"/>
      <c r="T8" s="592"/>
      <c r="U8" s="592"/>
      <c r="V8" s="592"/>
      <c r="W8" s="592"/>
      <c r="X8" s="592"/>
      <c r="Y8" s="593"/>
      <c r="Z8" s="594">
        <v>0.1</v>
      </c>
      <c r="AA8" s="594"/>
      <c r="AB8" s="594"/>
      <c r="AC8" s="594"/>
      <c r="AD8" s="595">
        <v>15577</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44103</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5203916</v>
      </c>
      <c r="CS8" s="592"/>
      <c r="CT8" s="592"/>
      <c r="CU8" s="592"/>
      <c r="CV8" s="592"/>
      <c r="CW8" s="592"/>
      <c r="CX8" s="592"/>
      <c r="CY8" s="593"/>
      <c r="CZ8" s="594">
        <v>21</v>
      </c>
      <c r="DA8" s="594"/>
      <c r="DB8" s="594"/>
      <c r="DC8" s="594"/>
      <c r="DD8" s="600">
        <v>200083</v>
      </c>
      <c r="DE8" s="592"/>
      <c r="DF8" s="592"/>
      <c r="DG8" s="592"/>
      <c r="DH8" s="592"/>
      <c r="DI8" s="592"/>
      <c r="DJ8" s="592"/>
      <c r="DK8" s="592"/>
      <c r="DL8" s="592"/>
      <c r="DM8" s="592"/>
      <c r="DN8" s="592"/>
      <c r="DO8" s="592"/>
      <c r="DP8" s="593"/>
      <c r="DQ8" s="600">
        <v>3157453</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21698</v>
      </c>
      <c r="S9" s="592"/>
      <c r="T9" s="592"/>
      <c r="U9" s="592"/>
      <c r="V9" s="592"/>
      <c r="W9" s="592"/>
      <c r="X9" s="592"/>
      <c r="Y9" s="593"/>
      <c r="Z9" s="594">
        <v>0.1</v>
      </c>
      <c r="AA9" s="594"/>
      <c r="AB9" s="594"/>
      <c r="AC9" s="594"/>
      <c r="AD9" s="595">
        <v>21698</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1143468</v>
      </c>
      <c r="BH9" s="592"/>
      <c r="BI9" s="592"/>
      <c r="BJ9" s="592"/>
      <c r="BK9" s="592"/>
      <c r="BL9" s="592"/>
      <c r="BM9" s="592"/>
      <c r="BN9" s="593"/>
      <c r="BO9" s="594">
        <v>30.3</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2208803</v>
      </c>
      <c r="CS9" s="592"/>
      <c r="CT9" s="592"/>
      <c r="CU9" s="592"/>
      <c r="CV9" s="592"/>
      <c r="CW9" s="592"/>
      <c r="CX9" s="592"/>
      <c r="CY9" s="593"/>
      <c r="CZ9" s="594">
        <v>8.9</v>
      </c>
      <c r="DA9" s="594"/>
      <c r="DB9" s="594"/>
      <c r="DC9" s="594"/>
      <c r="DD9" s="600">
        <v>81845</v>
      </c>
      <c r="DE9" s="592"/>
      <c r="DF9" s="592"/>
      <c r="DG9" s="592"/>
      <c r="DH9" s="592"/>
      <c r="DI9" s="592"/>
      <c r="DJ9" s="592"/>
      <c r="DK9" s="592"/>
      <c r="DL9" s="592"/>
      <c r="DM9" s="592"/>
      <c r="DN9" s="592"/>
      <c r="DO9" s="592"/>
      <c r="DP9" s="593"/>
      <c r="DQ9" s="600">
        <v>1913160</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326106</v>
      </c>
      <c r="S10" s="592"/>
      <c r="T10" s="592"/>
      <c r="U10" s="592"/>
      <c r="V10" s="592"/>
      <c r="W10" s="592"/>
      <c r="X10" s="592"/>
      <c r="Y10" s="593"/>
      <c r="Z10" s="594">
        <v>1.3</v>
      </c>
      <c r="AA10" s="594"/>
      <c r="AB10" s="594"/>
      <c r="AC10" s="594"/>
      <c r="AD10" s="595">
        <v>326106</v>
      </c>
      <c r="AE10" s="595"/>
      <c r="AF10" s="595"/>
      <c r="AG10" s="595"/>
      <c r="AH10" s="595"/>
      <c r="AI10" s="595"/>
      <c r="AJ10" s="595"/>
      <c r="AK10" s="595"/>
      <c r="AL10" s="596">
        <v>2.2999999999999998</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79169</v>
      </c>
      <c r="BH10" s="592"/>
      <c r="BI10" s="592"/>
      <c r="BJ10" s="592"/>
      <c r="BK10" s="592"/>
      <c r="BL10" s="592"/>
      <c r="BM10" s="592"/>
      <c r="BN10" s="593"/>
      <c r="BO10" s="594">
        <v>2.1</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91281</v>
      </c>
      <c r="CS10" s="592"/>
      <c r="CT10" s="592"/>
      <c r="CU10" s="592"/>
      <c r="CV10" s="592"/>
      <c r="CW10" s="592"/>
      <c r="CX10" s="592"/>
      <c r="CY10" s="593"/>
      <c r="CZ10" s="594">
        <v>0.4</v>
      </c>
      <c r="DA10" s="594"/>
      <c r="DB10" s="594"/>
      <c r="DC10" s="594"/>
      <c r="DD10" s="600" t="s">
        <v>113</v>
      </c>
      <c r="DE10" s="592"/>
      <c r="DF10" s="592"/>
      <c r="DG10" s="592"/>
      <c r="DH10" s="592"/>
      <c r="DI10" s="592"/>
      <c r="DJ10" s="592"/>
      <c r="DK10" s="592"/>
      <c r="DL10" s="592"/>
      <c r="DM10" s="592"/>
      <c r="DN10" s="592"/>
      <c r="DO10" s="592"/>
      <c r="DP10" s="593"/>
      <c r="DQ10" s="600">
        <v>16032</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16152</v>
      </c>
      <c r="S11" s="592"/>
      <c r="T11" s="592"/>
      <c r="U11" s="592"/>
      <c r="V11" s="592"/>
      <c r="W11" s="592"/>
      <c r="X11" s="592"/>
      <c r="Y11" s="593"/>
      <c r="Z11" s="594">
        <v>0.1</v>
      </c>
      <c r="AA11" s="594"/>
      <c r="AB11" s="594"/>
      <c r="AC11" s="594"/>
      <c r="AD11" s="595">
        <v>16152</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263022</v>
      </c>
      <c r="BH11" s="592"/>
      <c r="BI11" s="592"/>
      <c r="BJ11" s="592"/>
      <c r="BK11" s="592"/>
      <c r="BL11" s="592"/>
      <c r="BM11" s="592"/>
      <c r="BN11" s="593"/>
      <c r="BO11" s="594">
        <v>7</v>
      </c>
      <c r="BP11" s="594"/>
      <c r="BQ11" s="594"/>
      <c r="BR11" s="594"/>
      <c r="BS11" s="600">
        <v>42942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1236111</v>
      </c>
      <c r="CS11" s="592"/>
      <c r="CT11" s="592"/>
      <c r="CU11" s="592"/>
      <c r="CV11" s="592"/>
      <c r="CW11" s="592"/>
      <c r="CX11" s="592"/>
      <c r="CY11" s="593"/>
      <c r="CZ11" s="594">
        <v>5</v>
      </c>
      <c r="DA11" s="594"/>
      <c r="DB11" s="594"/>
      <c r="DC11" s="594"/>
      <c r="DD11" s="600">
        <v>530194</v>
      </c>
      <c r="DE11" s="592"/>
      <c r="DF11" s="592"/>
      <c r="DG11" s="592"/>
      <c r="DH11" s="592"/>
      <c r="DI11" s="592"/>
      <c r="DJ11" s="592"/>
      <c r="DK11" s="592"/>
      <c r="DL11" s="592"/>
      <c r="DM11" s="592"/>
      <c r="DN11" s="592"/>
      <c r="DO11" s="592"/>
      <c r="DP11" s="593"/>
      <c r="DQ11" s="600">
        <v>690257</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1823593</v>
      </c>
      <c r="BH12" s="592"/>
      <c r="BI12" s="592"/>
      <c r="BJ12" s="592"/>
      <c r="BK12" s="592"/>
      <c r="BL12" s="592"/>
      <c r="BM12" s="592"/>
      <c r="BN12" s="593"/>
      <c r="BO12" s="594">
        <v>48.3</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266069</v>
      </c>
      <c r="CS12" s="592"/>
      <c r="CT12" s="592"/>
      <c r="CU12" s="592"/>
      <c r="CV12" s="592"/>
      <c r="CW12" s="592"/>
      <c r="CX12" s="592"/>
      <c r="CY12" s="593"/>
      <c r="CZ12" s="594">
        <v>1.1000000000000001</v>
      </c>
      <c r="DA12" s="594"/>
      <c r="DB12" s="594"/>
      <c r="DC12" s="594"/>
      <c r="DD12" s="600">
        <v>11854</v>
      </c>
      <c r="DE12" s="592"/>
      <c r="DF12" s="592"/>
      <c r="DG12" s="592"/>
      <c r="DH12" s="592"/>
      <c r="DI12" s="592"/>
      <c r="DJ12" s="592"/>
      <c r="DK12" s="592"/>
      <c r="DL12" s="592"/>
      <c r="DM12" s="592"/>
      <c r="DN12" s="592"/>
      <c r="DO12" s="592"/>
      <c r="DP12" s="593"/>
      <c r="DQ12" s="600">
        <v>201962</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77812</v>
      </c>
      <c r="S13" s="592"/>
      <c r="T13" s="592"/>
      <c r="U13" s="592"/>
      <c r="V13" s="592"/>
      <c r="W13" s="592"/>
      <c r="X13" s="592"/>
      <c r="Y13" s="593"/>
      <c r="Z13" s="594">
        <v>0.3</v>
      </c>
      <c r="AA13" s="594"/>
      <c r="AB13" s="594"/>
      <c r="AC13" s="594"/>
      <c r="AD13" s="595">
        <v>77812</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1813942</v>
      </c>
      <c r="BH13" s="592"/>
      <c r="BI13" s="592"/>
      <c r="BJ13" s="592"/>
      <c r="BK13" s="592"/>
      <c r="BL13" s="592"/>
      <c r="BM13" s="592"/>
      <c r="BN13" s="593"/>
      <c r="BO13" s="594">
        <v>48</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2505707</v>
      </c>
      <c r="CS13" s="592"/>
      <c r="CT13" s="592"/>
      <c r="CU13" s="592"/>
      <c r="CV13" s="592"/>
      <c r="CW13" s="592"/>
      <c r="CX13" s="592"/>
      <c r="CY13" s="593"/>
      <c r="CZ13" s="594">
        <v>10.1</v>
      </c>
      <c r="DA13" s="594"/>
      <c r="DB13" s="594"/>
      <c r="DC13" s="594"/>
      <c r="DD13" s="600">
        <v>1357600</v>
      </c>
      <c r="DE13" s="592"/>
      <c r="DF13" s="592"/>
      <c r="DG13" s="592"/>
      <c r="DH13" s="592"/>
      <c r="DI13" s="592"/>
      <c r="DJ13" s="592"/>
      <c r="DK13" s="592"/>
      <c r="DL13" s="592"/>
      <c r="DM13" s="592"/>
      <c r="DN13" s="592"/>
      <c r="DO13" s="592"/>
      <c r="DP13" s="593"/>
      <c r="DQ13" s="600">
        <v>1245269</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95801</v>
      </c>
      <c r="BH14" s="592"/>
      <c r="BI14" s="592"/>
      <c r="BJ14" s="592"/>
      <c r="BK14" s="592"/>
      <c r="BL14" s="592"/>
      <c r="BM14" s="592"/>
      <c r="BN14" s="593"/>
      <c r="BO14" s="594">
        <v>2.5</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663481</v>
      </c>
      <c r="CS14" s="592"/>
      <c r="CT14" s="592"/>
      <c r="CU14" s="592"/>
      <c r="CV14" s="592"/>
      <c r="CW14" s="592"/>
      <c r="CX14" s="592"/>
      <c r="CY14" s="593"/>
      <c r="CZ14" s="594">
        <v>2.7</v>
      </c>
      <c r="DA14" s="594"/>
      <c r="DB14" s="594"/>
      <c r="DC14" s="594"/>
      <c r="DD14" s="600">
        <v>63054</v>
      </c>
      <c r="DE14" s="592"/>
      <c r="DF14" s="592"/>
      <c r="DG14" s="592"/>
      <c r="DH14" s="592"/>
      <c r="DI14" s="592"/>
      <c r="DJ14" s="592"/>
      <c r="DK14" s="592"/>
      <c r="DL14" s="592"/>
      <c r="DM14" s="592"/>
      <c r="DN14" s="592"/>
      <c r="DO14" s="592"/>
      <c r="DP14" s="593"/>
      <c r="DQ14" s="600">
        <v>590285</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7882</v>
      </c>
      <c r="S15" s="592"/>
      <c r="T15" s="592"/>
      <c r="U15" s="592"/>
      <c r="V15" s="592"/>
      <c r="W15" s="592"/>
      <c r="X15" s="592"/>
      <c r="Y15" s="593"/>
      <c r="Z15" s="594">
        <v>0</v>
      </c>
      <c r="AA15" s="594"/>
      <c r="AB15" s="594"/>
      <c r="AC15" s="594"/>
      <c r="AD15" s="595">
        <v>7882</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206166</v>
      </c>
      <c r="BH15" s="592"/>
      <c r="BI15" s="592"/>
      <c r="BJ15" s="592"/>
      <c r="BK15" s="592"/>
      <c r="BL15" s="592"/>
      <c r="BM15" s="592"/>
      <c r="BN15" s="593"/>
      <c r="BO15" s="594">
        <v>5.5</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2520349</v>
      </c>
      <c r="CS15" s="592"/>
      <c r="CT15" s="592"/>
      <c r="CU15" s="592"/>
      <c r="CV15" s="592"/>
      <c r="CW15" s="592"/>
      <c r="CX15" s="592"/>
      <c r="CY15" s="593"/>
      <c r="CZ15" s="594">
        <v>10.199999999999999</v>
      </c>
      <c r="DA15" s="594"/>
      <c r="DB15" s="594"/>
      <c r="DC15" s="594"/>
      <c r="DD15" s="600">
        <v>690270</v>
      </c>
      <c r="DE15" s="592"/>
      <c r="DF15" s="592"/>
      <c r="DG15" s="592"/>
      <c r="DH15" s="592"/>
      <c r="DI15" s="592"/>
      <c r="DJ15" s="592"/>
      <c r="DK15" s="592"/>
      <c r="DL15" s="592"/>
      <c r="DM15" s="592"/>
      <c r="DN15" s="592"/>
      <c r="DO15" s="592"/>
      <c r="DP15" s="593"/>
      <c r="DQ15" s="600">
        <v>1895385</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11370690</v>
      </c>
      <c r="S16" s="592"/>
      <c r="T16" s="592"/>
      <c r="U16" s="592"/>
      <c r="V16" s="592"/>
      <c r="W16" s="592"/>
      <c r="X16" s="592"/>
      <c r="Y16" s="593"/>
      <c r="Z16" s="594">
        <v>44.1</v>
      </c>
      <c r="AA16" s="594"/>
      <c r="AB16" s="594"/>
      <c r="AC16" s="594"/>
      <c r="AD16" s="595">
        <v>9903176</v>
      </c>
      <c r="AE16" s="595"/>
      <c r="AF16" s="595"/>
      <c r="AG16" s="595"/>
      <c r="AH16" s="595"/>
      <c r="AI16" s="595"/>
      <c r="AJ16" s="595"/>
      <c r="AK16" s="595"/>
      <c r="AL16" s="596">
        <v>68.900000000000006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v>242</v>
      </c>
      <c r="BH16" s="592"/>
      <c r="BI16" s="592"/>
      <c r="BJ16" s="592"/>
      <c r="BK16" s="592"/>
      <c r="BL16" s="592"/>
      <c r="BM16" s="592"/>
      <c r="BN16" s="593"/>
      <c r="BO16" s="594">
        <v>0</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1419350</v>
      </c>
      <c r="CS16" s="592"/>
      <c r="CT16" s="592"/>
      <c r="CU16" s="592"/>
      <c r="CV16" s="592"/>
      <c r="CW16" s="592"/>
      <c r="CX16" s="592"/>
      <c r="CY16" s="593"/>
      <c r="CZ16" s="594">
        <v>5.7</v>
      </c>
      <c r="DA16" s="594"/>
      <c r="DB16" s="594"/>
      <c r="DC16" s="594"/>
      <c r="DD16" s="600" t="s">
        <v>113</v>
      </c>
      <c r="DE16" s="592"/>
      <c r="DF16" s="592"/>
      <c r="DG16" s="592"/>
      <c r="DH16" s="592"/>
      <c r="DI16" s="592"/>
      <c r="DJ16" s="592"/>
      <c r="DK16" s="592"/>
      <c r="DL16" s="592"/>
      <c r="DM16" s="592"/>
      <c r="DN16" s="592"/>
      <c r="DO16" s="592"/>
      <c r="DP16" s="593"/>
      <c r="DQ16" s="600">
        <v>492518</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9903176</v>
      </c>
      <c r="S17" s="592"/>
      <c r="T17" s="592"/>
      <c r="U17" s="592"/>
      <c r="V17" s="592"/>
      <c r="W17" s="592"/>
      <c r="X17" s="592"/>
      <c r="Y17" s="593"/>
      <c r="Z17" s="594">
        <v>38.4</v>
      </c>
      <c r="AA17" s="594"/>
      <c r="AB17" s="594"/>
      <c r="AC17" s="594"/>
      <c r="AD17" s="595">
        <v>9903176</v>
      </c>
      <c r="AE17" s="595"/>
      <c r="AF17" s="595"/>
      <c r="AG17" s="595"/>
      <c r="AH17" s="595"/>
      <c r="AI17" s="595"/>
      <c r="AJ17" s="595"/>
      <c r="AK17" s="595"/>
      <c r="AL17" s="596">
        <v>68.900000000000006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3535837</v>
      </c>
      <c r="CS17" s="592"/>
      <c r="CT17" s="592"/>
      <c r="CU17" s="592"/>
      <c r="CV17" s="592"/>
      <c r="CW17" s="592"/>
      <c r="CX17" s="592"/>
      <c r="CY17" s="593"/>
      <c r="CZ17" s="594">
        <v>14.2</v>
      </c>
      <c r="DA17" s="594"/>
      <c r="DB17" s="594"/>
      <c r="DC17" s="594"/>
      <c r="DD17" s="600" t="s">
        <v>113</v>
      </c>
      <c r="DE17" s="592"/>
      <c r="DF17" s="592"/>
      <c r="DG17" s="592"/>
      <c r="DH17" s="592"/>
      <c r="DI17" s="592"/>
      <c r="DJ17" s="592"/>
      <c r="DK17" s="592"/>
      <c r="DL17" s="592"/>
      <c r="DM17" s="592"/>
      <c r="DN17" s="592"/>
      <c r="DO17" s="592"/>
      <c r="DP17" s="593"/>
      <c r="DQ17" s="600">
        <v>3419780</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1467510</v>
      </c>
      <c r="S18" s="592"/>
      <c r="T18" s="592"/>
      <c r="U18" s="592"/>
      <c r="V18" s="592"/>
      <c r="W18" s="592"/>
      <c r="X18" s="592"/>
      <c r="Y18" s="593"/>
      <c r="Z18" s="594">
        <v>5.7</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120353</v>
      </c>
      <c r="BH19" s="592"/>
      <c r="BI19" s="592"/>
      <c r="BJ19" s="592"/>
      <c r="BK19" s="592"/>
      <c r="BL19" s="592"/>
      <c r="BM19" s="592"/>
      <c r="BN19" s="593"/>
      <c r="BO19" s="594">
        <v>3.2</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15936789</v>
      </c>
      <c r="S20" s="592"/>
      <c r="T20" s="592"/>
      <c r="U20" s="592"/>
      <c r="V20" s="592"/>
      <c r="W20" s="592"/>
      <c r="X20" s="592"/>
      <c r="Y20" s="593"/>
      <c r="Z20" s="594">
        <v>61.8</v>
      </c>
      <c r="AA20" s="594"/>
      <c r="AB20" s="594"/>
      <c r="AC20" s="594"/>
      <c r="AD20" s="595">
        <v>14348922</v>
      </c>
      <c r="AE20" s="595"/>
      <c r="AF20" s="595"/>
      <c r="AG20" s="595"/>
      <c r="AH20" s="595"/>
      <c r="AI20" s="595"/>
      <c r="AJ20" s="595"/>
      <c r="AK20" s="595"/>
      <c r="AL20" s="596">
        <v>99.9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120353</v>
      </c>
      <c r="BH20" s="592"/>
      <c r="BI20" s="592"/>
      <c r="BJ20" s="592"/>
      <c r="BK20" s="592"/>
      <c r="BL20" s="592"/>
      <c r="BM20" s="592"/>
      <c r="BN20" s="593"/>
      <c r="BO20" s="594">
        <v>3.2</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24826582</v>
      </c>
      <c r="CS20" s="592"/>
      <c r="CT20" s="592"/>
      <c r="CU20" s="592"/>
      <c r="CV20" s="592"/>
      <c r="CW20" s="592"/>
      <c r="CX20" s="592"/>
      <c r="CY20" s="593"/>
      <c r="CZ20" s="594">
        <v>100</v>
      </c>
      <c r="DA20" s="594"/>
      <c r="DB20" s="594"/>
      <c r="DC20" s="594"/>
      <c r="DD20" s="600">
        <v>3942213</v>
      </c>
      <c r="DE20" s="592"/>
      <c r="DF20" s="592"/>
      <c r="DG20" s="592"/>
      <c r="DH20" s="592"/>
      <c r="DI20" s="592"/>
      <c r="DJ20" s="592"/>
      <c r="DK20" s="592"/>
      <c r="DL20" s="592"/>
      <c r="DM20" s="592"/>
      <c r="DN20" s="592"/>
      <c r="DO20" s="592"/>
      <c r="DP20" s="593"/>
      <c r="DQ20" s="600">
        <v>17134718</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6096</v>
      </c>
      <c r="S21" s="592"/>
      <c r="T21" s="592"/>
      <c r="U21" s="592"/>
      <c r="V21" s="592"/>
      <c r="W21" s="592"/>
      <c r="X21" s="592"/>
      <c r="Y21" s="593"/>
      <c r="Z21" s="594">
        <v>0</v>
      </c>
      <c r="AA21" s="594"/>
      <c r="AB21" s="594"/>
      <c r="AC21" s="594"/>
      <c r="AD21" s="595">
        <v>6096</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204105</v>
      </c>
      <c r="S22" s="592"/>
      <c r="T22" s="592"/>
      <c r="U22" s="592"/>
      <c r="V22" s="592"/>
      <c r="W22" s="592"/>
      <c r="X22" s="592"/>
      <c r="Y22" s="593"/>
      <c r="Z22" s="594">
        <v>0.8</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376385</v>
      </c>
      <c r="S23" s="592"/>
      <c r="T23" s="592"/>
      <c r="U23" s="592"/>
      <c r="V23" s="592"/>
      <c r="W23" s="592"/>
      <c r="X23" s="592"/>
      <c r="Y23" s="593"/>
      <c r="Z23" s="594">
        <v>1.5</v>
      </c>
      <c r="AA23" s="594"/>
      <c r="AB23" s="594"/>
      <c r="AC23" s="594"/>
      <c r="AD23" s="595">
        <v>11242</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120353</v>
      </c>
      <c r="BH23" s="592"/>
      <c r="BI23" s="592"/>
      <c r="BJ23" s="592"/>
      <c r="BK23" s="592"/>
      <c r="BL23" s="592"/>
      <c r="BM23" s="592"/>
      <c r="BN23" s="593"/>
      <c r="BO23" s="594">
        <v>3.2</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80050</v>
      </c>
      <c r="S24" s="592"/>
      <c r="T24" s="592"/>
      <c r="U24" s="592"/>
      <c r="V24" s="592"/>
      <c r="W24" s="592"/>
      <c r="X24" s="592"/>
      <c r="Y24" s="593"/>
      <c r="Z24" s="594">
        <v>0.3</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9801481</v>
      </c>
      <c r="CS24" s="581"/>
      <c r="CT24" s="581"/>
      <c r="CU24" s="581"/>
      <c r="CV24" s="581"/>
      <c r="CW24" s="581"/>
      <c r="CX24" s="581"/>
      <c r="CY24" s="582"/>
      <c r="CZ24" s="620">
        <v>39.5</v>
      </c>
      <c r="DA24" s="621"/>
      <c r="DB24" s="621"/>
      <c r="DC24" s="622"/>
      <c r="DD24" s="619">
        <v>7893214</v>
      </c>
      <c r="DE24" s="581"/>
      <c r="DF24" s="581"/>
      <c r="DG24" s="581"/>
      <c r="DH24" s="581"/>
      <c r="DI24" s="581"/>
      <c r="DJ24" s="581"/>
      <c r="DK24" s="582"/>
      <c r="DL24" s="619">
        <v>7748875</v>
      </c>
      <c r="DM24" s="581"/>
      <c r="DN24" s="581"/>
      <c r="DO24" s="581"/>
      <c r="DP24" s="581"/>
      <c r="DQ24" s="581"/>
      <c r="DR24" s="581"/>
      <c r="DS24" s="581"/>
      <c r="DT24" s="581"/>
      <c r="DU24" s="581"/>
      <c r="DV24" s="582"/>
      <c r="DW24" s="585">
        <v>50.8</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2153729</v>
      </c>
      <c r="S25" s="592"/>
      <c r="T25" s="592"/>
      <c r="U25" s="592"/>
      <c r="V25" s="592"/>
      <c r="W25" s="592"/>
      <c r="X25" s="592"/>
      <c r="Y25" s="593"/>
      <c r="Z25" s="594">
        <v>8.4</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4033422</v>
      </c>
      <c r="CS25" s="623"/>
      <c r="CT25" s="623"/>
      <c r="CU25" s="623"/>
      <c r="CV25" s="623"/>
      <c r="CW25" s="623"/>
      <c r="CX25" s="623"/>
      <c r="CY25" s="624"/>
      <c r="CZ25" s="625">
        <v>16.2</v>
      </c>
      <c r="DA25" s="626"/>
      <c r="DB25" s="626"/>
      <c r="DC25" s="627"/>
      <c r="DD25" s="600">
        <v>3745209</v>
      </c>
      <c r="DE25" s="623"/>
      <c r="DF25" s="623"/>
      <c r="DG25" s="623"/>
      <c r="DH25" s="623"/>
      <c r="DI25" s="623"/>
      <c r="DJ25" s="623"/>
      <c r="DK25" s="624"/>
      <c r="DL25" s="600">
        <v>3618109</v>
      </c>
      <c r="DM25" s="623"/>
      <c r="DN25" s="623"/>
      <c r="DO25" s="623"/>
      <c r="DP25" s="623"/>
      <c r="DQ25" s="623"/>
      <c r="DR25" s="623"/>
      <c r="DS25" s="623"/>
      <c r="DT25" s="623"/>
      <c r="DU25" s="623"/>
      <c r="DV25" s="624"/>
      <c r="DW25" s="596">
        <v>23.7</v>
      </c>
      <c r="DX25" s="617"/>
      <c r="DY25" s="617"/>
      <c r="DZ25" s="617"/>
      <c r="EA25" s="617"/>
      <c r="EB25" s="617"/>
      <c r="EC25" s="618"/>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2559358</v>
      </c>
      <c r="CS26" s="592"/>
      <c r="CT26" s="592"/>
      <c r="CU26" s="592"/>
      <c r="CV26" s="592"/>
      <c r="CW26" s="592"/>
      <c r="CX26" s="592"/>
      <c r="CY26" s="593"/>
      <c r="CZ26" s="625">
        <v>10.3</v>
      </c>
      <c r="DA26" s="626"/>
      <c r="DB26" s="626"/>
      <c r="DC26" s="627"/>
      <c r="DD26" s="600">
        <v>2292539</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7"/>
      <c r="DY26" s="617"/>
      <c r="DZ26" s="617"/>
      <c r="EA26" s="617"/>
      <c r="EB26" s="617"/>
      <c r="EC26" s="618"/>
    </row>
    <row r="27" spans="2:133" ht="11.25" customHeight="1" x14ac:dyDescent="0.15">
      <c r="B27" s="588" t="s">
        <v>280</v>
      </c>
      <c r="C27" s="589"/>
      <c r="D27" s="589"/>
      <c r="E27" s="589"/>
      <c r="F27" s="589"/>
      <c r="G27" s="589"/>
      <c r="H27" s="589"/>
      <c r="I27" s="589"/>
      <c r="J27" s="589"/>
      <c r="K27" s="589"/>
      <c r="L27" s="589"/>
      <c r="M27" s="589"/>
      <c r="N27" s="589"/>
      <c r="O27" s="589"/>
      <c r="P27" s="589"/>
      <c r="Q27" s="590"/>
      <c r="R27" s="591">
        <v>1414076</v>
      </c>
      <c r="S27" s="592"/>
      <c r="T27" s="592"/>
      <c r="U27" s="592"/>
      <c r="V27" s="592"/>
      <c r="W27" s="592"/>
      <c r="X27" s="592"/>
      <c r="Y27" s="593"/>
      <c r="Z27" s="594">
        <v>5.5</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3775917</v>
      </c>
      <c r="BH27" s="592"/>
      <c r="BI27" s="592"/>
      <c r="BJ27" s="592"/>
      <c r="BK27" s="592"/>
      <c r="BL27" s="592"/>
      <c r="BM27" s="592"/>
      <c r="BN27" s="593"/>
      <c r="BO27" s="594">
        <v>100</v>
      </c>
      <c r="BP27" s="594"/>
      <c r="BQ27" s="594"/>
      <c r="BR27" s="594"/>
      <c r="BS27" s="600">
        <v>42942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2232262</v>
      </c>
      <c r="CS27" s="623"/>
      <c r="CT27" s="623"/>
      <c r="CU27" s="623"/>
      <c r="CV27" s="623"/>
      <c r="CW27" s="623"/>
      <c r="CX27" s="623"/>
      <c r="CY27" s="624"/>
      <c r="CZ27" s="625">
        <v>9</v>
      </c>
      <c r="DA27" s="626"/>
      <c r="DB27" s="626"/>
      <c r="DC27" s="627"/>
      <c r="DD27" s="600">
        <v>728265</v>
      </c>
      <c r="DE27" s="623"/>
      <c r="DF27" s="623"/>
      <c r="DG27" s="623"/>
      <c r="DH27" s="623"/>
      <c r="DI27" s="623"/>
      <c r="DJ27" s="623"/>
      <c r="DK27" s="624"/>
      <c r="DL27" s="600">
        <v>711026</v>
      </c>
      <c r="DM27" s="623"/>
      <c r="DN27" s="623"/>
      <c r="DO27" s="623"/>
      <c r="DP27" s="623"/>
      <c r="DQ27" s="623"/>
      <c r="DR27" s="623"/>
      <c r="DS27" s="623"/>
      <c r="DT27" s="623"/>
      <c r="DU27" s="623"/>
      <c r="DV27" s="624"/>
      <c r="DW27" s="596">
        <v>4.7</v>
      </c>
      <c r="DX27" s="617"/>
      <c r="DY27" s="617"/>
      <c r="DZ27" s="617"/>
      <c r="EA27" s="617"/>
      <c r="EB27" s="617"/>
      <c r="EC27" s="618"/>
    </row>
    <row r="28" spans="2:133" ht="11.25" customHeight="1" x14ac:dyDescent="0.15">
      <c r="B28" s="588" t="s">
        <v>283</v>
      </c>
      <c r="C28" s="589"/>
      <c r="D28" s="589"/>
      <c r="E28" s="589"/>
      <c r="F28" s="589"/>
      <c r="G28" s="589"/>
      <c r="H28" s="589"/>
      <c r="I28" s="589"/>
      <c r="J28" s="589"/>
      <c r="K28" s="589"/>
      <c r="L28" s="589"/>
      <c r="M28" s="589"/>
      <c r="N28" s="589"/>
      <c r="O28" s="589"/>
      <c r="P28" s="589"/>
      <c r="Q28" s="590"/>
      <c r="R28" s="591">
        <v>64135</v>
      </c>
      <c r="S28" s="592"/>
      <c r="T28" s="592"/>
      <c r="U28" s="592"/>
      <c r="V28" s="592"/>
      <c r="W28" s="592"/>
      <c r="X28" s="592"/>
      <c r="Y28" s="593"/>
      <c r="Z28" s="594">
        <v>0.2</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3535797</v>
      </c>
      <c r="CS28" s="592"/>
      <c r="CT28" s="592"/>
      <c r="CU28" s="592"/>
      <c r="CV28" s="592"/>
      <c r="CW28" s="592"/>
      <c r="CX28" s="592"/>
      <c r="CY28" s="593"/>
      <c r="CZ28" s="625">
        <v>14.2</v>
      </c>
      <c r="DA28" s="626"/>
      <c r="DB28" s="626"/>
      <c r="DC28" s="627"/>
      <c r="DD28" s="600">
        <v>3419740</v>
      </c>
      <c r="DE28" s="592"/>
      <c r="DF28" s="592"/>
      <c r="DG28" s="592"/>
      <c r="DH28" s="592"/>
      <c r="DI28" s="592"/>
      <c r="DJ28" s="592"/>
      <c r="DK28" s="593"/>
      <c r="DL28" s="600">
        <v>3419740</v>
      </c>
      <c r="DM28" s="592"/>
      <c r="DN28" s="592"/>
      <c r="DO28" s="592"/>
      <c r="DP28" s="592"/>
      <c r="DQ28" s="592"/>
      <c r="DR28" s="592"/>
      <c r="DS28" s="592"/>
      <c r="DT28" s="592"/>
      <c r="DU28" s="592"/>
      <c r="DV28" s="593"/>
      <c r="DW28" s="596">
        <v>22.4</v>
      </c>
      <c r="DX28" s="617"/>
      <c r="DY28" s="617"/>
      <c r="DZ28" s="617"/>
      <c r="EA28" s="617"/>
      <c r="EB28" s="617"/>
      <c r="EC28" s="618"/>
    </row>
    <row r="29" spans="2:133" ht="11.25" customHeight="1" x14ac:dyDescent="0.15">
      <c r="B29" s="588" t="s">
        <v>285</v>
      </c>
      <c r="C29" s="589"/>
      <c r="D29" s="589"/>
      <c r="E29" s="589"/>
      <c r="F29" s="589"/>
      <c r="G29" s="589"/>
      <c r="H29" s="589"/>
      <c r="I29" s="589"/>
      <c r="J29" s="589"/>
      <c r="K29" s="589"/>
      <c r="L29" s="589"/>
      <c r="M29" s="589"/>
      <c r="N29" s="589"/>
      <c r="O29" s="589"/>
      <c r="P29" s="589"/>
      <c r="Q29" s="590"/>
      <c r="R29" s="591">
        <v>82974</v>
      </c>
      <c r="S29" s="592"/>
      <c r="T29" s="592"/>
      <c r="U29" s="592"/>
      <c r="V29" s="592"/>
      <c r="W29" s="592"/>
      <c r="X29" s="592"/>
      <c r="Y29" s="593"/>
      <c r="Z29" s="594">
        <v>0.3</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3530830</v>
      </c>
      <c r="CS29" s="623"/>
      <c r="CT29" s="623"/>
      <c r="CU29" s="623"/>
      <c r="CV29" s="623"/>
      <c r="CW29" s="623"/>
      <c r="CX29" s="623"/>
      <c r="CY29" s="624"/>
      <c r="CZ29" s="625">
        <v>14.2</v>
      </c>
      <c r="DA29" s="626"/>
      <c r="DB29" s="626"/>
      <c r="DC29" s="627"/>
      <c r="DD29" s="600">
        <v>3414773</v>
      </c>
      <c r="DE29" s="623"/>
      <c r="DF29" s="623"/>
      <c r="DG29" s="623"/>
      <c r="DH29" s="623"/>
      <c r="DI29" s="623"/>
      <c r="DJ29" s="623"/>
      <c r="DK29" s="624"/>
      <c r="DL29" s="600">
        <v>3414773</v>
      </c>
      <c r="DM29" s="623"/>
      <c r="DN29" s="623"/>
      <c r="DO29" s="623"/>
      <c r="DP29" s="623"/>
      <c r="DQ29" s="623"/>
      <c r="DR29" s="623"/>
      <c r="DS29" s="623"/>
      <c r="DT29" s="623"/>
      <c r="DU29" s="623"/>
      <c r="DV29" s="624"/>
      <c r="DW29" s="596">
        <v>22.4</v>
      </c>
      <c r="DX29" s="617"/>
      <c r="DY29" s="617"/>
      <c r="DZ29" s="617"/>
      <c r="EA29" s="617"/>
      <c r="EB29" s="617"/>
      <c r="EC29" s="618"/>
    </row>
    <row r="30" spans="2:133" ht="11.25" customHeight="1" x14ac:dyDescent="0.15">
      <c r="B30" s="588" t="s">
        <v>290</v>
      </c>
      <c r="C30" s="589"/>
      <c r="D30" s="589"/>
      <c r="E30" s="589"/>
      <c r="F30" s="589"/>
      <c r="G30" s="589"/>
      <c r="H30" s="589"/>
      <c r="I30" s="589"/>
      <c r="J30" s="589"/>
      <c r="K30" s="589"/>
      <c r="L30" s="589"/>
      <c r="M30" s="589"/>
      <c r="N30" s="589"/>
      <c r="O30" s="589"/>
      <c r="P30" s="589"/>
      <c r="Q30" s="590"/>
      <c r="R30" s="591">
        <v>1092717</v>
      </c>
      <c r="S30" s="592"/>
      <c r="T30" s="592"/>
      <c r="U30" s="592"/>
      <c r="V30" s="592"/>
      <c r="W30" s="592"/>
      <c r="X30" s="592"/>
      <c r="Y30" s="593"/>
      <c r="Z30" s="594">
        <v>4.2</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98.9</v>
      </c>
      <c r="BH30" s="650"/>
      <c r="BI30" s="650"/>
      <c r="BJ30" s="650"/>
      <c r="BK30" s="650"/>
      <c r="BL30" s="650"/>
      <c r="BM30" s="586">
        <v>94.9</v>
      </c>
      <c r="BN30" s="650"/>
      <c r="BO30" s="650"/>
      <c r="BP30" s="650"/>
      <c r="BQ30" s="651"/>
      <c r="BR30" s="649">
        <v>98.9</v>
      </c>
      <c r="BS30" s="650"/>
      <c r="BT30" s="650"/>
      <c r="BU30" s="650"/>
      <c r="BV30" s="650"/>
      <c r="BW30" s="650"/>
      <c r="BX30" s="586">
        <v>94.9</v>
      </c>
      <c r="BY30" s="650"/>
      <c r="BZ30" s="650"/>
      <c r="CA30" s="650"/>
      <c r="CB30" s="651"/>
      <c r="CD30" s="654"/>
      <c r="CE30" s="655"/>
      <c r="CF30" s="605" t="s">
        <v>293</v>
      </c>
      <c r="CG30" s="606"/>
      <c r="CH30" s="606"/>
      <c r="CI30" s="606"/>
      <c r="CJ30" s="606"/>
      <c r="CK30" s="606"/>
      <c r="CL30" s="606"/>
      <c r="CM30" s="606"/>
      <c r="CN30" s="606"/>
      <c r="CO30" s="606"/>
      <c r="CP30" s="606"/>
      <c r="CQ30" s="607"/>
      <c r="CR30" s="591">
        <v>3122105</v>
      </c>
      <c r="CS30" s="592"/>
      <c r="CT30" s="592"/>
      <c r="CU30" s="592"/>
      <c r="CV30" s="592"/>
      <c r="CW30" s="592"/>
      <c r="CX30" s="592"/>
      <c r="CY30" s="593"/>
      <c r="CZ30" s="625">
        <v>12.6</v>
      </c>
      <c r="DA30" s="626"/>
      <c r="DB30" s="626"/>
      <c r="DC30" s="627"/>
      <c r="DD30" s="600">
        <v>3006393</v>
      </c>
      <c r="DE30" s="592"/>
      <c r="DF30" s="592"/>
      <c r="DG30" s="592"/>
      <c r="DH30" s="592"/>
      <c r="DI30" s="592"/>
      <c r="DJ30" s="592"/>
      <c r="DK30" s="593"/>
      <c r="DL30" s="600">
        <v>3006393</v>
      </c>
      <c r="DM30" s="592"/>
      <c r="DN30" s="592"/>
      <c r="DO30" s="592"/>
      <c r="DP30" s="592"/>
      <c r="DQ30" s="592"/>
      <c r="DR30" s="592"/>
      <c r="DS30" s="592"/>
      <c r="DT30" s="592"/>
      <c r="DU30" s="592"/>
      <c r="DV30" s="593"/>
      <c r="DW30" s="596">
        <v>19.7</v>
      </c>
      <c r="DX30" s="617"/>
      <c r="DY30" s="617"/>
      <c r="DZ30" s="617"/>
      <c r="EA30" s="617"/>
      <c r="EB30" s="617"/>
      <c r="EC30" s="618"/>
    </row>
    <row r="31" spans="2:133" ht="11.25" customHeight="1" x14ac:dyDescent="0.15">
      <c r="B31" s="588" t="s">
        <v>294</v>
      </c>
      <c r="C31" s="589"/>
      <c r="D31" s="589"/>
      <c r="E31" s="589"/>
      <c r="F31" s="589"/>
      <c r="G31" s="589"/>
      <c r="H31" s="589"/>
      <c r="I31" s="589"/>
      <c r="J31" s="589"/>
      <c r="K31" s="589"/>
      <c r="L31" s="589"/>
      <c r="M31" s="589"/>
      <c r="N31" s="589"/>
      <c r="O31" s="589"/>
      <c r="P31" s="589"/>
      <c r="Q31" s="590"/>
      <c r="R31" s="591">
        <v>750185</v>
      </c>
      <c r="S31" s="592"/>
      <c r="T31" s="592"/>
      <c r="U31" s="592"/>
      <c r="V31" s="592"/>
      <c r="W31" s="592"/>
      <c r="X31" s="592"/>
      <c r="Y31" s="593"/>
      <c r="Z31" s="594">
        <v>2.9</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99.2</v>
      </c>
      <c r="BH31" s="623"/>
      <c r="BI31" s="623"/>
      <c r="BJ31" s="623"/>
      <c r="BK31" s="623"/>
      <c r="BL31" s="623"/>
      <c r="BM31" s="597">
        <v>95.3</v>
      </c>
      <c r="BN31" s="647"/>
      <c r="BO31" s="647"/>
      <c r="BP31" s="647"/>
      <c r="BQ31" s="648"/>
      <c r="BR31" s="646">
        <v>99</v>
      </c>
      <c r="BS31" s="623"/>
      <c r="BT31" s="623"/>
      <c r="BU31" s="623"/>
      <c r="BV31" s="623"/>
      <c r="BW31" s="623"/>
      <c r="BX31" s="597">
        <v>95</v>
      </c>
      <c r="BY31" s="647"/>
      <c r="BZ31" s="647"/>
      <c r="CA31" s="647"/>
      <c r="CB31" s="648"/>
      <c r="CD31" s="654"/>
      <c r="CE31" s="655"/>
      <c r="CF31" s="605" t="s">
        <v>297</v>
      </c>
      <c r="CG31" s="606"/>
      <c r="CH31" s="606"/>
      <c r="CI31" s="606"/>
      <c r="CJ31" s="606"/>
      <c r="CK31" s="606"/>
      <c r="CL31" s="606"/>
      <c r="CM31" s="606"/>
      <c r="CN31" s="606"/>
      <c r="CO31" s="606"/>
      <c r="CP31" s="606"/>
      <c r="CQ31" s="607"/>
      <c r="CR31" s="591">
        <v>408725</v>
      </c>
      <c r="CS31" s="623"/>
      <c r="CT31" s="623"/>
      <c r="CU31" s="623"/>
      <c r="CV31" s="623"/>
      <c r="CW31" s="623"/>
      <c r="CX31" s="623"/>
      <c r="CY31" s="624"/>
      <c r="CZ31" s="625">
        <v>1.6</v>
      </c>
      <c r="DA31" s="626"/>
      <c r="DB31" s="626"/>
      <c r="DC31" s="627"/>
      <c r="DD31" s="600">
        <v>408380</v>
      </c>
      <c r="DE31" s="623"/>
      <c r="DF31" s="623"/>
      <c r="DG31" s="623"/>
      <c r="DH31" s="623"/>
      <c r="DI31" s="623"/>
      <c r="DJ31" s="623"/>
      <c r="DK31" s="624"/>
      <c r="DL31" s="600">
        <v>408380</v>
      </c>
      <c r="DM31" s="623"/>
      <c r="DN31" s="623"/>
      <c r="DO31" s="623"/>
      <c r="DP31" s="623"/>
      <c r="DQ31" s="623"/>
      <c r="DR31" s="623"/>
      <c r="DS31" s="623"/>
      <c r="DT31" s="623"/>
      <c r="DU31" s="623"/>
      <c r="DV31" s="624"/>
      <c r="DW31" s="596">
        <v>2.7</v>
      </c>
      <c r="DX31" s="617"/>
      <c r="DY31" s="617"/>
      <c r="DZ31" s="617"/>
      <c r="EA31" s="617"/>
      <c r="EB31" s="617"/>
      <c r="EC31" s="618"/>
    </row>
    <row r="32" spans="2:133" ht="11.25" customHeight="1" x14ac:dyDescent="0.15">
      <c r="B32" s="588" t="s">
        <v>298</v>
      </c>
      <c r="C32" s="589"/>
      <c r="D32" s="589"/>
      <c r="E32" s="589"/>
      <c r="F32" s="589"/>
      <c r="G32" s="589"/>
      <c r="H32" s="589"/>
      <c r="I32" s="589"/>
      <c r="J32" s="589"/>
      <c r="K32" s="589"/>
      <c r="L32" s="589"/>
      <c r="M32" s="589"/>
      <c r="N32" s="589"/>
      <c r="O32" s="589"/>
      <c r="P32" s="589"/>
      <c r="Q32" s="590"/>
      <c r="R32" s="591">
        <v>425466</v>
      </c>
      <c r="S32" s="592"/>
      <c r="T32" s="592"/>
      <c r="U32" s="592"/>
      <c r="V32" s="592"/>
      <c r="W32" s="592"/>
      <c r="X32" s="592"/>
      <c r="Y32" s="593"/>
      <c r="Z32" s="594">
        <v>1.6</v>
      </c>
      <c r="AA32" s="594"/>
      <c r="AB32" s="594"/>
      <c r="AC32" s="594"/>
      <c r="AD32" s="595">
        <v>660</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98.7</v>
      </c>
      <c r="BH32" s="659"/>
      <c r="BI32" s="659"/>
      <c r="BJ32" s="659"/>
      <c r="BK32" s="659"/>
      <c r="BL32" s="659"/>
      <c r="BM32" s="660">
        <v>94.3</v>
      </c>
      <c r="BN32" s="659"/>
      <c r="BO32" s="659"/>
      <c r="BP32" s="659"/>
      <c r="BQ32" s="661"/>
      <c r="BR32" s="658">
        <v>98.8</v>
      </c>
      <c r="BS32" s="659"/>
      <c r="BT32" s="659"/>
      <c r="BU32" s="659"/>
      <c r="BV32" s="659"/>
      <c r="BW32" s="659"/>
      <c r="BX32" s="660">
        <v>94.6</v>
      </c>
      <c r="BY32" s="659"/>
      <c r="BZ32" s="659"/>
      <c r="CA32" s="659"/>
      <c r="CB32" s="661"/>
      <c r="CD32" s="656"/>
      <c r="CE32" s="657"/>
      <c r="CF32" s="605" t="s">
        <v>300</v>
      </c>
      <c r="CG32" s="606"/>
      <c r="CH32" s="606"/>
      <c r="CI32" s="606"/>
      <c r="CJ32" s="606"/>
      <c r="CK32" s="606"/>
      <c r="CL32" s="606"/>
      <c r="CM32" s="606"/>
      <c r="CN32" s="606"/>
      <c r="CO32" s="606"/>
      <c r="CP32" s="606"/>
      <c r="CQ32" s="607"/>
      <c r="CR32" s="591">
        <v>4967</v>
      </c>
      <c r="CS32" s="592"/>
      <c r="CT32" s="592"/>
      <c r="CU32" s="592"/>
      <c r="CV32" s="592"/>
      <c r="CW32" s="592"/>
      <c r="CX32" s="592"/>
      <c r="CY32" s="593"/>
      <c r="CZ32" s="625">
        <v>0</v>
      </c>
      <c r="DA32" s="626"/>
      <c r="DB32" s="626"/>
      <c r="DC32" s="627"/>
      <c r="DD32" s="600">
        <v>4967</v>
      </c>
      <c r="DE32" s="592"/>
      <c r="DF32" s="592"/>
      <c r="DG32" s="592"/>
      <c r="DH32" s="592"/>
      <c r="DI32" s="592"/>
      <c r="DJ32" s="592"/>
      <c r="DK32" s="593"/>
      <c r="DL32" s="600">
        <v>4967</v>
      </c>
      <c r="DM32" s="592"/>
      <c r="DN32" s="592"/>
      <c r="DO32" s="592"/>
      <c r="DP32" s="592"/>
      <c r="DQ32" s="592"/>
      <c r="DR32" s="592"/>
      <c r="DS32" s="592"/>
      <c r="DT32" s="592"/>
      <c r="DU32" s="592"/>
      <c r="DV32" s="593"/>
      <c r="DW32" s="596">
        <v>0</v>
      </c>
      <c r="DX32" s="617"/>
      <c r="DY32" s="617"/>
      <c r="DZ32" s="617"/>
      <c r="EA32" s="617"/>
      <c r="EB32" s="617"/>
      <c r="EC32" s="618"/>
    </row>
    <row r="33" spans="2:133" ht="11.25" customHeight="1" x14ac:dyDescent="0.15">
      <c r="B33" s="588" t="s">
        <v>301</v>
      </c>
      <c r="C33" s="589"/>
      <c r="D33" s="589"/>
      <c r="E33" s="589"/>
      <c r="F33" s="589"/>
      <c r="G33" s="589"/>
      <c r="H33" s="589"/>
      <c r="I33" s="589"/>
      <c r="J33" s="589"/>
      <c r="K33" s="589"/>
      <c r="L33" s="589"/>
      <c r="M33" s="589"/>
      <c r="N33" s="589"/>
      <c r="O33" s="589"/>
      <c r="P33" s="589"/>
      <c r="Q33" s="590"/>
      <c r="R33" s="591">
        <v>3203531</v>
      </c>
      <c r="S33" s="592"/>
      <c r="T33" s="592"/>
      <c r="U33" s="592"/>
      <c r="V33" s="592"/>
      <c r="W33" s="592"/>
      <c r="X33" s="592"/>
      <c r="Y33" s="593"/>
      <c r="Z33" s="594">
        <v>12.4</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9663538</v>
      </c>
      <c r="CS33" s="623"/>
      <c r="CT33" s="623"/>
      <c r="CU33" s="623"/>
      <c r="CV33" s="623"/>
      <c r="CW33" s="623"/>
      <c r="CX33" s="623"/>
      <c r="CY33" s="624"/>
      <c r="CZ33" s="625">
        <v>38.9</v>
      </c>
      <c r="DA33" s="626"/>
      <c r="DB33" s="626"/>
      <c r="DC33" s="627"/>
      <c r="DD33" s="600">
        <v>7659604</v>
      </c>
      <c r="DE33" s="623"/>
      <c r="DF33" s="623"/>
      <c r="DG33" s="623"/>
      <c r="DH33" s="623"/>
      <c r="DI33" s="623"/>
      <c r="DJ33" s="623"/>
      <c r="DK33" s="624"/>
      <c r="DL33" s="600">
        <v>5263479</v>
      </c>
      <c r="DM33" s="623"/>
      <c r="DN33" s="623"/>
      <c r="DO33" s="623"/>
      <c r="DP33" s="623"/>
      <c r="DQ33" s="623"/>
      <c r="DR33" s="623"/>
      <c r="DS33" s="623"/>
      <c r="DT33" s="623"/>
      <c r="DU33" s="623"/>
      <c r="DV33" s="624"/>
      <c r="DW33" s="596">
        <v>34.5</v>
      </c>
      <c r="DX33" s="617"/>
      <c r="DY33" s="617"/>
      <c r="DZ33" s="617"/>
      <c r="EA33" s="617"/>
      <c r="EB33" s="617"/>
      <c r="EC33" s="618"/>
    </row>
    <row r="34" spans="2:133" ht="11.25" customHeight="1" x14ac:dyDescent="0.15">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2672074</v>
      </c>
      <c r="CS34" s="592"/>
      <c r="CT34" s="592"/>
      <c r="CU34" s="592"/>
      <c r="CV34" s="592"/>
      <c r="CW34" s="592"/>
      <c r="CX34" s="592"/>
      <c r="CY34" s="593"/>
      <c r="CZ34" s="625">
        <v>10.8</v>
      </c>
      <c r="DA34" s="626"/>
      <c r="DB34" s="626"/>
      <c r="DC34" s="627"/>
      <c r="DD34" s="600">
        <v>2146024</v>
      </c>
      <c r="DE34" s="592"/>
      <c r="DF34" s="592"/>
      <c r="DG34" s="592"/>
      <c r="DH34" s="592"/>
      <c r="DI34" s="592"/>
      <c r="DJ34" s="592"/>
      <c r="DK34" s="593"/>
      <c r="DL34" s="600">
        <v>1903040</v>
      </c>
      <c r="DM34" s="592"/>
      <c r="DN34" s="592"/>
      <c r="DO34" s="592"/>
      <c r="DP34" s="592"/>
      <c r="DQ34" s="592"/>
      <c r="DR34" s="592"/>
      <c r="DS34" s="592"/>
      <c r="DT34" s="592"/>
      <c r="DU34" s="592"/>
      <c r="DV34" s="593"/>
      <c r="DW34" s="596">
        <v>12.5</v>
      </c>
      <c r="DX34" s="617"/>
      <c r="DY34" s="617"/>
      <c r="DZ34" s="617"/>
      <c r="EA34" s="617"/>
      <c r="EB34" s="617"/>
      <c r="EC34" s="618"/>
    </row>
    <row r="35" spans="2:133" ht="11.25" customHeight="1" x14ac:dyDescent="0.15">
      <c r="B35" s="588" t="s">
        <v>307</v>
      </c>
      <c r="C35" s="589"/>
      <c r="D35" s="589"/>
      <c r="E35" s="589"/>
      <c r="F35" s="589"/>
      <c r="G35" s="589"/>
      <c r="H35" s="589"/>
      <c r="I35" s="589"/>
      <c r="J35" s="589"/>
      <c r="K35" s="589"/>
      <c r="L35" s="589"/>
      <c r="M35" s="589"/>
      <c r="N35" s="589"/>
      <c r="O35" s="589"/>
      <c r="P35" s="589"/>
      <c r="Q35" s="590"/>
      <c r="R35" s="591">
        <v>874231</v>
      </c>
      <c r="S35" s="592"/>
      <c r="T35" s="592"/>
      <c r="U35" s="592"/>
      <c r="V35" s="592"/>
      <c r="W35" s="592"/>
      <c r="X35" s="592"/>
      <c r="Y35" s="593"/>
      <c r="Z35" s="594">
        <v>3.4</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3113618</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64902</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141614</v>
      </c>
      <c r="CS35" s="623"/>
      <c r="CT35" s="623"/>
      <c r="CU35" s="623"/>
      <c r="CV35" s="623"/>
      <c r="CW35" s="623"/>
      <c r="CX35" s="623"/>
      <c r="CY35" s="624"/>
      <c r="CZ35" s="625">
        <v>0.6</v>
      </c>
      <c r="DA35" s="626"/>
      <c r="DB35" s="626"/>
      <c r="DC35" s="627"/>
      <c r="DD35" s="600">
        <v>118634</v>
      </c>
      <c r="DE35" s="623"/>
      <c r="DF35" s="623"/>
      <c r="DG35" s="623"/>
      <c r="DH35" s="623"/>
      <c r="DI35" s="623"/>
      <c r="DJ35" s="623"/>
      <c r="DK35" s="624"/>
      <c r="DL35" s="600">
        <v>118282</v>
      </c>
      <c r="DM35" s="623"/>
      <c r="DN35" s="623"/>
      <c r="DO35" s="623"/>
      <c r="DP35" s="623"/>
      <c r="DQ35" s="623"/>
      <c r="DR35" s="623"/>
      <c r="DS35" s="623"/>
      <c r="DT35" s="623"/>
      <c r="DU35" s="623"/>
      <c r="DV35" s="624"/>
      <c r="DW35" s="596">
        <v>0.8</v>
      </c>
      <c r="DX35" s="617"/>
      <c r="DY35" s="617"/>
      <c r="DZ35" s="617"/>
      <c r="EA35" s="617"/>
      <c r="EB35" s="617"/>
      <c r="EC35" s="618"/>
    </row>
    <row r="36" spans="2:133" ht="11.25" customHeight="1" x14ac:dyDescent="0.15">
      <c r="B36" s="634" t="s">
        <v>311</v>
      </c>
      <c r="C36" s="635"/>
      <c r="D36" s="635"/>
      <c r="E36" s="635"/>
      <c r="F36" s="635"/>
      <c r="G36" s="635"/>
      <c r="H36" s="635"/>
      <c r="I36" s="635"/>
      <c r="J36" s="635"/>
      <c r="K36" s="635"/>
      <c r="L36" s="635"/>
      <c r="M36" s="635"/>
      <c r="N36" s="635"/>
      <c r="O36" s="635"/>
      <c r="P36" s="635"/>
      <c r="Q36" s="636"/>
      <c r="R36" s="663">
        <v>25790238</v>
      </c>
      <c r="S36" s="664"/>
      <c r="T36" s="664"/>
      <c r="U36" s="664"/>
      <c r="V36" s="664"/>
      <c r="W36" s="664"/>
      <c r="X36" s="664"/>
      <c r="Y36" s="665"/>
      <c r="Z36" s="666">
        <v>100</v>
      </c>
      <c r="AA36" s="666"/>
      <c r="AB36" s="666"/>
      <c r="AC36" s="666"/>
      <c r="AD36" s="667">
        <v>14366920</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611702</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-6971</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2051592</v>
      </c>
      <c r="CS36" s="592"/>
      <c r="CT36" s="592"/>
      <c r="CU36" s="592"/>
      <c r="CV36" s="592"/>
      <c r="CW36" s="592"/>
      <c r="CX36" s="592"/>
      <c r="CY36" s="593"/>
      <c r="CZ36" s="625">
        <v>8.3000000000000007</v>
      </c>
      <c r="DA36" s="626"/>
      <c r="DB36" s="626"/>
      <c r="DC36" s="627"/>
      <c r="DD36" s="600">
        <v>1524352</v>
      </c>
      <c r="DE36" s="592"/>
      <c r="DF36" s="592"/>
      <c r="DG36" s="592"/>
      <c r="DH36" s="592"/>
      <c r="DI36" s="592"/>
      <c r="DJ36" s="592"/>
      <c r="DK36" s="593"/>
      <c r="DL36" s="600">
        <v>1082592</v>
      </c>
      <c r="DM36" s="592"/>
      <c r="DN36" s="592"/>
      <c r="DO36" s="592"/>
      <c r="DP36" s="592"/>
      <c r="DQ36" s="592"/>
      <c r="DR36" s="592"/>
      <c r="DS36" s="592"/>
      <c r="DT36" s="592"/>
      <c r="DU36" s="592"/>
      <c r="DV36" s="593"/>
      <c r="DW36" s="596">
        <v>7.1</v>
      </c>
      <c r="DX36" s="617"/>
      <c r="DY36" s="617"/>
      <c r="DZ36" s="617"/>
      <c r="EA36" s="617"/>
      <c r="EB36" s="617"/>
      <c r="EC36" s="618"/>
    </row>
    <row r="37" spans="2:133" ht="11.25" customHeight="1" x14ac:dyDescent="0.15">
      <c r="AQ37" s="670" t="s">
        <v>315</v>
      </c>
      <c r="AR37" s="671"/>
      <c r="AS37" s="671"/>
      <c r="AT37" s="671"/>
      <c r="AU37" s="671"/>
      <c r="AV37" s="671"/>
      <c r="AW37" s="671"/>
      <c r="AX37" s="671"/>
      <c r="AY37" s="672"/>
      <c r="AZ37" s="591">
        <v>539434</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4954</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517500</v>
      </c>
      <c r="CS37" s="623"/>
      <c r="CT37" s="623"/>
      <c r="CU37" s="623"/>
      <c r="CV37" s="623"/>
      <c r="CW37" s="623"/>
      <c r="CX37" s="623"/>
      <c r="CY37" s="624"/>
      <c r="CZ37" s="625">
        <v>2.1</v>
      </c>
      <c r="DA37" s="626"/>
      <c r="DB37" s="626"/>
      <c r="DC37" s="627"/>
      <c r="DD37" s="600">
        <v>517374</v>
      </c>
      <c r="DE37" s="623"/>
      <c r="DF37" s="623"/>
      <c r="DG37" s="623"/>
      <c r="DH37" s="623"/>
      <c r="DI37" s="623"/>
      <c r="DJ37" s="623"/>
      <c r="DK37" s="624"/>
      <c r="DL37" s="600">
        <v>517333</v>
      </c>
      <c r="DM37" s="623"/>
      <c r="DN37" s="623"/>
      <c r="DO37" s="623"/>
      <c r="DP37" s="623"/>
      <c r="DQ37" s="623"/>
      <c r="DR37" s="623"/>
      <c r="DS37" s="623"/>
      <c r="DT37" s="623"/>
      <c r="DU37" s="623"/>
      <c r="DV37" s="624"/>
      <c r="DW37" s="596">
        <v>3.4</v>
      </c>
      <c r="DX37" s="617"/>
      <c r="DY37" s="617"/>
      <c r="DZ37" s="617"/>
      <c r="EA37" s="617"/>
      <c r="EB37" s="617"/>
      <c r="EC37" s="618"/>
    </row>
    <row r="38" spans="2:133" ht="11.25" customHeight="1" x14ac:dyDescent="0.15">
      <c r="AQ38" s="670" t="s">
        <v>318</v>
      </c>
      <c r="AR38" s="671"/>
      <c r="AS38" s="671"/>
      <c r="AT38" s="671"/>
      <c r="AU38" s="671"/>
      <c r="AV38" s="671"/>
      <c r="AW38" s="671"/>
      <c r="AX38" s="671"/>
      <c r="AY38" s="672"/>
      <c r="AZ38" s="591">
        <v>216814</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7769</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2896804</v>
      </c>
      <c r="CS38" s="592"/>
      <c r="CT38" s="592"/>
      <c r="CU38" s="592"/>
      <c r="CV38" s="592"/>
      <c r="CW38" s="592"/>
      <c r="CX38" s="592"/>
      <c r="CY38" s="593"/>
      <c r="CZ38" s="625">
        <v>11.7</v>
      </c>
      <c r="DA38" s="626"/>
      <c r="DB38" s="626"/>
      <c r="DC38" s="627"/>
      <c r="DD38" s="600">
        <v>2691364</v>
      </c>
      <c r="DE38" s="592"/>
      <c r="DF38" s="592"/>
      <c r="DG38" s="592"/>
      <c r="DH38" s="592"/>
      <c r="DI38" s="592"/>
      <c r="DJ38" s="592"/>
      <c r="DK38" s="593"/>
      <c r="DL38" s="600">
        <v>2159565</v>
      </c>
      <c r="DM38" s="592"/>
      <c r="DN38" s="592"/>
      <c r="DO38" s="592"/>
      <c r="DP38" s="592"/>
      <c r="DQ38" s="592"/>
      <c r="DR38" s="592"/>
      <c r="DS38" s="592"/>
      <c r="DT38" s="592"/>
      <c r="DU38" s="592"/>
      <c r="DV38" s="593"/>
      <c r="DW38" s="596">
        <v>14.2</v>
      </c>
      <c r="DX38" s="617"/>
      <c r="DY38" s="617"/>
      <c r="DZ38" s="617"/>
      <c r="EA38" s="617"/>
      <c r="EB38" s="617"/>
      <c r="EC38" s="618"/>
    </row>
    <row r="39" spans="2:133" ht="11.25" customHeight="1" x14ac:dyDescent="0.15">
      <c r="AQ39" s="670" t="s">
        <v>321</v>
      </c>
      <c r="AR39" s="671"/>
      <c r="AS39" s="671"/>
      <c r="AT39" s="671"/>
      <c r="AU39" s="671"/>
      <c r="AV39" s="671"/>
      <c r="AW39" s="671"/>
      <c r="AX39" s="671"/>
      <c r="AY39" s="672"/>
      <c r="AZ39" s="591">
        <v>65106</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82</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1591510</v>
      </c>
      <c r="CS39" s="623"/>
      <c r="CT39" s="623"/>
      <c r="CU39" s="623"/>
      <c r="CV39" s="623"/>
      <c r="CW39" s="623"/>
      <c r="CX39" s="623"/>
      <c r="CY39" s="624"/>
      <c r="CZ39" s="625">
        <v>6.4</v>
      </c>
      <c r="DA39" s="626"/>
      <c r="DB39" s="626"/>
      <c r="DC39" s="627"/>
      <c r="DD39" s="600">
        <v>1170914</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292859</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100</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309944</v>
      </c>
      <c r="CS40" s="592"/>
      <c r="CT40" s="592"/>
      <c r="CU40" s="592"/>
      <c r="CV40" s="592"/>
      <c r="CW40" s="592"/>
      <c r="CX40" s="592"/>
      <c r="CY40" s="593"/>
      <c r="CZ40" s="625">
        <v>1.2</v>
      </c>
      <c r="DA40" s="626"/>
      <c r="DB40" s="626"/>
      <c r="DC40" s="627"/>
      <c r="DD40" s="600">
        <v>8316</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1387703</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364</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5361563</v>
      </c>
      <c r="CS42" s="592"/>
      <c r="CT42" s="592"/>
      <c r="CU42" s="592"/>
      <c r="CV42" s="592"/>
      <c r="CW42" s="592"/>
      <c r="CX42" s="592"/>
      <c r="CY42" s="593"/>
      <c r="CZ42" s="625">
        <v>21.6</v>
      </c>
      <c r="DA42" s="674"/>
      <c r="DB42" s="674"/>
      <c r="DC42" s="675"/>
      <c r="DD42" s="600">
        <v>1581900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198131</v>
      </c>
      <c r="CS43" s="623"/>
      <c r="CT43" s="623"/>
      <c r="CU43" s="623"/>
      <c r="CV43" s="623"/>
      <c r="CW43" s="623"/>
      <c r="CX43" s="623"/>
      <c r="CY43" s="624"/>
      <c r="CZ43" s="625">
        <v>0.8</v>
      </c>
      <c r="DA43" s="626"/>
      <c r="DB43" s="626"/>
      <c r="DC43" s="627"/>
      <c r="DD43" s="600">
        <v>183936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7" t="s">
        <v>288</v>
      </c>
      <c r="CE44" s="698"/>
      <c r="CF44" s="588" t="s">
        <v>338</v>
      </c>
      <c r="CG44" s="589"/>
      <c r="CH44" s="589"/>
      <c r="CI44" s="589"/>
      <c r="CJ44" s="589"/>
      <c r="CK44" s="589"/>
      <c r="CL44" s="589"/>
      <c r="CM44" s="589"/>
      <c r="CN44" s="589"/>
      <c r="CO44" s="589"/>
      <c r="CP44" s="589"/>
      <c r="CQ44" s="590"/>
      <c r="CR44" s="591">
        <v>3942213</v>
      </c>
      <c r="CS44" s="592"/>
      <c r="CT44" s="592"/>
      <c r="CU44" s="592"/>
      <c r="CV44" s="592"/>
      <c r="CW44" s="592"/>
      <c r="CX44" s="592"/>
      <c r="CY44" s="593"/>
      <c r="CZ44" s="625">
        <v>15.9</v>
      </c>
      <c r="DA44" s="674"/>
      <c r="DB44" s="674"/>
      <c r="DC44" s="675"/>
      <c r="DD44" s="600">
        <v>1089382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339</v>
      </c>
      <c r="CG45" s="589"/>
      <c r="CH45" s="589"/>
      <c r="CI45" s="589"/>
      <c r="CJ45" s="589"/>
      <c r="CK45" s="589"/>
      <c r="CL45" s="589"/>
      <c r="CM45" s="589"/>
      <c r="CN45" s="589"/>
      <c r="CO45" s="589"/>
      <c r="CP45" s="589"/>
      <c r="CQ45" s="590"/>
      <c r="CR45" s="591">
        <v>1462385</v>
      </c>
      <c r="CS45" s="623"/>
      <c r="CT45" s="623"/>
      <c r="CU45" s="623"/>
      <c r="CV45" s="623"/>
      <c r="CW45" s="623"/>
      <c r="CX45" s="623"/>
      <c r="CY45" s="624"/>
      <c r="CZ45" s="625">
        <v>5.9</v>
      </c>
      <c r="DA45" s="626"/>
      <c r="DB45" s="626"/>
      <c r="DC45" s="627"/>
      <c r="DD45" s="600">
        <v>216176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340</v>
      </c>
      <c r="CG46" s="589"/>
      <c r="CH46" s="589"/>
      <c r="CI46" s="589"/>
      <c r="CJ46" s="589"/>
      <c r="CK46" s="589"/>
      <c r="CL46" s="589"/>
      <c r="CM46" s="589"/>
      <c r="CN46" s="589"/>
      <c r="CO46" s="589"/>
      <c r="CP46" s="589"/>
      <c r="CQ46" s="590"/>
      <c r="CR46" s="591">
        <v>2346238</v>
      </c>
      <c r="CS46" s="592"/>
      <c r="CT46" s="592"/>
      <c r="CU46" s="592"/>
      <c r="CV46" s="592"/>
      <c r="CW46" s="592"/>
      <c r="CX46" s="592"/>
      <c r="CY46" s="593"/>
      <c r="CZ46" s="625">
        <v>9.5</v>
      </c>
      <c r="DA46" s="674"/>
      <c r="DB46" s="674"/>
      <c r="DC46" s="675"/>
      <c r="DD46" s="600">
        <v>742119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341</v>
      </c>
      <c r="CG47" s="589"/>
      <c r="CH47" s="589"/>
      <c r="CI47" s="589"/>
      <c r="CJ47" s="589"/>
      <c r="CK47" s="589"/>
      <c r="CL47" s="589"/>
      <c r="CM47" s="589"/>
      <c r="CN47" s="589"/>
      <c r="CO47" s="589"/>
      <c r="CP47" s="589"/>
      <c r="CQ47" s="590"/>
      <c r="CR47" s="591">
        <v>1419350</v>
      </c>
      <c r="CS47" s="623"/>
      <c r="CT47" s="623"/>
      <c r="CU47" s="623"/>
      <c r="CV47" s="623"/>
      <c r="CW47" s="623"/>
      <c r="CX47" s="623"/>
      <c r="CY47" s="624"/>
      <c r="CZ47" s="625">
        <v>5.7</v>
      </c>
      <c r="DA47" s="626"/>
      <c r="DB47" s="626"/>
      <c r="DC47" s="627"/>
      <c r="DD47" s="600">
        <v>492518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24826582</v>
      </c>
      <c r="CS49" s="659"/>
      <c r="CT49" s="659"/>
      <c r="CU49" s="659"/>
      <c r="CV49" s="659"/>
      <c r="CW49" s="659"/>
      <c r="CX49" s="659"/>
      <c r="CY49" s="686"/>
      <c r="CZ49" s="687">
        <v>100</v>
      </c>
      <c r="DA49" s="688"/>
      <c r="DB49" s="688"/>
      <c r="DC49" s="689"/>
      <c r="DD49" s="690">
        <v>17134718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I7" sqref="BI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25817</v>
      </c>
      <c r="R7" s="721"/>
      <c r="S7" s="721"/>
      <c r="T7" s="721"/>
      <c r="U7" s="721"/>
      <c r="V7" s="721">
        <v>24779</v>
      </c>
      <c r="W7" s="721"/>
      <c r="X7" s="721"/>
      <c r="Y7" s="721"/>
      <c r="Z7" s="721"/>
      <c r="AA7" s="721">
        <v>1038</v>
      </c>
      <c r="AB7" s="721"/>
      <c r="AC7" s="721"/>
      <c r="AD7" s="721"/>
      <c r="AE7" s="722"/>
      <c r="AF7" s="723">
        <v>654</v>
      </c>
      <c r="AG7" s="724"/>
      <c r="AH7" s="724"/>
      <c r="AI7" s="724"/>
      <c r="AJ7" s="725"/>
      <c r="AK7" s="760">
        <v>1094</v>
      </c>
      <c r="AL7" s="761"/>
      <c r="AM7" s="761"/>
      <c r="AN7" s="761"/>
      <c r="AO7" s="761"/>
      <c r="AP7" s="761">
        <v>30725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557</v>
      </c>
      <c r="BS7" s="764" t="s">
        <v>556</v>
      </c>
      <c r="BT7" s="765"/>
      <c r="BU7" s="765"/>
      <c r="BV7" s="765"/>
      <c r="BW7" s="765"/>
      <c r="BX7" s="765"/>
      <c r="BY7" s="765"/>
      <c r="BZ7" s="765"/>
      <c r="CA7" s="765"/>
      <c r="CB7" s="765"/>
      <c r="CC7" s="765"/>
      <c r="CD7" s="765"/>
      <c r="CE7" s="765"/>
      <c r="CF7" s="765"/>
      <c r="CG7" s="766"/>
      <c r="CH7" s="757">
        <v>0</v>
      </c>
      <c r="CI7" s="758"/>
      <c r="CJ7" s="758"/>
      <c r="CK7" s="758"/>
      <c r="CL7" s="759"/>
      <c r="CM7" s="757">
        <v>256</v>
      </c>
      <c r="CN7" s="758"/>
      <c r="CO7" s="758"/>
      <c r="CP7" s="758"/>
      <c r="CQ7" s="759"/>
      <c r="CR7" s="757">
        <v>10</v>
      </c>
      <c r="CS7" s="758"/>
      <c r="CT7" s="758"/>
      <c r="CU7" s="758"/>
      <c r="CV7" s="759"/>
      <c r="CW7" s="757" t="s">
        <v>562</v>
      </c>
      <c r="CX7" s="758"/>
      <c r="CY7" s="758"/>
      <c r="CZ7" s="758"/>
      <c r="DA7" s="759"/>
      <c r="DB7" s="757" t="s">
        <v>563</v>
      </c>
      <c r="DC7" s="758"/>
      <c r="DD7" s="758"/>
      <c r="DE7" s="758"/>
      <c r="DF7" s="759"/>
      <c r="DG7" s="757" t="s">
        <v>563</v>
      </c>
      <c r="DH7" s="758"/>
      <c r="DI7" s="758"/>
      <c r="DJ7" s="758"/>
      <c r="DK7" s="759"/>
      <c r="DL7" s="757" t="s">
        <v>563</v>
      </c>
      <c r="DM7" s="758"/>
      <c r="DN7" s="758"/>
      <c r="DO7" s="758"/>
      <c r="DP7" s="759"/>
      <c r="DQ7" s="757" t="s">
        <v>563</v>
      </c>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9</v>
      </c>
      <c r="R8" s="745"/>
      <c r="S8" s="745"/>
      <c r="T8" s="745"/>
      <c r="U8" s="745"/>
      <c r="V8" s="745">
        <v>9</v>
      </c>
      <c r="W8" s="745"/>
      <c r="X8" s="745"/>
      <c r="Y8" s="745"/>
      <c r="Z8" s="745"/>
      <c r="AA8" s="745" t="s">
        <v>543</v>
      </c>
      <c r="AB8" s="745"/>
      <c r="AC8" s="745"/>
      <c r="AD8" s="745"/>
      <c r="AE8" s="746"/>
      <c r="AF8" s="747" t="s">
        <v>113</v>
      </c>
      <c r="AG8" s="748"/>
      <c r="AH8" s="748"/>
      <c r="AI8" s="748"/>
      <c r="AJ8" s="749"/>
      <c r="AK8" s="750">
        <v>4</v>
      </c>
      <c r="AL8" s="751"/>
      <c r="AM8" s="751"/>
      <c r="AN8" s="751"/>
      <c r="AO8" s="751"/>
      <c r="AP8" s="751">
        <v>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558</v>
      </c>
      <c r="BS8" s="754" t="s">
        <v>560</v>
      </c>
      <c r="BT8" s="755"/>
      <c r="BU8" s="755"/>
      <c r="BV8" s="755"/>
      <c r="BW8" s="755"/>
      <c r="BX8" s="755"/>
      <c r="BY8" s="755"/>
      <c r="BZ8" s="755"/>
      <c r="CA8" s="755"/>
      <c r="CB8" s="755"/>
      <c r="CC8" s="755"/>
      <c r="CD8" s="755"/>
      <c r="CE8" s="755"/>
      <c r="CF8" s="755"/>
      <c r="CG8" s="756"/>
      <c r="CH8" s="767">
        <v>3</v>
      </c>
      <c r="CI8" s="768"/>
      <c r="CJ8" s="768"/>
      <c r="CK8" s="768"/>
      <c r="CL8" s="769"/>
      <c r="CM8" s="767">
        <v>119</v>
      </c>
      <c r="CN8" s="768"/>
      <c r="CO8" s="768"/>
      <c r="CP8" s="768"/>
      <c r="CQ8" s="769"/>
      <c r="CR8" s="767">
        <v>100</v>
      </c>
      <c r="CS8" s="768"/>
      <c r="CT8" s="768"/>
      <c r="CU8" s="768"/>
      <c r="CV8" s="769"/>
      <c r="CW8" s="767">
        <v>18</v>
      </c>
      <c r="CX8" s="768"/>
      <c r="CY8" s="768"/>
      <c r="CZ8" s="768"/>
      <c r="DA8" s="769"/>
      <c r="DB8" s="767" t="s">
        <v>563</v>
      </c>
      <c r="DC8" s="768"/>
      <c r="DD8" s="768"/>
      <c r="DE8" s="768"/>
      <c r="DF8" s="769"/>
      <c r="DG8" s="767" t="s">
        <v>563</v>
      </c>
      <c r="DH8" s="768"/>
      <c r="DI8" s="768"/>
      <c r="DJ8" s="768"/>
      <c r="DK8" s="769"/>
      <c r="DL8" s="767" t="s">
        <v>563</v>
      </c>
      <c r="DM8" s="768"/>
      <c r="DN8" s="768"/>
      <c r="DO8" s="768"/>
      <c r="DP8" s="769"/>
      <c r="DQ8" s="767" t="s">
        <v>563</v>
      </c>
      <c r="DR8" s="768"/>
      <c r="DS8" s="768"/>
      <c r="DT8" s="768"/>
      <c r="DU8" s="769"/>
      <c r="DV8" s="770"/>
      <c r="DW8" s="771"/>
      <c r="DX8" s="771"/>
      <c r="DY8" s="771"/>
      <c r="DZ8" s="772"/>
      <c r="EA8" s="205"/>
    </row>
    <row r="9" spans="1:131" s="206" customFormat="1" ht="26.25" customHeight="1" x14ac:dyDescent="0.15">
      <c r="A9" s="212">
        <v>3</v>
      </c>
      <c r="B9" s="741" t="s">
        <v>368</v>
      </c>
      <c r="C9" s="742"/>
      <c r="D9" s="742"/>
      <c r="E9" s="742"/>
      <c r="F9" s="742"/>
      <c r="G9" s="742"/>
      <c r="H9" s="742"/>
      <c r="I9" s="742"/>
      <c r="J9" s="742"/>
      <c r="K9" s="742"/>
      <c r="L9" s="742"/>
      <c r="M9" s="742"/>
      <c r="N9" s="742"/>
      <c r="O9" s="742"/>
      <c r="P9" s="743"/>
      <c r="Q9" s="744">
        <v>220</v>
      </c>
      <c r="R9" s="745"/>
      <c r="S9" s="745"/>
      <c r="T9" s="745"/>
      <c r="U9" s="745"/>
      <c r="V9" s="745">
        <v>220</v>
      </c>
      <c r="W9" s="745"/>
      <c r="X9" s="745"/>
      <c r="Y9" s="745"/>
      <c r="Z9" s="745"/>
      <c r="AA9" s="745" t="s">
        <v>543</v>
      </c>
      <c r="AB9" s="745"/>
      <c r="AC9" s="745"/>
      <c r="AD9" s="745"/>
      <c r="AE9" s="746"/>
      <c r="AF9" s="747" t="s">
        <v>113</v>
      </c>
      <c r="AG9" s="748"/>
      <c r="AH9" s="748"/>
      <c r="AI9" s="748"/>
      <c r="AJ9" s="749"/>
      <c r="AK9" s="750">
        <v>55</v>
      </c>
      <c r="AL9" s="751"/>
      <c r="AM9" s="751"/>
      <c r="AN9" s="751"/>
      <c r="AO9" s="751"/>
      <c r="AP9" s="751" t="s">
        <v>543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559</v>
      </c>
      <c r="BS9" s="754" t="s">
        <v>561</v>
      </c>
      <c r="BT9" s="755"/>
      <c r="BU9" s="755"/>
      <c r="BV9" s="755"/>
      <c r="BW9" s="755"/>
      <c r="BX9" s="755"/>
      <c r="BY9" s="755"/>
      <c r="BZ9" s="755"/>
      <c r="CA9" s="755"/>
      <c r="CB9" s="755"/>
      <c r="CC9" s="755"/>
      <c r="CD9" s="755"/>
      <c r="CE9" s="755"/>
      <c r="CF9" s="755"/>
      <c r="CG9" s="756"/>
      <c r="CH9" s="767">
        <v>-21</v>
      </c>
      <c r="CI9" s="768"/>
      <c r="CJ9" s="768"/>
      <c r="CK9" s="768"/>
      <c r="CL9" s="769"/>
      <c r="CM9" s="767">
        <v>64</v>
      </c>
      <c r="CN9" s="768"/>
      <c r="CO9" s="768"/>
      <c r="CP9" s="768"/>
      <c r="CQ9" s="769"/>
      <c r="CR9" s="767">
        <v>46</v>
      </c>
      <c r="CS9" s="768"/>
      <c r="CT9" s="768"/>
      <c r="CU9" s="768"/>
      <c r="CV9" s="769"/>
      <c r="CW9" s="767" t="s">
        <v>562</v>
      </c>
      <c r="CX9" s="768"/>
      <c r="CY9" s="768"/>
      <c r="CZ9" s="768"/>
      <c r="DA9" s="769"/>
      <c r="DB9" s="767" t="s">
        <v>563</v>
      </c>
      <c r="DC9" s="768"/>
      <c r="DD9" s="768"/>
      <c r="DE9" s="768"/>
      <c r="DF9" s="769"/>
      <c r="DG9" s="767" t="s">
        <v>563</v>
      </c>
      <c r="DH9" s="768"/>
      <c r="DI9" s="768"/>
      <c r="DJ9" s="768"/>
      <c r="DK9" s="769"/>
      <c r="DL9" s="767" t="s">
        <v>563</v>
      </c>
      <c r="DM9" s="768"/>
      <c r="DN9" s="768"/>
      <c r="DO9" s="768"/>
      <c r="DP9" s="769"/>
      <c r="DQ9" s="767" t="s">
        <v>563</v>
      </c>
      <c r="DR9" s="768"/>
      <c r="DS9" s="768"/>
      <c r="DT9" s="768"/>
      <c r="DU9" s="769"/>
      <c r="DV9" s="770"/>
      <c r="DW9" s="771"/>
      <c r="DX9" s="771"/>
      <c r="DY9" s="771"/>
      <c r="DZ9" s="772"/>
      <c r="EA9" s="205"/>
    </row>
    <row r="10" spans="1:131" s="206" customFormat="1" ht="26.25" customHeight="1" x14ac:dyDescent="0.15">
      <c r="A10" s="212">
        <v>4</v>
      </c>
      <c r="B10" s="741" t="s">
        <v>369</v>
      </c>
      <c r="C10" s="742"/>
      <c r="D10" s="742"/>
      <c r="E10" s="742"/>
      <c r="F10" s="742"/>
      <c r="G10" s="742"/>
      <c r="H10" s="742"/>
      <c r="I10" s="742"/>
      <c r="J10" s="742"/>
      <c r="K10" s="742"/>
      <c r="L10" s="742"/>
      <c r="M10" s="742"/>
      <c r="N10" s="742"/>
      <c r="O10" s="742"/>
      <c r="P10" s="743"/>
      <c r="Q10" s="744">
        <v>31</v>
      </c>
      <c r="R10" s="745"/>
      <c r="S10" s="745"/>
      <c r="T10" s="745"/>
      <c r="U10" s="745"/>
      <c r="V10" s="745">
        <v>31</v>
      </c>
      <c r="W10" s="745"/>
      <c r="X10" s="745"/>
      <c r="Y10" s="745"/>
      <c r="Z10" s="745"/>
      <c r="AA10" s="745" t="s">
        <v>543</v>
      </c>
      <c r="AB10" s="745"/>
      <c r="AC10" s="745"/>
      <c r="AD10" s="745"/>
      <c r="AE10" s="746"/>
      <c r="AF10" s="747" t="s">
        <v>113</v>
      </c>
      <c r="AG10" s="748"/>
      <c r="AH10" s="748"/>
      <c r="AI10" s="748"/>
      <c r="AJ10" s="749"/>
      <c r="AK10" s="750">
        <v>26</v>
      </c>
      <c r="AL10" s="751"/>
      <c r="AM10" s="751"/>
      <c r="AN10" s="751"/>
      <c r="AO10" s="751"/>
      <c r="AP10" s="751" t="s">
        <v>543</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t="s">
        <v>370</v>
      </c>
      <c r="C11" s="742"/>
      <c r="D11" s="742"/>
      <c r="E11" s="742"/>
      <c r="F11" s="742"/>
      <c r="G11" s="742"/>
      <c r="H11" s="742"/>
      <c r="I11" s="742"/>
      <c r="J11" s="742"/>
      <c r="K11" s="742"/>
      <c r="L11" s="742"/>
      <c r="M11" s="742"/>
      <c r="N11" s="742"/>
      <c r="O11" s="742"/>
      <c r="P11" s="743"/>
      <c r="Q11" s="744">
        <v>2</v>
      </c>
      <c r="R11" s="745"/>
      <c r="S11" s="745"/>
      <c r="T11" s="745"/>
      <c r="U11" s="745"/>
      <c r="V11" s="745">
        <v>77</v>
      </c>
      <c r="W11" s="745"/>
      <c r="X11" s="745"/>
      <c r="Y11" s="745"/>
      <c r="Z11" s="745"/>
      <c r="AA11" s="745">
        <v>-75</v>
      </c>
      <c r="AB11" s="745"/>
      <c r="AC11" s="745"/>
      <c r="AD11" s="745"/>
      <c r="AE11" s="746"/>
      <c r="AF11" s="747">
        <v>-75</v>
      </c>
      <c r="AG11" s="748"/>
      <c r="AH11" s="748"/>
      <c r="AI11" s="748"/>
      <c r="AJ11" s="749"/>
      <c r="AK11" s="750" t="s">
        <v>543</v>
      </c>
      <c r="AL11" s="751"/>
      <c r="AM11" s="751"/>
      <c r="AN11" s="751"/>
      <c r="AO11" s="751"/>
      <c r="AP11" s="751">
        <v>6</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t="s">
        <v>371</v>
      </c>
      <c r="C12" s="742"/>
      <c r="D12" s="742"/>
      <c r="E12" s="742"/>
      <c r="F12" s="742"/>
      <c r="G12" s="742"/>
      <c r="H12" s="742"/>
      <c r="I12" s="742"/>
      <c r="J12" s="742"/>
      <c r="K12" s="742"/>
      <c r="L12" s="742"/>
      <c r="M12" s="742"/>
      <c r="N12" s="742"/>
      <c r="O12" s="742"/>
      <c r="P12" s="743"/>
      <c r="Q12" s="744">
        <v>22</v>
      </c>
      <c r="R12" s="745"/>
      <c r="S12" s="745"/>
      <c r="T12" s="745"/>
      <c r="U12" s="745"/>
      <c r="V12" s="745">
        <v>21</v>
      </c>
      <c r="W12" s="745"/>
      <c r="X12" s="745"/>
      <c r="Y12" s="745"/>
      <c r="Z12" s="745"/>
      <c r="AA12" s="745">
        <v>1</v>
      </c>
      <c r="AB12" s="745"/>
      <c r="AC12" s="745"/>
      <c r="AD12" s="745"/>
      <c r="AE12" s="746"/>
      <c r="AF12" s="747">
        <v>1</v>
      </c>
      <c r="AG12" s="748"/>
      <c r="AH12" s="748"/>
      <c r="AI12" s="748"/>
      <c r="AJ12" s="749"/>
      <c r="AK12" s="750">
        <v>2</v>
      </c>
      <c r="AL12" s="751"/>
      <c r="AM12" s="751"/>
      <c r="AN12" s="751"/>
      <c r="AO12" s="751"/>
      <c r="AP12" s="751" t="s">
        <v>543</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373</v>
      </c>
      <c r="B23" s="776" t="s">
        <v>374</v>
      </c>
      <c r="C23" s="777"/>
      <c r="D23" s="777"/>
      <c r="E23" s="777"/>
      <c r="F23" s="777"/>
      <c r="G23" s="777"/>
      <c r="H23" s="777"/>
      <c r="I23" s="777"/>
      <c r="J23" s="777"/>
      <c r="K23" s="777"/>
      <c r="L23" s="777"/>
      <c r="M23" s="777"/>
      <c r="N23" s="777"/>
      <c r="O23" s="777"/>
      <c r="P23" s="778"/>
      <c r="Q23" s="779">
        <v>26101</v>
      </c>
      <c r="R23" s="780"/>
      <c r="S23" s="780"/>
      <c r="T23" s="780"/>
      <c r="U23" s="780"/>
      <c r="V23" s="780">
        <v>25137</v>
      </c>
      <c r="W23" s="780"/>
      <c r="X23" s="780"/>
      <c r="Y23" s="780"/>
      <c r="Z23" s="780"/>
      <c r="AA23" s="780">
        <v>964</v>
      </c>
      <c r="AB23" s="780"/>
      <c r="AC23" s="780"/>
      <c r="AD23" s="780"/>
      <c r="AE23" s="781"/>
      <c r="AF23" s="782">
        <v>579</v>
      </c>
      <c r="AG23" s="780"/>
      <c r="AH23" s="780"/>
      <c r="AI23" s="780"/>
      <c r="AJ23" s="783"/>
      <c r="AK23" s="784"/>
      <c r="AL23" s="785"/>
      <c r="AM23" s="785"/>
      <c r="AN23" s="785"/>
      <c r="AO23" s="785"/>
      <c r="AP23" s="780">
        <v>30736</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377</v>
      </c>
      <c r="R26" s="704"/>
      <c r="S26" s="704"/>
      <c r="T26" s="704"/>
      <c r="U26" s="705"/>
      <c r="V26" s="703" t="s">
        <v>378</v>
      </c>
      <c r="W26" s="704"/>
      <c r="X26" s="704"/>
      <c r="Y26" s="704"/>
      <c r="Z26" s="705"/>
      <c r="AA26" s="703" t="s">
        <v>379</v>
      </c>
      <c r="AB26" s="704"/>
      <c r="AC26" s="704"/>
      <c r="AD26" s="704"/>
      <c r="AE26" s="704"/>
      <c r="AF26" s="798" t="s">
        <v>380</v>
      </c>
      <c r="AG26" s="799"/>
      <c r="AH26" s="799"/>
      <c r="AI26" s="799"/>
      <c r="AJ26" s="800"/>
      <c r="AK26" s="704" t="s">
        <v>381</v>
      </c>
      <c r="AL26" s="704"/>
      <c r="AM26" s="704"/>
      <c r="AN26" s="704"/>
      <c r="AO26" s="705"/>
      <c r="AP26" s="703" t="s">
        <v>382</v>
      </c>
      <c r="AQ26" s="704"/>
      <c r="AR26" s="704"/>
      <c r="AS26" s="704"/>
      <c r="AT26" s="705"/>
      <c r="AU26" s="703" t="s">
        <v>383</v>
      </c>
      <c r="AV26" s="704"/>
      <c r="AW26" s="704"/>
      <c r="AX26" s="704"/>
      <c r="AY26" s="705"/>
      <c r="AZ26" s="703" t="s">
        <v>384</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385</v>
      </c>
      <c r="C28" s="718"/>
      <c r="D28" s="718"/>
      <c r="E28" s="718"/>
      <c r="F28" s="718"/>
      <c r="G28" s="718"/>
      <c r="H28" s="718"/>
      <c r="I28" s="718"/>
      <c r="J28" s="718"/>
      <c r="K28" s="718"/>
      <c r="L28" s="718"/>
      <c r="M28" s="718"/>
      <c r="N28" s="718"/>
      <c r="O28" s="718"/>
      <c r="P28" s="719"/>
      <c r="Q28" s="808">
        <v>4135</v>
      </c>
      <c r="R28" s="809"/>
      <c r="S28" s="809"/>
      <c r="T28" s="809"/>
      <c r="U28" s="809"/>
      <c r="V28" s="809">
        <v>4070</v>
      </c>
      <c r="W28" s="809"/>
      <c r="X28" s="809"/>
      <c r="Y28" s="809"/>
      <c r="Z28" s="809"/>
      <c r="AA28" s="809">
        <v>65</v>
      </c>
      <c r="AB28" s="809"/>
      <c r="AC28" s="809"/>
      <c r="AD28" s="809"/>
      <c r="AE28" s="810"/>
      <c r="AF28" s="811">
        <v>65</v>
      </c>
      <c r="AG28" s="809"/>
      <c r="AH28" s="809"/>
      <c r="AI28" s="809"/>
      <c r="AJ28" s="812"/>
      <c r="AK28" s="813">
        <v>347</v>
      </c>
      <c r="AL28" s="804"/>
      <c r="AM28" s="804"/>
      <c r="AN28" s="804"/>
      <c r="AO28" s="804"/>
      <c r="AP28" s="804">
        <v>437</v>
      </c>
      <c r="AQ28" s="804"/>
      <c r="AR28" s="804"/>
      <c r="AS28" s="804"/>
      <c r="AT28" s="804"/>
      <c r="AU28" s="804">
        <v>318</v>
      </c>
      <c r="AV28" s="804"/>
      <c r="AW28" s="804"/>
      <c r="AX28" s="804"/>
      <c r="AY28" s="804"/>
      <c r="AZ28" s="805" t="s">
        <v>484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386</v>
      </c>
      <c r="C29" s="742"/>
      <c r="D29" s="742"/>
      <c r="E29" s="742"/>
      <c r="F29" s="742"/>
      <c r="G29" s="742"/>
      <c r="H29" s="742"/>
      <c r="I29" s="742"/>
      <c r="J29" s="742"/>
      <c r="K29" s="742"/>
      <c r="L29" s="742"/>
      <c r="M29" s="742"/>
      <c r="N29" s="742"/>
      <c r="O29" s="742"/>
      <c r="P29" s="743"/>
      <c r="Q29" s="744">
        <v>498</v>
      </c>
      <c r="R29" s="745"/>
      <c r="S29" s="745"/>
      <c r="T29" s="745"/>
      <c r="U29" s="745"/>
      <c r="V29" s="745">
        <v>497</v>
      </c>
      <c r="W29" s="745"/>
      <c r="X29" s="745"/>
      <c r="Y29" s="745"/>
      <c r="Z29" s="745"/>
      <c r="AA29" s="745">
        <v>1</v>
      </c>
      <c r="AB29" s="745"/>
      <c r="AC29" s="745"/>
      <c r="AD29" s="745"/>
      <c r="AE29" s="746"/>
      <c r="AF29" s="747">
        <v>1</v>
      </c>
      <c r="AG29" s="748"/>
      <c r="AH29" s="748"/>
      <c r="AI29" s="748"/>
      <c r="AJ29" s="749"/>
      <c r="AK29" s="816">
        <v>165</v>
      </c>
      <c r="AL29" s="817"/>
      <c r="AM29" s="817"/>
      <c r="AN29" s="817"/>
      <c r="AO29" s="817"/>
      <c r="AP29" s="817" t="s">
        <v>543</v>
      </c>
      <c r="AQ29" s="817"/>
      <c r="AR29" s="817"/>
      <c r="AS29" s="817"/>
      <c r="AT29" s="817"/>
      <c r="AU29" s="817" t="s">
        <v>543</v>
      </c>
      <c r="AV29" s="817"/>
      <c r="AW29" s="817"/>
      <c r="AX29" s="817"/>
      <c r="AY29" s="817"/>
      <c r="AZ29" s="818" t="s">
        <v>484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387</v>
      </c>
      <c r="C30" s="742"/>
      <c r="D30" s="742"/>
      <c r="E30" s="742"/>
      <c r="F30" s="742"/>
      <c r="G30" s="742"/>
      <c r="H30" s="742"/>
      <c r="I30" s="742"/>
      <c r="J30" s="742"/>
      <c r="K30" s="742"/>
      <c r="L30" s="742"/>
      <c r="M30" s="742"/>
      <c r="N30" s="742"/>
      <c r="O30" s="742"/>
      <c r="P30" s="743"/>
      <c r="Q30" s="744">
        <v>4460</v>
      </c>
      <c r="R30" s="745"/>
      <c r="S30" s="745"/>
      <c r="T30" s="745"/>
      <c r="U30" s="745"/>
      <c r="V30" s="745">
        <v>4371</v>
      </c>
      <c r="W30" s="745"/>
      <c r="X30" s="745"/>
      <c r="Y30" s="745"/>
      <c r="Z30" s="745"/>
      <c r="AA30" s="745">
        <v>89</v>
      </c>
      <c r="AB30" s="745"/>
      <c r="AC30" s="745"/>
      <c r="AD30" s="745"/>
      <c r="AE30" s="746"/>
      <c r="AF30" s="747">
        <v>86</v>
      </c>
      <c r="AG30" s="748"/>
      <c r="AH30" s="748"/>
      <c r="AI30" s="748"/>
      <c r="AJ30" s="749"/>
      <c r="AK30" s="816">
        <v>698</v>
      </c>
      <c r="AL30" s="817"/>
      <c r="AM30" s="817"/>
      <c r="AN30" s="817"/>
      <c r="AO30" s="817"/>
      <c r="AP30" s="817">
        <v>543</v>
      </c>
      <c r="AQ30" s="817"/>
      <c r="AR30" s="817"/>
      <c r="AS30" s="817"/>
      <c r="AT30" s="817"/>
      <c r="AU30" s="817">
        <v>474</v>
      </c>
      <c r="AV30" s="817"/>
      <c r="AW30" s="817"/>
      <c r="AX30" s="817"/>
      <c r="AY30" s="817"/>
      <c r="AZ30" s="818" t="s">
        <v>484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388</v>
      </c>
      <c r="C31" s="742"/>
      <c r="D31" s="742"/>
      <c r="E31" s="742"/>
      <c r="F31" s="742"/>
      <c r="G31" s="742"/>
      <c r="H31" s="742"/>
      <c r="I31" s="742"/>
      <c r="J31" s="742"/>
      <c r="K31" s="742"/>
      <c r="L31" s="742"/>
      <c r="M31" s="742"/>
      <c r="N31" s="742"/>
      <c r="O31" s="742"/>
      <c r="P31" s="743"/>
      <c r="Q31" s="744">
        <v>252</v>
      </c>
      <c r="R31" s="745"/>
      <c r="S31" s="745"/>
      <c r="T31" s="745"/>
      <c r="U31" s="745"/>
      <c r="V31" s="745">
        <v>252</v>
      </c>
      <c r="W31" s="745"/>
      <c r="X31" s="745"/>
      <c r="Y31" s="745"/>
      <c r="Z31" s="745"/>
      <c r="AA31" s="745" t="s">
        <v>543</v>
      </c>
      <c r="AB31" s="745"/>
      <c r="AC31" s="745"/>
      <c r="AD31" s="745"/>
      <c r="AE31" s="746"/>
      <c r="AF31" s="747" t="s">
        <v>113</v>
      </c>
      <c r="AG31" s="748"/>
      <c r="AH31" s="748"/>
      <c r="AI31" s="748"/>
      <c r="AJ31" s="749"/>
      <c r="AK31" s="816">
        <v>22</v>
      </c>
      <c r="AL31" s="817"/>
      <c r="AM31" s="817"/>
      <c r="AN31" s="817"/>
      <c r="AO31" s="817"/>
      <c r="AP31" s="817" t="s">
        <v>543</v>
      </c>
      <c r="AQ31" s="817"/>
      <c r="AR31" s="817"/>
      <c r="AS31" s="817"/>
      <c r="AT31" s="817"/>
      <c r="AU31" s="817" t="s">
        <v>543</v>
      </c>
      <c r="AV31" s="817"/>
      <c r="AW31" s="817"/>
      <c r="AX31" s="817"/>
      <c r="AY31" s="817"/>
      <c r="AZ31" s="818" t="s">
        <v>484</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389</v>
      </c>
      <c r="C32" s="742"/>
      <c r="D32" s="742"/>
      <c r="E32" s="742"/>
      <c r="F32" s="742"/>
      <c r="G32" s="742"/>
      <c r="H32" s="742"/>
      <c r="I32" s="742"/>
      <c r="J32" s="742"/>
      <c r="K32" s="742"/>
      <c r="L32" s="742"/>
      <c r="M32" s="742"/>
      <c r="N32" s="742"/>
      <c r="O32" s="742"/>
      <c r="P32" s="743"/>
      <c r="Q32" s="744">
        <v>309</v>
      </c>
      <c r="R32" s="745"/>
      <c r="S32" s="745"/>
      <c r="T32" s="745"/>
      <c r="U32" s="745"/>
      <c r="V32" s="745">
        <v>312</v>
      </c>
      <c r="W32" s="745"/>
      <c r="X32" s="745"/>
      <c r="Y32" s="745"/>
      <c r="Z32" s="745"/>
      <c r="AA32" s="745">
        <v>-3</v>
      </c>
      <c r="AB32" s="745"/>
      <c r="AC32" s="745"/>
      <c r="AD32" s="745"/>
      <c r="AE32" s="746"/>
      <c r="AF32" s="747">
        <v>598</v>
      </c>
      <c r="AG32" s="748"/>
      <c r="AH32" s="748"/>
      <c r="AI32" s="748"/>
      <c r="AJ32" s="749"/>
      <c r="AK32" s="816" t="s">
        <v>543</v>
      </c>
      <c r="AL32" s="817"/>
      <c r="AM32" s="817"/>
      <c r="AN32" s="817"/>
      <c r="AO32" s="817"/>
      <c r="AP32" s="817">
        <v>98</v>
      </c>
      <c r="AQ32" s="817"/>
      <c r="AR32" s="817"/>
      <c r="AS32" s="817"/>
      <c r="AT32" s="817"/>
      <c r="AU32" s="817" t="s">
        <v>543</v>
      </c>
      <c r="AV32" s="817"/>
      <c r="AW32" s="817"/>
      <c r="AX32" s="817"/>
      <c r="AY32" s="817"/>
      <c r="AZ32" s="818" t="s">
        <v>484</v>
      </c>
      <c r="BA32" s="818"/>
      <c r="BB32" s="818"/>
      <c r="BC32" s="818"/>
      <c r="BD32" s="818"/>
      <c r="BE32" s="814" t="s">
        <v>390</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391</v>
      </c>
      <c r="C33" s="742"/>
      <c r="D33" s="742"/>
      <c r="E33" s="742"/>
      <c r="F33" s="742"/>
      <c r="G33" s="742"/>
      <c r="H33" s="742"/>
      <c r="I33" s="742"/>
      <c r="J33" s="742"/>
      <c r="K33" s="742"/>
      <c r="L33" s="742"/>
      <c r="M33" s="742"/>
      <c r="N33" s="742"/>
      <c r="O33" s="742"/>
      <c r="P33" s="743"/>
      <c r="Q33" s="744">
        <v>1207</v>
      </c>
      <c r="R33" s="745"/>
      <c r="S33" s="745"/>
      <c r="T33" s="745"/>
      <c r="U33" s="745"/>
      <c r="V33" s="745">
        <v>1295</v>
      </c>
      <c r="W33" s="745"/>
      <c r="X33" s="745"/>
      <c r="Y33" s="745"/>
      <c r="Z33" s="745"/>
      <c r="AA33" s="745">
        <v>-88</v>
      </c>
      <c r="AB33" s="745"/>
      <c r="AC33" s="745"/>
      <c r="AD33" s="745"/>
      <c r="AE33" s="746"/>
      <c r="AF33" s="747">
        <v>1446</v>
      </c>
      <c r="AG33" s="748"/>
      <c r="AH33" s="748"/>
      <c r="AI33" s="748"/>
      <c r="AJ33" s="749"/>
      <c r="AK33" s="816">
        <v>217</v>
      </c>
      <c r="AL33" s="817"/>
      <c r="AM33" s="817"/>
      <c r="AN33" s="817"/>
      <c r="AO33" s="817"/>
      <c r="AP33" s="817">
        <v>610</v>
      </c>
      <c r="AQ33" s="817"/>
      <c r="AR33" s="817"/>
      <c r="AS33" s="817"/>
      <c r="AT33" s="817"/>
      <c r="AU33" s="817" t="s">
        <v>543</v>
      </c>
      <c r="AV33" s="817"/>
      <c r="AW33" s="817"/>
      <c r="AX33" s="817"/>
      <c r="AY33" s="817"/>
      <c r="AZ33" s="818" t="s">
        <v>484</v>
      </c>
      <c r="BA33" s="818"/>
      <c r="BB33" s="818"/>
      <c r="BC33" s="818"/>
      <c r="BD33" s="818"/>
      <c r="BE33" s="814" t="s">
        <v>390</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392</v>
      </c>
      <c r="C34" s="742"/>
      <c r="D34" s="742"/>
      <c r="E34" s="742"/>
      <c r="F34" s="742"/>
      <c r="G34" s="742"/>
      <c r="H34" s="742"/>
      <c r="I34" s="742"/>
      <c r="J34" s="742"/>
      <c r="K34" s="742"/>
      <c r="L34" s="742"/>
      <c r="M34" s="742"/>
      <c r="N34" s="742"/>
      <c r="O34" s="742"/>
      <c r="P34" s="743"/>
      <c r="Q34" s="744">
        <v>1152</v>
      </c>
      <c r="R34" s="745"/>
      <c r="S34" s="745"/>
      <c r="T34" s="745"/>
      <c r="U34" s="745"/>
      <c r="V34" s="745">
        <v>1150</v>
      </c>
      <c r="W34" s="745"/>
      <c r="X34" s="745"/>
      <c r="Y34" s="745"/>
      <c r="Z34" s="745"/>
      <c r="AA34" s="745">
        <v>2</v>
      </c>
      <c r="AB34" s="745"/>
      <c r="AC34" s="745"/>
      <c r="AD34" s="745"/>
      <c r="AE34" s="746"/>
      <c r="AF34" s="747" t="s">
        <v>113</v>
      </c>
      <c r="AG34" s="748"/>
      <c r="AH34" s="748"/>
      <c r="AI34" s="748"/>
      <c r="AJ34" s="749"/>
      <c r="AK34" s="816">
        <v>539</v>
      </c>
      <c r="AL34" s="817"/>
      <c r="AM34" s="817"/>
      <c r="AN34" s="817"/>
      <c r="AO34" s="817"/>
      <c r="AP34" s="817">
        <v>4996</v>
      </c>
      <c r="AQ34" s="817"/>
      <c r="AR34" s="817"/>
      <c r="AS34" s="817"/>
      <c r="AT34" s="817"/>
      <c r="AU34" s="817">
        <v>4047</v>
      </c>
      <c r="AV34" s="817"/>
      <c r="AW34" s="817"/>
      <c r="AX34" s="817"/>
      <c r="AY34" s="817"/>
      <c r="AZ34" s="818" t="s">
        <v>484</v>
      </c>
      <c r="BA34" s="818"/>
      <c r="BB34" s="818"/>
      <c r="BC34" s="818"/>
      <c r="BD34" s="818"/>
      <c r="BE34" s="814" t="s">
        <v>393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394</v>
      </c>
      <c r="C35" s="742"/>
      <c r="D35" s="742"/>
      <c r="E35" s="742"/>
      <c r="F35" s="742"/>
      <c r="G35" s="742"/>
      <c r="H35" s="742"/>
      <c r="I35" s="742"/>
      <c r="J35" s="742"/>
      <c r="K35" s="742"/>
      <c r="L35" s="742"/>
      <c r="M35" s="742"/>
      <c r="N35" s="742"/>
      <c r="O35" s="742"/>
      <c r="P35" s="743"/>
      <c r="Q35" s="744">
        <v>1660</v>
      </c>
      <c r="R35" s="745"/>
      <c r="S35" s="745"/>
      <c r="T35" s="745"/>
      <c r="U35" s="745"/>
      <c r="V35" s="745">
        <v>1660</v>
      </c>
      <c r="W35" s="745"/>
      <c r="X35" s="745"/>
      <c r="Y35" s="745"/>
      <c r="Z35" s="745"/>
      <c r="AA35" s="745">
        <v>0</v>
      </c>
      <c r="AB35" s="745"/>
      <c r="AC35" s="745"/>
      <c r="AD35" s="745"/>
      <c r="AE35" s="746"/>
      <c r="AF35" s="747">
        <v>0</v>
      </c>
      <c r="AG35" s="748"/>
      <c r="AH35" s="748"/>
      <c r="AI35" s="748"/>
      <c r="AJ35" s="749"/>
      <c r="AK35" s="816">
        <v>612</v>
      </c>
      <c r="AL35" s="817"/>
      <c r="AM35" s="817"/>
      <c r="AN35" s="817"/>
      <c r="AO35" s="817"/>
      <c r="AP35" s="817">
        <v>8450</v>
      </c>
      <c r="AQ35" s="817"/>
      <c r="AR35" s="817"/>
      <c r="AS35" s="817"/>
      <c r="AT35" s="817"/>
      <c r="AU35" s="817">
        <v>6135</v>
      </c>
      <c r="AV35" s="817"/>
      <c r="AW35" s="817"/>
      <c r="AX35" s="817"/>
      <c r="AY35" s="817"/>
      <c r="AZ35" s="818" t="s">
        <v>484</v>
      </c>
      <c r="BA35" s="818"/>
      <c r="BB35" s="818"/>
      <c r="BC35" s="818"/>
      <c r="BD35" s="818"/>
      <c r="BE35" s="814" t="s">
        <v>393</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395</v>
      </c>
      <c r="C36" s="742"/>
      <c r="D36" s="742"/>
      <c r="E36" s="742"/>
      <c r="F36" s="742"/>
      <c r="G36" s="742"/>
      <c r="H36" s="742"/>
      <c r="I36" s="742"/>
      <c r="J36" s="742"/>
      <c r="K36" s="742"/>
      <c r="L36" s="742"/>
      <c r="M36" s="742"/>
      <c r="N36" s="742"/>
      <c r="O36" s="742"/>
      <c r="P36" s="743"/>
      <c r="Q36" s="744">
        <v>56</v>
      </c>
      <c r="R36" s="745"/>
      <c r="S36" s="745"/>
      <c r="T36" s="745"/>
      <c r="U36" s="745"/>
      <c r="V36" s="745">
        <v>44</v>
      </c>
      <c r="W36" s="745"/>
      <c r="X36" s="745"/>
      <c r="Y36" s="745"/>
      <c r="Z36" s="745"/>
      <c r="AA36" s="745">
        <v>12</v>
      </c>
      <c r="AB36" s="745"/>
      <c r="AC36" s="745"/>
      <c r="AD36" s="745"/>
      <c r="AE36" s="746"/>
      <c r="AF36" s="747">
        <v>12</v>
      </c>
      <c r="AG36" s="748"/>
      <c r="AH36" s="748"/>
      <c r="AI36" s="748"/>
      <c r="AJ36" s="749"/>
      <c r="AK36" s="816">
        <v>15</v>
      </c>
      <c r="AL36" s="817"/>
      <c r="AM36" s="817"/>
      <c r="AN36" s="817"/>
      <c r="AO36" s="817"/>
      <c r="AP36" s="817" t="s">
        <v>543</v>
      </c>
      <c r="AQ36" s="817"/>
      <c r="AR36" s="817"/>
      <c r="AS36" s="817"/>
      <c r="AT36" s="817"/>
      <c r="AU36" s="817" t="s">
        <v>543</v>
      </c>
      <c r="AV36" s="817"/>
      <c r="AW36" s="817"/>
      <c r="AX36" s="817"/>
      <c r="AY36" s="817"/>
      <c r="AZ36" s="818" t="s">
        <v>484</v>
      </c>
      <c r="BA36" s="818"/>
      <c r="BB36" s="818"/>
      <c r="BC36" s="818"/>
      <c r="BD36" s="818"/>
      <c r="BE36" s="814" t="s">
        <v>393</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373</v>
      </c>
      <c r="B63" s="776" t="s">
        <v>397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2207</v>
      </c>
      <c r="AG63" s="828"/>
      <c r="AH63" s="828"/>
      <c r="AI63" s="828"/>
      <c r="AJ63" s="829"/>
      <c r="AK63" s="830"/>
      <c r="AL63" s="825"/>
      <c r="AM63" s="825"/>
      <c r="AN63" s="825"/>
      <c r="AO63" s="825"/>
      <c r="AP63" s="828">
        <v>15134</v>
      </c>
      <c r="AQ63" s="828"/>
      <c r="AR63" s="828"/>
      <c r="AS63" s="828"/>
      <c r="AT63" s="828"/>
      <c r="AU63" s="828">
        <v>10974</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399</v>
      </c>
      <c r="B66" s="727"/>
      <c r="C66" s="727"/>
      <c r="D66" s="727"/>
      <c r="E66" s="727"/>
      <c r="F66" s="727"/>
      <c r="G66" s="727"/>
      <c r="H66" s="727"/>
      <c r="I66" s="727"/>
      <c r="J66" s="727"/>
      <c r="K66" s="727"/>
      <c r="L66" s="727"/>
      <c r="M66" s="727"/>
      <c r="N66" s="727"/>
      <c r="O66" s="727"/>
      <c r="P66" s="728"/>
      <c r="Q66" s="703" t="s">
        <v>377</v>
      </c>
      <c r="R66" s="704"/>
      <c r="S66" s="704"/>
      <c r="T66" s="704"/>
      <c r="U66" s="705"/>
      <c r="V66" s="703" t="s">
        <v>378</v>
      </c>
      <c r="W66" s="704"/>
      <c r="X66" s="704"/>
      <c r="Y66" s="704"/>
      <c r="Z66" s="705"/>
      <c r="AA66" s="703" t="s">
        <v>379</v>
      </c>
      <c r="AB66" s="704"/>
      <c r="AC66" s="704"/>
      <c r="AD66" s="704"/>
      <c r="AE66" s="705"/>
      <c r="AF66" s="838" t="s">
        <v>380</v>
      </c>
      <c r="AG66" s="799"/>
      <c r="AH66" s="799"/>
      <c r="AI66" s="799"/>
      <c r="AJ66" s="839"/>
      <c r="AK66" s="703" t="s">
        <v>381</v>
      </c>
      <c r="AL66" s="727"/>
      <c r="AM66" s="727"/>
      <c r="AN66" s="727"/>
      <c r="AO66" s="728"/>
      <c r="AP66" s="703" t="s">
        <v>382</v>
      </c>
      <c r="AQ66" s="704"/>
      <c r="AR66" s="704"/>
      <c r="AS66" s="704"/>
      <c r="AT66" s="705"/>
      <c r="AU66" s="703" t="s">
        <v>400</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544</v>
      </c>
      <c r="C68" s="856"/>
      <c r="D68" s="856"/>
      <c r="E68" s="856"/>
      <c r="F68" s="856"/>
      <c r="G68" s="856"/>
      <c r="H68" s="856"/>
      <c r="I68" s="856"/>
      <c r="J68" s="856"/>
      <c r="K68" s="856"/>
      <c r="L68" s="856"/>
      <c r="M68" s="856"/>
      <c r="N68" s="856"/>
      <c r="O68" s="856"/>
      <c r="P68" s="857"/>
      <c r="Q68" s="858">
        <v>628</v>
      </c>
      <c r="R68" s="852"/>
      <c r="S68" s="852"/>
      <c r="T68" s="852"/>
      <c r="U68" s="852"/>
      <c r="V68" s="852">
        <v>610</v>
      </c>
      <c r="W68" s="852"/>
      <c r="X68" s="852"/>
      <c r="Y68" s="852"/>
      <c r="Z68" s="852"/>
      <c r="AA68" s="852">
        <v>18</v>
      </c>
      <c r="AB68" s="852"/>
      <c r="AC68" s="852"/>
      <c r="AD68" s="852"/>
      <c r="AE68" s="852"/>
      <c r="AF68" s="852">
        <v>11</v>
      </c>
      <c r="AG68" s="852"/>
      <c r="AH68" s="852"/>
      <c r="AI68" s="852"/>
      <c r="AJ68" s="852"/>
      <c r="AK68" s="852" t="s">
        <v>543</v>
      </c>
      <c r="AL68" s="852"/>
      <c r="AM68" s="852"/>
      <c r="AN68" s="852"/>
      <c r="AO68" s="852"/>
      <c r="AP68" s="852">
        <v>78</v>
      </c>
      <c r="AQ68" s="852"/>
      <c r="AR68" s="852"/>
      <c r="AS68" s="852"/>
      <c r="AT68" s="852"/>
      <c r="AU68" s="852">
        <v>69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545</v>
      </c>
      <c r="C69" s="860"/>
      <c r="D69" s="860"/>
      <c r="E69" s="860"/>
      <c r="F69" s="860"/>
      <c r="G69" s="860"/>
      <c r="H69" s="860"/>
      <c r="I69" s="860"/>
      <c r="J69" s="860"/>
      <c r="K69" s="860"/>
      <c r="L69" s="860"/>
      <c r="M69" s="860"/>
      <c r="N69" s="860"/>
      <c r="O69" s="860"/>
      <c r="P69" s="861"/>
      <c r="Q69" s="862">
        <v>224</v>
      </c>
      <c r="R69" s="817"/>
      <c r="S69" s="817"/>
      <c r="T69" s="817"/>
      <c r="U69" s="817"/>
      <c r="V69" s="817">
        <v>205</v>
      </c>
      <c r="W69" s="817"/>
      <c r="X69" s="817"/>
      <c r="Y69" s="817"/>
      <c r="Z69" s="817"/>
      <c r="AA69" s="817">
        <v>19</v>
      </c>
      <c r="AB69" s="817"/>
      <c r="AC69" s="817"/>
      <c r="AD69" s="817"/>
      <c r="AE69" s="817"/>
      <c r="AF69" s="817">
        <v>19</v>
      </c>
      <c r="AG69" s="817"/>
      <c r="AH69" s="817"/>
      <c r="AI69" s="817"/>
      <c r="AJ69" s="817"/>
      <c r="AK69" s="817" t="s">
        <v>543</v>
      </c>
      <c r="AL69" s="817"/>
      <c r="AM69" s="817"/>
      <c r="AN69" s="817"/>
      <c r="AO69" s="817"/>
      <c r="AP69" s="817" t="s">
        <v>543</v>
      </c>
      <c r="AQ69" s="817"/>
      <c r="AR69" s="817"/>
      <c r="AS69" s="817"/>
      <c r="AT69" s="817"/>
      <c r="AU69" s="817" t="s">
        <v>543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546</v>
      </c>
      <c r="C70" s="860"/>
      <c r="D70" s="860"/>
      <c r="E70" s="860"/>
      <c r="F70" s="860"/>
      <c r="G70" s="860"/>
      <c r="H70" s="860"/>
      <c r="I70" s="860"/>
      <c r="J70" s="860"/>
      <c r="K70" s="860"/>
      <c r="L70" s="860"/>
      <c r="M70" s="860"/>
      <c r="N70" s="860"/>
      <c r="O70" s="860"/>
      <c r="P70" s="861"/>
      <c r="Q70" s="862">
        <v>4915</v>
      </c>
      <c r="R70" s="817"/>
      <c r="S70" s="817"/>
      <c r="T70" s="817"/>
      <c r="U70" s="817"/>
      <c r="V70" s="817">
        <v>6117</v>
      </c>
      <c r="W70" s="817"/>
      <c r="X70" s="817"/>
      <c r="Y70" s="817"/>
      <c r="Z70" s="817"/>
      <c r="AA70" s="817">
        <v>-1202</v>
      </c>
      <c r="AB70" s="817"/>
      <c r="AC70" s="817"/>
      <c r="AD70" s="817"/>
      <c r="AE70" s="817"/>
      <c r="AF70" s="817">
        <v>3004</v>
      </c>
      <c r="AG70" s="817"/>
      <c r="AH70" s="817"/>
      <c r="AI70" s="817"/>
      <c r="AJ70" s="817"/>
      <c r="AK70" s="817" t="s">
        <v>543</v>
      </c>
      <c r="AL70" s="817"/>
      <c r="AM70" s="817"/>
      <c r="AN70" s="817"/>
      <c r="AO70" s="817"/>
      <c r="AP70" s="817">
        <v>37480</v>
      </c>
      <c r="AQ70" s="817"/>
      <c r="AR70" s="817"/>
      <c r="AS70" s="817"/>
      <c r="AT70" s="817"/>
      <c r="AU70" s="817">
        <v>344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547</v>
      </c>
      <c r="C71" s="860"/>
      <c r="D71" s="860"/>
      <c r="E71" s="860"/>
      <c r="F71" s="860"/>
      <c r="G71" s="860"/>
      <c r="H71" s="860"/>
      <c r="I71" s="860"/>
      <c r="J71" s="860"/>
      <c r="K71" s="860"/>
      <c r="L71" s="860"/>
      <c r="M71" s="860"/>
      <c r="N71" s="860"/>
      <c r="O71" s="860"/>
      <c r="P71" s="861"/>
      <c r="Q71" s="862">
        <v>63</v>
      </c>
      <c r="R71" s="817"/>
      <c r="S71" s="817"/>
      <c r="T71" s="817"/>
      <c r="U71" s="817"/>
      <c r="V71" s="817">
        <v>61</v>
      </c>
      <c r="W71" s="817"/>
      <c r="X71" s="817"/>
      <c r="Y71" s="817"/>
      <c r="Z71" s="817"/>
      <c r="AA71" s="817">
        <v>1</v>
      </c>
      <c r="AB71" s="817"/>
      <c r="AC71" s="817"/>
      <c r="AD71" s="817"/>
      <c r="AE71" s="817"/>
      <c r="AF71" s="817">
        <v>1</v>
      </c>
      <c r="AG71" s="817"/>
      <c r="AH71" s="817"/>
      <c r="AI71" s="817"/>
      <c r="AJ71" s="817"/>
      <c r="AK71" s="817" t="s">
        <v>543</v>
      </c>
      <c r="AL71" s="817"/>
      <c r="AM71" s="817"/>
      <c r="AN71" s="817"/>
      <c r="AO71" s="817"/>
      <c r="AP71" s="817" t="s">
        <v>543</v>
      </c>
      <c r="AQ71" s="817"/>
      <c r="AR71" s="817"/>
      <c r="AS71" s="817"/>
      <c r="AT71" s="817"/>
      <c r="AU71" s="817" t="s">
        <v>543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548</v>
      </c>
      <c r="C72" s="860"/>
      <c r="D72" s="860"/>
      <c r="E72" s="860"/>
      <c r="F72" s="860"/>
      <c r="G72" s="860"/>
      <c r="H72" s="860"/>
      <c r="I72" s="860"/>
      <c r="J72" s="860"/>
      <c r="K72" s="860"/>
      <c r="L72" s="860"/>
      <c r="M72" s="860"/>
      <c r="N72" s="860"/>
      <c r="O72" s="860"/>
      <c r="P72" s="861"/>
      <c r="Q72" s="862">
        <v>249017</v>
      </c>
      <c r="R72" s="817"/>
      <c r="S72" s="817"/>
      <c r="T72" s="817"/>
      <c r="U72" s="817"/>
      <c r="V72" s="817">
        <v>248915</v>
      </c>
      <c r="W72" s="817"/>
      <c r="X72" s="817"/>
      <c r="Y72" s="817"/>
      <c r="Z72" s="817"/>
      <c r="AA72" s="817">
        <v>102</v>
      </c>
      <c r="AB72" s="817"/>
      <c r="AC72" s="817"/>
      <c r="AD72" s="817"/>
      <c r="AE72" s="817"/>
      <c r="AF72" s="817">
        <v>102</v>
      </c>
      <c r="AG72" s="817"/>
      <c r="AH72" s="817"/>
      <c r="AI72" s="817"/>
      <c r="AJ72" s="817"/>
      <c r="AK72" s="817">
        <v>6150</v>
      </c>
      <c r="AL72" s="817"/>
      <c r="AM72" s="817"/>
      <c r="AN72" s="817"/>
      <c r="AO72" s="817"/>
      <c r="AP72" s="817" t="s">
        <v>554</v>
      </c>
      <c r="AQ72" s="817"/>
      <c r="AR72" s="817"/>
      <c r="AS72" s="817"/>
      <c r="AT72" s="817"/>
      <c r="AU72" s="817" t="s">
        <v>554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549</v>
      </c>
      <c r="C73" s="860"/>
      <c r="D73" s="860"/>
      <c r="E73" s="860"/>
      <c r="F73" s="860"/>
      <c r="G73" s="860"/>
      <c r="H73" s="860"/>
      <c r="I73" s="860"/>
      <c r="J73" s="860"/>
      <c r="K73" s="860"/>
      <c r="L73" s="860"/>
      <c r="M73" s="860"/>
      <c r="N73" s="860"/>
      <c r="O73" s="860"/>
      <c r="P73" s="861"/>
      <c r="Q73" s="862">
        <v>9242</v>
      </c>
      <c r="R73" s="817"/>
      <c r="S73" s="817"/>
      <c r="T73" s="817"/>
      <c r="U73" s="817"/>
      <c r="V73" s="817">
        <v>9137</v>
      </c>
      <c r="W73" s="817"/>
      <c r="X73" s="817"/>
      <c r="Y73" s="817"/>
      <c r="Z73" s="817"/>
      <c r="AA73" s="817">
        <v>104</v>
      </c>
      <c r="AB73" s="817"/>
      <c r="AC73" s="817"/>
      <c r="AD73" s="817"/>
      <c r="AE73" s="817"/>
      <c r="AF73" s="817">
        <v>104</v>
      </c>
      <c r="AG73" s="817"/>
      <c r="AH73" s="817"/>
      <c r="AI73" s="817"/>
      <c r="AJ73" s="817"/>
      <c r="AK73" s="817">
        <v>826</v>
      </c>
      <c r="AL73" s="817"/>
      <c r="AM73" s="817"/>
      <c r="AN73" s="817"/>
      <c r="AO73" s="817"/>
      <c r="AP73" s="817" t="s">
        <v>554</v>
      </c>
      <c r="AQ73" s="817"/>
      <c r="AR73" s="817"/>
      <c r="AS73" s="817"/>
      <c r="AT73" s="817"/>
      <c r="AU73" s="817" t="s">
        <v>554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550</v>
      </c>
      <c r="C74" s="860"/>
      <c r="D74" s="860"/>
      <c r="E74" s="860"/>
      <c r="F74" s="860"/>
      <c r="G74" s="860"/>
      <c r="H74" s="860"/>
      <c r="I74" s="860"/>
      <c r="J74" s="860"/>
      <c r="K74" s="860"/>
      <c r="L74" s="860"/>
      <c r="M74" s="860"/>
      <c r="N74" s="860"/>
      <c r="O74" s="860"/>
      <c r="P74" s="861"/>
      <c r="Q74" s="862">
        <v>1466</v>
      </c>
      <c r="R74" s="817"/>
      <c r="S74" s="817"/>
      <c r="T74" s="817"/>
      <c r="U74" s="817"/>
      <c r="V74" s="817">
        <v>1310</v>
      </c>
      <c r="W74" s="817"/>
      <c r="X74" s="817"/>
      <c r="Y74" s="817"/>
      <c r="Z74" s="817"/>
      <c r="AA74" s="817">
        <v>156</v>
      </c>
      <c r="AB74" s="817"/>
      <c r="AC74" s="817"/>
      <c r="AD74" s="817"/>
      <c r="AE74" s="817"/>
      <c r="AF74" s="817">
        <v>156</v>
      </c>
      <c r="AG74" s="817"/>
      <c r="AH74" s="817"/>
      <c r="AI74" s="817"/>
      <c r="AJ74" s="817"/>
      <c r="AK74" s="817" t="s">
        <v>543</v>
      </c>
      <c r="AL74" s="817"/>
      <c r="AM74" s="817"/>
      <c r="AN74" s="817"/>
      <c r="AO74" s="817"/>
      <c r="AP74" s="817" t="s">
        <v>554</v>
      </c>
      <c r="AQ74" s="817"/>
      <c r="AR74" s="817"/>
      <c r="AS74" s="817"/>
      <c r="AT74" s="817"/>
      <c r="AU74" s="817" t="s">
        <v>554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551</v>
      </c>
      <c r="C75" s="860"/>
      <c r="D75" s="860"/>
      <c r="E75" s="860"/>
      <c r="F75" s="860"/>
      <c r="G75" s="860"/>
      <c r="H75" s="860"/>
      <c r="I75" s="860"/>
      <c r="J75" s="860"/>
      <c r="K75" s="860"/>
      <c r="L75" s="860"/>
      <c r="M75" s="860"/>
      <c r="N75" s="860"/>
      <c r="O75" s="860"/>
      <c r="P75" s="861"/>
      <c r="Q75" s="865">
        <v>56</v>
      </c>
      <c r="R75" s="866"/>
      <c r="S75" s="866"/>
      <c r="T75" s="866"/>
      <c r="U75" s="816"/>
      <c r="V75" s="867">
        <v>54</v>
      </c>
      <c r="W75" s="866"/>
      <c r="X75" s="866"/>
      <c r="Y75" s="866"/>
      <c r="Z75" s="816"/>
      <c r="AA75" s="867">
        <v>3</v>
      </c>
      <c r="AB75" s="866"/>
      <c r="AC75" s="866"/>
      <c r="AD75" s="866"/>
      <c r="AE75" s="816"/>
      <c r="AF75" s="867">
        <v>3</v>
      </c>
      <c r="AG75" s="866"/>
      <c r="AH75" s="866"/>
      <c r="AI75" s="866"/>
      <c r="AJ75" s="816"/>
      <c r="AK75" s="867">
        <v>56</v>
      </c>
      <c r="AL75" s="866"/>
      <c r="AM75" s="866"/>
      <c r="AN75" s="866"/>
      <c r="AO75" s="816"/>
      <c r="AP75" s="867" t="s">
        <v>543</v>
      </c>
      <c r="AQ75" s="866"/>
      <c r="AR75" s="866"/>
      <c r="AS75" s="866"/>
      <c r="AT75" s="816"/>
      <c r="AU75" s="867" t="s">
        <v>543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552</v>
      </c>
      <c r="C76" s="860"/>
      <c r="D76" s="860"/>
      <c r="E76" s="860"/>
      <c r="F76" s="860"/>
      <c r="G76" s="860"/>
      <c r="H76" s="860"/>
      <c r="I76" s="860"/>
      <c r="J76" s="860"/>
      <c r="K76" s="860"/>
      <c r="L76" s="860"/>
      <c r="M76" s="860"/>
      <c r="N76" s="860"/>
      <c r="O76" s="860"/>
      <c r="P76" s="861"/>
      <c r="Q76" s="865">
        <v>7</v>
      </c>
      <c r="R76" s="866"/>
      <c r="S76" s="866"/>
      <c r="T76" s="866"/>
      <c r="U76" s="816"/>
      <c r="V76" s="867">
        <v>4</v>
      </c>
      <c r="W76" s="866"/>
      <c r="X76" s="866"/>
      <c r="Y76" s="866"/>
      <c r="Z76" s="816"/>
      <c r="AA76" s="867">
        <v>3</v>
      </c>
      <c r="AB76" s="866"/>
      <c r="AC76" s="866"/>
      <c r="AD76" s="866"/>
      <c r="AE76" s="816"/>
      <c r="AF76" s="867">
        <v>3</v>
      </c>
      <c r="AG76" s="866"/>
      <c r="AH76" s="866"/>
      <c r="AI76" s="866"/>
      <c r="AJ76" s="816"/>
      <c r="AK76" s="867" t="s">
        <v>543</v>
      </c>
      <c r="AL76" s="866"/>
      <c r="AM76" s="866"/>
      <c r="AN76" s="866"/>
      <c r="AO76" s="816"/>
      <c r="AP76" s="867" t="s">
        <v>543</v>
      </c>
      <c r="AQ76" s="866"/>
      <c r="AR76" s="866"/>
      <c r="AS76" s="866"/>
      <c r="AT76" s="816"/>
      <c r="AU76" s="867" t="s">
        <v>543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553</v>
      </c>
      <c r="C77" s="860"/>
      <c r="D77" s="860"/>
      <c r="E77" s="860"/>
      <c r="F77" s="860"/>
      <c r="G77" s="860"/>
      <c r="H77" s="860"/>
      <c r="I77" s="860"/>
      <c r="J77" s="860"/>
      <c r="K77" s="860"/>
      <c r="L77" s="860"/>
      <c r="M77" s="860"/>
      <c r="N77" s="860"/>
      <c r="O77" s="860"/>
      <c r="P77" s="861"/>
      <c r="Q77" s="865">
        <v>78</v>
      </c>
      <c r="R77" s="866"/>
      <c r="S77" s="866"/>
      <c r="T77" s="866"/>
      <c r="U77" s="816"/>
      <c r="V77" s="867">
        <v>74</v>
      </c>
      <c r="W77" s="866"/>
      <c r="X77" s="866"/>
      <c r="Y77" s="866"/>
      <c r="Z77" s="816"/>
      <c r="AA77" s="867">
        <v>4</v>
      </c>
      <c r="AB77" s="866"/>
      <c r="AC77" s="866"/>
      <c r="AD77" s="866"/>
      <c r="AE77" s="816"/>
      <c r="AF77" s="867">
        <v>4</v>
      </c>
      <c r="AG77" s="866"/>
      <c r="AH77" s="866"/>
      <c r="AI77" s="866"/>
      <c r="AJ77" s="816"/>
      <c r="AK77" s="867">
        <v>5</v>
      </c>
      <c r="AL77" s="866"/>
      <c r="AM77" s="866"/>
      <c r="AN77" s="866"/>
      <c r="AO77" s="816"/>
      <c r="AP77" s="867" t="s">
        <v>555</v>
      </c>
      <c r="AQ77" s="866"/>
      <c r="AR77" s="866"/>
      <c r="AS77" s="866"/>
      <c r="AT77" s="816"/>
      <c r="AU77" s="867" t="s">
        <v>555</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373</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3407</v>
      </c>
      <c r="AG88" s="828"/>
      <c r="AH88" s="828"/>
      <c r="AI88" s="828"/>
      <c r="AJ88" s="828"/>
      <c r="AK88" s="825"/>
      <c r="AL88" s="825"/>
      <c r="AM88" s="825"/>
      <c r="AN88" s="825"/>
      <c r="AO88" s="825"/>
      <c r="AP88" s="828">
        <v>37558</v>
      </c>
      <c r="AQ88" s="828"/>
      <c r="AR88" s="828"/>
      <c r="AS88" s="828"/>
      <c r="AT88" s="828"/>
      <c r="AU88" s="828">
        <v>413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156</v>
      </c>
      <c r="CS102" s="836"/>
      <c r="CT102" s="836"/>
      <c r="CU102" s="836"/>
      <c r="CV102" s="879"/>
      <c r="CW102" s="878">
        <v>18</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287</v>
      </c>
      <c r="AG109" s="881"/>
      <c r="AH109" s="881"/>
      <c r="AI109" s="881"/>
      <c r="AJ109" s="882"/>
      <c r="AK109" s="880" t="s">
        <v>286</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287</v>
      </c>
      <c r="BW109" s="881"/>
      <c r="BX109" s="881"/>
      <c r="BY109" s="881"/>
      <c r="BZ109" s="882"/>
      <c r="CA109" s="880" t="s">
        <v>286</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287</v>
      </c>
      <c r="DM109" s="881"/>
      <c r="DN109" s="881"/>
      <c r="DO109" s="881"/>
      <c r="DP109" s="882"/>
      <c r="DQ109" s="880" t="s">
        <v>286</v>
      </c>
      <c r="DR109" s="881"/>
      <c r="DS109" s="881"/>
      <c r="DT109" s="881"/>
      <c r="DU109" s="882"/>
      <c r="DV109" s="880" t="s">
        <v>411</v>
      </c>
      <c r="DW109" s="881"/>
      <c r="DX109" s="881"/>
      <c r="DY109" s="881"/>
      <c r="DZ109" s="883"/>
    </row>
    <row r="110" spans="1:131" s="197" customFormat="1" ht="26.25" customHeight="1" x14ac:dyDescent="0.15">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3874382</v>
      </c>
      <c r="AB110" s="888"/>
      <c r="AC110" s="888"/>
      <c r="AD110" s="888"/>
      <c r="AE110" s="889"/>
      <c r="AF110" s="890">
        <v>3625516</v>
      </c>
      <c r="AG110" s="888"/>
      <c r="AH110" s="888"/>
      <c r="AI110" s="888"/>
      <c r="AJ110" s="889"/>
      <c r="AK110" s="890">
        <v>3530830</v>
      </c>
      <c r="AL110" s="888"/>
      <c r="AM110" s="888"/>
      <c r="AN110" s="888"/>
      <c r="AO110" s="889"/>
      <c r="AP110" s="891">
        <v>29.4</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31164562</v>
      </c>
      <c r="BR110" s="925"/>
      <c r="BS110" s="925"/>
      <c r="BT110" s="925"/>
      <c r="BU110" s="925"/>
      <c r="BV110" s="925">
        <v>30654768</v>
      </c>
      <c r="BW110" s="925"/>
      <c r="BX110" s="925"/>
      <c r="BY110" s="925"/>
      <c r="BZ110" s="925"/>
      <c r="CA110" s="925">
        <v>30736194</v>
      </c>
      <c r="CB110" s="925"/>
      <c r="CC110" s="925"/>
      <c r="CD110" s="925"/>
      <c r="CE110" s="925"/>
      <c r="CF110" s="939">
        <v>255.9</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x14ac:dyDescent="0.15">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161314</v>
      </c>
      <c r="BR111" s="918"/>
      <c r="BS111" s="918"/>
      <c r="BT111" s="918"/>
      <c r="BU111" s="918"/>
      <c r="BV111" s="918">
        <v>128158</v>
      </c>
      <c r="BW111" s="918"/>
      <c r="BX111" s="918"/>
      <c r="BY111" s="918"/>
      <c r="BZ111" s="918"/>
      <c r="CA111" s="918">
        <v>96772</v>
      </c>
      <c r="CB111" s="918"/>
      <c r="CC111" s="918"/>
      <c r="CD111" s="918"/>
      <c r="CE111" s="918"/>
      <c r="CF111" s="912">
        <v>0.8</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x14ac:dyDescent="0.15">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1067</v>
      </c>
      <c r="AB112" s="957"/>
      <c r="AC112" s="957"/>
      <c r="AD112" s="957"/>
      <c r="AE112" s="958"/>
      <c r="AF112" s="959">
        <v>1067</v>
      </c>
      <c r="AG112" s="957"/>
      <c r="AH112" s="957"/>
      <c r="AI112" s="957"/>
      <c r="AJ112" s="958"/>
      <c r="AK112" s="959">
        <v>1067</v>
      </c>
      <c r="AL112" s="957"/>
      <c r="AM112" s="957"/>
      <c r="AN112" s="957"/>
      <c r="AO112" s="958"/>
      <c r="AP112" s="960">
        <v>0</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12162204</v>
      </c>
      <c r="BR112" s="918"/>
      <c r="BS112" s="918"/>
      <c r="BT112" s="918"/>
      <c r="BU112" s="918"/>
      <c r="BV112" s="918">
        <v>11503558</v>
      </c>
      <c r="BW112" s="918"/>
      <c r="BX112" s="918"/>
      <c r="BY112" s="918"/>
      <c r="BZ112" s="918"/>
      <c r="CA112" s="918">
        <v>11278883</v>
      </c>
      <c r="CB112" s="918"/>
      <c r="CC112" s="918"/>
      <c r="CD112" s="918"/>
      <c r="CE112" s="918"/>
      <c r="CF112" s="912">
        <v>93.9</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x14ac:dyDescent="0.15">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1065491</v>
      </c>
      <c r="AB113" s="932"/>
      <c r="AC113" s="932"/>
      <c r="AD113" s="932"/>
      <c r="AE113" s="933"/>
      <c r="AF113" s="934">
        <v>1089057</v>
      </c>
      <c r="AG113" s="932"/>
      <c r="AH113" s="932"/>
      <c r="AI113" s="932"/>
      <c r="AJ113" s="933"/>
      <c r="AK113" s="934">
        <v>1089545</v>
      </c>
      <c r="AL113" s="932"/>
      <c r="AM113" s="932"/>
      <c r="AN113" s="932"/>
      <c r="AO113" s="933"/>
      <c r="AP113" s="935">
        <v>9.1</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v>664869</v>
      </c>
      <c r="BR113" s="918"/>
      <c r="BS113" s="918"/>
      <c r="BT113" s="918"/>
      <c r="BU113" s="918"/>
      <c r="BV113" s="918">
        <v>485740</v>
      </c>
      <c r="BW113" s="918"/>
      <c r="BX113" s="918"/>
      <c r="BY113" s="918"/>
      <c r="BZ113" s="918"/>
      <c r="CA113" s="918">
        <v>412263</v>
      </c>
      <c r="CB113" s="918"/>
      <c r="CC113" s="918"/>
      <c r="CD113" s="918"/>
      <c r="CE113" s="918"/>
      <c r="CF113" s="912">
        <v>3.4</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x14ac:dyDescent="0.15">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241398</v>
      </c>
      <c r="AB114" s="957"/>
      <c r="AC114" s="957"/>
      <c r="AD114" s="957"/>
      <c r="AE114" s="958"/>
      <c r="AF114" s="959">
        <v>188474</v>
      </c>
      <c r="AG114" s="957"/>
      <c r="AH114" s="957"/>
      <c r="AI114" s="957"/>
      <c r="AJ114" s="958"/>
      <c r="AK114" s="959">
        <v>84277</v>
      </c>
      <c r="AL114" s="957"/>
      <c r="AM114" s="957"/>
      <c r="AN114" s="957"/>
      <c r="AO114" s="958"/>
      <c r="AP114" s="960">
        <v>0.7</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4902119</v>
      </c>
      <c r="BR114" s="918"/>
      <c r="BS114" s="918"/>
      <c r="BT114" s="918"/>
      <c r="BU114" s="918"/>
      <c r="BV114" s="918">
        <v>4880913</v>
      </c>
      <c r="BW114" s="918"/>
      <c r="BX114" s="918"/>
      <c r="BY114" s="918"/>
      <c r="BZ114" s="918"/>
      <c r="CA114" s="918">
        <v>4700899</v>
      </c>
      <c r="CB114" s="918"/>
      <c r="CC114" s="918"/>
      <c r="CD114" s="918"/>
      <c r="CE114" s="918"/>
      <c r="CF114" s="912">
        <v>39.1</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x14ac:dyDescent="0.15">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46758</v>
      </c>
      <c r="AB115" s="932"/>
      <c r="AC115" s="932"/>
      <c r="AD115" s="932"/>
      <c r="AE115" s="933"/>
      <c r="AF115" s="934">
        <v>45303</v>
      </c>
      <c r="AG115" s="932"/>
      <c r="AH115" s="932"/>
      <c r="AI115" s="932"/>
      <c r="AJ115" s="933"/>
      <c r="AK115" s="934">
        <v>47907</v>
      </c>
      <c r="AL115" s="932"/>
      <c r="AM115" s="932"/>
      <c r="AN115" s="932"/>
      <c r="AO115" s="933"/>
      <c r="AP115" s="935">
        <v>0.4</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v>11582</v>
      </c>
      <c r="BR115" s="918"/>
      <c r="BS115" s="918"/>
      <c r="BT115" s="918"/>
      <c r="BU115" s="918"/>
      <c r="BV115" s="918">
        <v>3316</v>
      </c>
      <c r="BW115" s="918"/>
      <c r="BX115" s="918"/>
      <c r="BY115" s="918"/>
      <c r="BZ115" s="918"/>
      <c r="CA115" s="918" t="s">
        <v>113</v>
      </c>
      <c r="CB115" s="918"/>
      <c r="CC115" s="918"/>
      <c r="CD115" s="918"/>
      <c r="CE115" s="918"/>
      <c r="CF115" s="912" t="s">
        <v>113</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942</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x14ac:dyDescent="0.15">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4061</v>
      </c>
      <c r="AB116" s="957"/>
      <c r="AC116" s="957"/>
      <c r="AD116" s="957"/>
      <c r="AE116" s="958"/>
      <c r="AF116" s="959">
        <v>3243</v>
      </c>
      <c r="AG116" s="957"/>
      <c r="AH116" s="957"/>
      <c r="AI116" s="957"/>
      <c r="AJ116" s="958"/>
      <c r="AK116" s="959">
        <v>4967</v>
      </c>
      <c r="AL116" s="957"/>
      <c r="AM116" s="957"/>
      <c r="AN116" s="957"/>
      <c r="AO116" s="958"/>
      <c r="AP116" s="960">
        <v>0</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125003</v>
      </c>
      <c r="DH116" s="957"/>
      <c r="DI116" s="957"/>
      <c r="DJ116" s="957"/>
      <c r="DK116" s="958"/>
      <c r="DL116" s="959">
        <v>95383</v>
      </c>
      <c r="DM116" s="957"/>
      <c r="DN116" s="957"/>
      <c r="DO116" s="957"/>
      <c r="DP116" s="958"/>
      <c r="DQ116" s="959">
        <v>65780</v>
      </c>
      <c r="DR116" s="957"/>
      <c r="DS116" s="957"/>
      <c r="DT116" s="957"/>
      <c r="DU116" s="958"/>
      <c r="DV116" s="960">
        <v>0.5</v>
      </c>
      <c r="DW116" s="961"/>
      <c r="DX116" s="961"/>
      <c r="DY116" s="961"/>
      <c r="DZ116" s="962"/>
    </row>
    <row r="117" spans="1:130" s="197" customFormat="1" ht="26.25" customHeight="1" x14ac:dyDescent="0.15">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5233157</v>
      </c>
      <c r="AB117" s="964"/>
      <c r="AC117" s="964"/>
      <c r="AD117" s="964"/>
      <c r="AE117" s="965"/>
      <c r="AF117" s="963">
        <v>4952660</v>
      </c>
      <c r="AG117" s="964"/>
      <c r="AH117" s="964"/>
      <c r="AI117" s="964"/>
      <c r="AJ117" s="965"/>
      <c r="AK117" s="963">
        <v>4758593</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x14ac:dyDescent="0.15">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287</v>
      </c>
      <c r="AG118" s="881"/>
      <c r="AH118" s="881"/>
      <c r="AI118" s="881"/>
      <c r="AJ118" s="882"/>
      <c r="AK118" s="880" t="s">
        <v>286</v>
      </c>
      <c r="AL118" s="881"/>
      <c r="AM118" s="881"/>
      <c r="AN118" s="881"/>
      <c r="AO118" s="882"/>
      <c r="AP118" s="988" t="s">
        <v>411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439</v>
      </c>
      <c r="BP118" s="992"/>
      <c r="BQ118" s="983">
        <v>49066650</v>
      </c>
      <c r="BR118" s="984"/>
      <c r="BS118" s="984"/>
      <c r="BT118" s="984"/>
      <c r="BU118" s="984"/>
      <c r="BV118" s="984">
        <v>47656453</v>
      </c>
      <c r="BW118" s="984"/>
      <c r="BX118" s="984"/>
      <c r="BY118" s="984"/>
      <c r="BZ118" s="984"/>
      <c r="CA118" s="984">
        <v>47225011</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x14ac:dyDescent="0.15">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441</v>
      </c>
      <c r="AV119" s="976"/>
      <c r="AW119" s="976"/>
      <c r="AX119" s="976"/>
      <c r="AY119" s="977"/>
      <c r="AZ119" s="938" t="s">
        <v>442</v>
      </c>
      <c r="BA119" s="885"/>
      <c r="BB119" s="885"/>
      <c r="BC119" s="885"/>
      <c r="BD119" s="885"/>
      <c r="BE119" s="885"/>
      <c r="BF119" s="885"/>
      <c r="BG119" s="885"/>
      <c r="BH119" s="885"/>
      <c r="BI119" s="885"/>
      <c r="BJ119" s="885"/>
      <c r="BK119" s="885"/>
      <c r="BL119" s="885"/>
      <c r="BM119" s="885"/>
      <c r="BN119" s="885"/>
      <c r="BO119" s="885"/>
      <c r="BP119" s="886"/>
      <c r="BQ119" s="924">
        <v>6345041</v>
      </c>
      <c r="BR119" s="925"/>
      <c r="BS119" s="925"/>
      <c r="BT119" s="925"/>
      <c r="BU119" s="925"/>
      <c r="BV119" s="925">
        <v>6996347</v>
      </c>
      <c r="BW119" s="925"/>
      <c r="BX119" s="925"/>
      <c r="BY119" s="925"/>
      <c r="BZ119" s="925"/>
      <c r="CA119" s="925">
        <v>7369989</v>
      </c>
      <c r="CB119" s="925"/>
      <c r="CC119" s="925"/>
      <c r="CD119" s="925"/>
      <c r="CE119" s="925"/>
      <c r="CF119" s="939">
        <v>61.4</v>
      </c>
      <c r="CG119" s="940"/>
      <c r="CH119" s="940"/>
      <c r="CI119" s="940"/>
      <c r="CJ119" s="940"/>
      <c r="CK119" s="945"/>
      <c r="CL119" s="946"/>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35369</v>
      </c>
      <c r="DH119" s="996"/>
      <c r="DI119" s="996"/>
      <c r="DJ119" s="996"/>
      <c r="DK119" s="997"/>
      <c r="DL119" s="998">
        <v>32775</v>
      </c>
      <c r="DM119" s="996"/>
      <c r="DN119" s="996"/>
      <c r="DO119" s="996"/>
      <c r="DP119" s="997"/>
      <c r="DQ119" s="998">
        <v>30992</v>
      </c>
      <c r="DR119" s="996"/>
      <c r="DS119" s="996"/>
      <c r="DT119" s="996"/>
      <c r="DU119" s="997"/>
      <c r="DV119" s="999">
        <v>0.3</v>
      </c>
      <c r="DW119" s="1000"/>
      <c r="DX119" s="1000"/>
      <c r="DY119" s="1000"/>
      <c r="DZ119" s="1001"/>
    </row>
    <row r="120" spans="1:130" s="197" customFormat="1" ht="26.25" customHeight="1" x14ac:dyDescent="0.15">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444</v>
      </c>
      <c r="BA120" s="948"/>
      <c r="BB120" s="948"/>
      <c r="BC120" s="948"/>
      <c r="BD120" s="948"/>
      <c r="BE120" s="948"/>
      <c r="BF120" s="948"/>
      <c r="BG120" s="948"/>
      <c r="BH120" s="948"/>
      <c r="BI120" s="948"/>
      <c r="BJ120" s="948"/>
      <c r="BK120" s="948"/>
      <c r="BL120" s="948"/>
      <c r="BM120" s="948"/>
      <c r="BN120" s="948"/>
      <c r="BO120" s="948"/>
      <c r="BP120" s="949"/>
      <c r="BQ120" s="917">
        <v>2380368</v>
      </c>
      <c r="BR120" s="918"/>
      <c r="BS120" s="918"/>
      <c r="BT120" s="918"/>
      <c r="BU120" s="918"/>
      <c r="BV120" s="918">
        <v>2078629</v>
      </c>
      <c r="BW120" s="918"/>
      <c r="BX120" s="918"/>
      <c r="BY120" s="918"/>
      <c r="BZ120" s="918"/>
      <c r="CA120" s="918">
        <v>1888690</v>
      </c>
      <c r="CB120" s="918"/>
      <c r="CC120" s="918"/>
      <c r="CD120" s="918"/>
      <c r="CE120" s="918"/>
      <c r="CF120" s="912">
        <v>15.7</v>
      </c>
      <c r="CG120" s="913"/>
      <c r="CH120" s="913"/>
      <c r="CI120" s="913"/>
      <c r="CJ120" s="913"/>
      <c r="CK120" s="1011" t="s">
        <v>445</v>
      </c>
      <c r="CL120" s="1012"/>
      <c r="CM120" s="1012"/>
      <c r="CN120" s="1012"/>
      <c r="CO120" s="1013"/>
      <c r="CP120" s="1019" t="s">
        <v>394</v>
      </c>
      <c r="CQ120" s="1020"/>
      <c r="CR120" s="1020"/>
      <c r="CS120" s="1020"/>
      <c r="CT120" s="1020"/>
      <c r="CU120" s="1020"/>
      <c r="CV120" s="1020"/>
      <c r="CW120" s="1020"/>
      <c r="CX120" s="1020"/>
      <c r="CY120" s="1020"/>
      <c r="CZ120" s="1020"/>
      <c r="DA120" s="1020"/>
      <c r="DB120" s="1020"/>
      <c r="DC120" s="1020"/>
      <c r="DD120" s="1020"/>
      <c r="DE120" s="1020"/>
      <c r="DF120" s="1021"/>
      <c r="DG120" s="924">
        <v>6246597</v>
      </c>
      <c r="DH120" s="925"/>
      <c r="DI120" s="925"/>
      <c r="DJ120" s="925"/>
      <c r="DK120" s="925"/>
      <c r="DL120" s="925">
        <v>6124041</v>
      </c>
      <c r="DM120" s="925"/>
      <c r="DN120" s="925"/>
      <c r="DO120" s="925"/>
      <c r="DP120" s="925"/>
      <c r="DQ120" s="925">
        <v>6134880</v>
      </c>
      <c r="DR120" s="925"/>
      <c r="DS120" s="925"/>
      <c r="DT120" s="925"/>
      <c r="DU120" s="925"/>
      <c r="DV120" s="926">
        <v>51.1</v>
      </c>
      <c r="DW120" s="926"/>
      <c r="DX120" s="926"/>
      <c r="DY120" s="926"/>
      <c r="DZ120" s="927"/>
    </row>
    <row r="121" spans="1:130" s="197" customFormat="1" ht="26.25" customHeight="1" x14ac:dyDescent="0.15">
      <c r="A121" s="973"/>
      <c r="B121" s="944"/>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447</v>
      </c>
      <c r="BA121" s="969"/>
      <c r="BB121" s="969"/>
      <c r="BC121" s="969"/>
      <c r="BD121" s="969"/>
      <c r="BE121" s="969"/>
      <c r="BF121" s="969"/>
      <c r="BG121" s="969"/>
      <c r="BH121" s="969"/>
      <c r="BI121" s="969"/>
      <c r="BJ121" s="969"/>
      <c r="BK121" s="969"/>
      <c r="BL121" s="969"/>
      <c r="BM121" s="969"/>
      <c r="BN121" s="969"/>
      <c r="BO121" s="969"/>
      <c r="BP121" s="970"/>
      <c r="BQ121" s="983">
        <v>28283491</v>
      </c>
      <c r="BR121" s="984"/>
      <c r="BS121" s="984"/>
      <c r="BT121" s="984"/>
      <c r="BU121" s="984"/>
      <c r="BV121" s="984">
        <v>29321304</v>
      </c>
      <c r="BW121" s="984"/>
      <c r="BX121" s="984"/>
      <c r="BY121" s="984"/>
      <c r="BZ121" s="984"/>
      <c r="CA121" s="984">
        <v>28601621</v>
      </c>
      <c r="CB121" s="984"/>
      <c r="CC121" s="984"/>
      <c r="CD121" s="984"/>
      <c r="CE121" s="984"/>
      <c r="CF121" s="1022">
        <v>238.1</v>
      </c>
      <c r="CG121" s="1023"/>
      <c r="CH121" s="1023"/>
      <c r="CI121" s="1023"/>
      <c r="CJ121" s="1023"/>
      <c r="CK121" s="1014"/>
      <c r="CL121" s="1015"/>
      <c r="CM121" s="1015"/>
      <c r="CN121" s="1015"/>
      <c r="CO121" s="1016"/>
      <c r="CP121" s="1005" t="s">
        <v>392</v>
      </c>
      <c r="CQ121" s="1006"/>
      <c r="CR121" s="1006"/>
      <c r="CS121" s="1006"/>
      <c r="CT121" s="1006"/>
      <c r="CU121" s="1006"/>
      <c r="CV121" s="1006"/>
      <c r="CW121" s="1006"/>
      <c r="CX121" s="1006"/>
      <c r="CY121" s="1006"/>
      <c r="CZ121" s="1006"/>
      <c r="DA121" s="1006"/>
      <c r="DB121" s="1006"/>
      <c r="DC121" s="1006"/>
      <c r="DD121" s="1006"/>
      <c r="DE121" s="1006"/>
      <c r="DF121" s="1007"/>
      <c r="DG121" s="917">
        <v>4985583</v>
      </c>
      <c r="DH121" s="918"/>
      <c r="DI121" s="918"/>
      <c r="DJ121" s="918"/>
      <c r="DK121" s="918"/>
      <c r="DL121" s="918">
        <v>4329658</v>
      </c>
      <c r="DM121" s="918"/>
      <c r="DN121" s="918"/>
      <c r="DO121" s="918"/>
      <c r="DP121" s="918"/>
      <c r="DQ121" s="918">
        <v>4046859</v>
      </c>
      <c r="DR121" s="918"/>
      <c r="DS121" s="918"/>
      <c r="DT121" s="918"/>
      <c r="DU121" s="918"/>
      <c r="DV121" s="919">
        <v>33.700000000000003</v>
      </c>
      <c r="DW121" s="919"/>
      <c r="DX121" s="919"/>
      <c r="DY121" s="919"/>
      <c r="DZ121" s="920"/>
    </row>
    <row r="122" spans="1:130" s="197" customFormat="1" ht="26.25" customHeight="1" x14ac:dyDescent="0.15">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448</v>
      </c>
      <c r="BP122" s="992"/>
      <c r="BQ122" s="1032">
        <v>37008900</v>
      </c>
      <c r="BR122" s="1033"/>
      <c r="BS122" s="1033"/>
      <c r="BT122" s="1033"/>
      <c r="BU122" s="1033"/>
      <c r="BV122" s="1033">
        <v>38396280</v>
      </c>
      <c r="BW122" s="1033"/>
      <c r="BX122" s="1033"/>
      <c r="BY122" s="1033"/>
      <c r="BZ122" s="1033"/>
      <c r="CA122" s="1033">
        <v>37860300</v>
      </c>
      <c r="CB122" s="1033"/>
      <c r="CC122" s="1033"/>
      <c r="CD122" s="1033"/>
      <c r="CE122" s="1033"/>
      <c r="CF122" s="985"/>
      <c r="CG122" s="986"/>
      <c r="CH122" s="986"/>
      <c r="CI122" s="986"/>
      <c r="CJ122" s="987"/>
      <c r="CK122" s="1014"/>
      <c r="CL122" s="1015"/>
      <c r="CM122" s="1015"/>
      <c r="CN122" s="1015"/>
      <c r="CO122" s="1016"/>
      <c r="CP122" s="1005" t="s">
        <v>391</v>
      </c>
      <c r="CQ122" s="1006"/>
      <c r="CR122" s="1006"/>
      <c r="CS122" s="1006"/>
      <c r="CT122" s="1006"/>
      <c r="CU122" s="1006"/>
      <c r="CV122" s="1006"/>
      <c r="CW122" s="1006"/>
      <c r="CX122" s="1006"/>
      <c r="CY122" s="1006"/>
      <c r="CZ122" s="1006"/>
      <c r="DA122" s="1006"/>
      <c r="DB122" s="1006"/>
      <c r="DC122" s="1006"/>
      <c r="DD122" s="1006"/>
      <c r="DE122" s="1006"/>
      <c r="DF122" s="1007"/>
      <c r="DG122" s="917">
        <v>71500</v>
      </c>
      <c r="DH122" s="918"/>
      <c r="DI122" s="918"/>
      <c r="DJ122" s="918"/>
      <c r="DK122" s="918"/>
      <c r="DL122" s="918">
        <v>255400</v>
      </c>
      <c r="DM122" s="918"/>
      <c r="DN122" s="918"/>
      <c r="DO122" s="918"/>
      <c r="DP122" s="918"/>
      <c r="DQ122" s="918">
        <v>305071</v>
      </c>
      <c r="DR122" s="918"/>
      <c r="DS122" s="918"/>
      <c r="DT122" s="918"/>
      <c r="DU122" s="918"/>
      <c r="DV122" s="919">
        <v>2.5</v>
      </c>
      <c r="DW122" s="919"/>
      <c r="DX122" s="919"/>
      <c r="DY122" s="919"/>
      <c r="DZ122" s="920"/>
    </row>
    <row r="123" spans="1:130" s="197" customFormat="1" ht="26.25" customHeight="1" thickBot="1" x14ac:dyDescent="0.2">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44148</v>
      </c>
      <c r="AB123" s="957"/>
      <c r="AC123" s="957"/>
      <c r="AD123" s="957"/>
      <c r="AE123" s="958"/>
      <c r="AF123" s="959">
        <v>42573</v>
      </c>
      <c r="AG123" s="957"/>
      <c r="AH123" s="957"/>
      <c r="AI123" s="957"/>
      <c r="AJ123" s="958"/>
      <c r="AK123" s="959">
        <v>46123</v>
      </c>
      <c r="AL123" s="957"/>
      <c r="AM123" s="957"/>
      <c r="AN123" s="957"/>
      <c r="AO123" s="958"/>
      <c r="AP123" s="960">
        <v>0.4</v>
      </c>
      <c r="AQ123" s="961"/>
      <c r="AR123" s="961"/>
      <c r="AS123" s="961"/>
      <c r="AT123" s="962"/>
      <c r="AU123" s="1029" t="s">
        <v>449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98.5</v>
      </c>
      <c r="BR123" s="1025"/>
      <c r="BS123" s="1025"/>
      <c r="BT123" s="1025"/>
      <c r="BU123" s="1025"/>
      <c r="BV123" s="1025">
        <v>76.900000000000006</v>
      </c>
      <c r="BW123" s="1025"/>
      <c r="BX123" s="1025"/>
      <c r="BY123" s="1025"/>
      <c r="BZ123" s="1025"/>
      <c r="CA123" s="1025">
        <v>77.900000000000006</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v>38573</v>
      </c>
      <c r="DH123" s="957"/>
      <c r="DI123" s="957"/>
      <c r="DJ123" s="957"/>
      <c r="DK123" s="958"/>
      <c r="DL123" s="959" t="s">
        <v>113</v>
      </c>
      <c r="DM123" s="957"/>
      <c r="DN123" s="957"/>
      <c r="DO123" s="957"/>
      <c r="DP123" s="958"/>
      <c r="DQ123" s="959" t="s">
        <v>113</v>
      </c>
      <c r="DR123" s="957"/>
      <c r="DS123" s="957"/>
      <c r="DT123" s="957"/>
      <c r="DU123" s="958"/>
      <c r="DV123" s="960" t="s">
        <v>113</v>
      </c>
      <c r="DW123" s="961"/>
      <c r="DX123" s="961"/>
      <c r="DY123" s="961"/>
      <c r="DZ123" s="962"/>
    </row>
    <row r="124" spans="1:130" s="197" customFormat="1" ht="26.25" customHeight="1" x14ac:dyDescent="0.15">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450</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x14ac:dyDescent="0.2">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451</v>
      </c>
      <c r="CL125" s="1012"/>
      <c r="CM125" s="1012"/>
      <c r="CN125" s="1012"/>
      <c r="CO125" s="1013"/>
      <c r="CP125" s="938" t="s">
        <v>452</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x14ac:dyDescent="0.15">
      <c r="A126" s="973"/>
      <c r="B126" s="944"/>
      <c r="C126" s="914" t="s">
        <v>443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2610</v>
      </c>
      <c r="AB126" s="957"/>
      <c r="AC126" s="957"/>
      <c r="AD126" s="957"/>
      <c r="AE126" s="958"/>
      <c r="AF126" s="959">
        <v>2730</v>
      </c>
      <c r="AG126" s="957"/>
      <c r="AH126" s="957"/>
      <c r="AI126" s="957"/>
      <c r="AJ126" s="958"/>
      <c r="AK126" s="959">
        <v>1784</v>
      </c>
      <c r="AL126" s="957"/>
      <c r="AM126" s="957"/>
      <c r="AN126" s="957"/>
      <c r="AO126" s="958"/>
      <c r="AP126" s="960">
        <v>0</v>
      </c>
      <c r="AQ126" s="961"/>
      <c r="AR126" s="961"/>
      <c r="AS126" s="961"/>
      <c r="AT126" s="962"/>
      <c r="AU126" s="233"/>
      <c r="AV126" s="233"/>
      <c r="AW126" s="233"/>
      <c r="AX126" s="1034" t="s">
        <v>453</v>
      </c>
      <c r="AY126" s="1035"/>
      <c r="AZ126" s="1035"/>
      <c r="BA126" s="1035"/>
      <c r="BB126" s="1035"/>
      <c r="BC126" s="1035"/>
      <c r="BD126" s="1035"/>
      <c r="BE126" s="1036"/>
      <c r="BF126" s="1050" t="s">
        <v>454</v>
      </c>
      <c r="BG126" s="1035"/>
      <c r="BH126" s="1035"/>
      <c r="BI126" s="1035"/>
      <c r="BJ126" s="1035"/>
      <c r="BK126" s="1035"/>
      <c r="BL126" s="1036"/>
      <c r="BM126" s="1050" t="s">
        <v>455</v>
      </c>
      <c r="BN126" s="1035"/>
      <c r="BO126" s="1035"/>
      <c r="BP126" s="1035"/>
      <c r="BQ126" s="1035"/>
      <c r="BR126" s="1035"/>
      <c r="BS126" s="1036"/>
      <c r="BT126" s="1050" t="s">
        <v>456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457</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x14ac:dyDescent="0.2">
      <c r="A127" s="974"/>
      <c r="B127" s="946"/>
      <c r="C127" s="1002" t="s">
        <v>458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459</v>
      </c>
      <c r="AY127" s="885"/>
      <c r="AZ127" s="885"/>
      <c r="BA127" s="885"/>
      <c r="BB127" s="885"/>
      <c r="BC127" s="885"/>
      <c r="BD127" s="885"/>
      <c r="BE127" s="886"/>
      <c r="BF127" s="1039" t="s">
        <v>113</v>
      </c>
      <c r="BG127" s="1040"/>
      <c r="BH127" s="1040"/>
      <c r="BI127" s="1040"/>
      <c r="BJ127" s="1040"/>
      <c r="BK127" s="1040"/>
      <c r="BL127" s="1049"/>
      <c r="BM127" s="1039">
        <v>12.77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460</v>
      </c>
      <c r="CQ127" s="1043"/>
      <c r="CR127" s="1043"/>
      <c r="CS127" s="1043"/>
      <c r="CT127" s="1043"/>
      <c r="CU127" s="1043"/>
      <c r="CV127" s="1043"/>
      <c r="CW127" s="1043"/>
      <c r="CX127" s="1043"/>
      <c r="CY127" s="1043"/>
      <c r="CZ127" s="1043"/>
      <c r="DA127" s="1043"/>
      <c r="DB127" s="1043"/>
      <c r="DC127" s="1043"/>
      <c r="DD127" s="1043"/>
      <c r="DE127" s="1043"/>
      <c r="DF127" s="1044"/>
      <c r="DG127" s="1045">
        <v>11582</v>
      </c>
      <c r="DH127" s="1046"/>
      <c r="DI127" s="1046"/>
      <c r="DJ127" s="1046"/>
      <c r="DK127" s="1046"/>
      <c r="DL127" s="1046">
        <v>3316</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x14ac:dyDescent="0.15">
      <c r="A128" s="1069" t="s">
        <v>461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462</v>
      </c>
      <c r="X128" s="1071"/>
      <c r="Y128" s="1071"/>
      <c r="Z128" s="1072"/>
      <c r="AA128" s="1087">
        <v>233362</v>
      </c>
      <c r="AB128" s="1088"/>
      <c r="AC128" s="1088"/>
      <c r="AD128" s="1088"/>
      <c r="AE128" s="1089"/>
      <c r="AF128" s="1090">
        <v>217122</v>
      </c>
      <c r="AG128" s="1088"/>
      <c r="AH128" s="1088"/>
      <c r="AI128" s="1088"/>
      <c r="AJ128" s="1089"/>
      <c r="AK128" s="1090">
        <v>225641</v>
      </c>
      <c r="AL128" s="1088"/>
      <c r="AM128" s="1088"/>
      <c r="AN128" s="1088"/>
      <c r="AO128" s="1089"/>
      <c r="AP128" s="1091"/>
      <c r="AQ128" s="1092"/>
      <c r="AR128" s="1092"/>
      <c r="AS128" s="1092"/>
      <c r="AT128" s="1093"/>
      <c r="AU128" s="235"/>
      <c r="AV128" s="235"/>
      <c r="AW128" s="235"/>
      <c r="AX128" s="1052" t="s">
        <v>463</v>
      </c>
      <c r="AY128" s="948"/>
      <c r="AZ128" s="948"/>
      <c r="BA128" s="948"/>
      <c r="BB128" s="948"/>
      <c r="BC128" s="948"/>
      <c r="BD128" s="948"/>
      <c r="BE128" s="949"/>
      <c r="BF128" s="1064" t="s">
        <v>113</v>
      </c>
      <c r="BG128" s="1065"/>
      <c r="BH128" s="1065"/>
      <c r="BI128" s="1065"/>
      <c r="BJ128" s="1065"/>
      <c r="BK128" s="1065"/>
      <c r="BL128" s="1066"/>
      <c r="BM128" s="1064">
        <v>17.77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464</v>
      </c>
      <c r="X129" s="1059"/>
      <c r="Y129" s="1059"/>
      <c r="Z129" s="1060"/>
      <c r="AA129" s="956">
        <v>15434982</v>
      </c>
      <c r="AB129" s="957"/>
      <c r="AC129" s="957"/>
      <c r="AD129" s="957"/>
      <c r="AE129" s="958"/>
      <c r="AF129" s="959">
        <v>15186548</v>
      </c>
      <c r="AG129" s="957"/>
      <c r="AH129" s="957"/>
      <c r="AI129" s="957"/>
      <c r="AJ129" s="958"/>
      <c r="AK129" s="959">
        <v>15097645</v>
      </c>
      <c r="AL129" s="957"/>
      <c r="AM129" s="957"/>
      <c r="AN129" s="957"/>
      <c r="AO129" s="958"/>
      <c r="AP129" s="1061"/>
      <c r="AQ129" s="1062"/>
      <c r="AR129" s="1062"/>
      <c r="AS129" s="1062"/>
      <c r="AT129" s="1063"/>
      <c r="AU129" s="235"/>
      <c r="AV129" s="235"/>
      <c r="AW129" s="235"/>
      <c r="AX129" s="1052" t="s">
        <v>465</v>
      </c>
      <c r="AY129" s="948"/>
      <c r="AZ129" s="948"/>
      <c r="BA129" s="948"/>
      <c r="BB129" s="948"/>
      <c r="BC129" s="948"/>
      <c r="BD129" s="948"/>
      <c r="BE129" s="949"/>
      <c r="BF129" s="1053">
        <v>13.2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467</v>
      </c>
      <c r="X130" s="1059"/>
      <c r="Y130" s="1059"/>
      <c r="Z130" s="1060"/>
      <c r="AA130" s="956">
        <v>3200915</v>
      </c>
      <c r="AB130" s="957"/>
      <c r="AC130" s="957"/>
      <c r="AD130" s="957"/>
      <c r="AE130" s="958"/>
      <c r="AF130" s="959">
        <v>3157230</v>
      </c>
      <c r="AG130" s="957"/>
      <c r="AH130" s="957"/>
      <c r="AI130" s="957"/>
      <c r="AJ130" s="958"/>
      <c r="AK130" s="959">
        <v>3085378</v>
      </c>
      <c r="AL130" s="957"/>
      <c r="AM130" s="957"/>
      <c r="AN130" s="957"/>
      <c r="AO130" s="958"/>
      <c r="AP130" s="1061"/>
      <c r="AQ130" s="1062"/>
      <c r="AR130" s="1062"/>
      <c r="AS130" s="1062"/>
      <c r="AT130" s="1063"/>
      <c r="AU130" s="235"/>
      <c r="AV130" s="235"/>
      <c r="AW130" s="235"/>
      <c r="AX130" s="1111" t="s">
        <v>468</v>
      </c>
      <c r="AY130" s="1043"/>
      <c r="AZ130" s="1043"/>
      <c r="BA130" s="1043"/>
      <c r="BB130" s="1043"/>
      <c r="BC130" s="1043"/>
      <c r="BD130" s="1043"/>
      <c r="BE130" s="1044"/>
      <c r="BF130" s="1073">
        <v>77.900000000000006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469</v>
      </c>
      <c r="X131" s="1082"/>
      <c r="Y131" s="1082"/>
      <c r="Z131" s="1083"/>
      <c r="AA131" s="995">
        <v>12234067</v>
      </c>
      <c r="AB131" s="996"/>
      <c r="AC131" s="996"/>
      <c r="AD131" s="996"/>
      <c r="AE131" s="997"/>
      <c r="AF131" s="998">
        <v>12029318</v>
      </c>
      <c r="AG131" s="996"/>
      <c r="AH131" s="996"/>
      <c r="AI131" s="996"/>
      <c r="AJ131" s="997"/>
      <c r="AK131" s="998">
        <v>12012267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470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471</v>
      </c>
      <c r="W132" s="1099"/>
      <c r="X132" s="1099"/>
      <c r="Y132" s="1099"/>
      <c r="Z132" s="1100"/>
      <c r="AA132" s="1101">
        <v>14.70385931</v>
      </c>
      <c r="AB132" s="1102"/>
      <c r="AC132" s="1102"/>
      <c r="AD132" s="1102"/>
      <c r="AE132" s="1103"/>
      <c r="AF132" s="1104">
        <v>13.120511069999999</v>
      </c>
      <c r="AG132" s="1102"/>
      <c r="AH132" s="1102"/>
      <c r="AI132" s="1102"/>
      <c r="AJ132" s="1103"/>
      <c r="AK132" s="1104">
        <v>12.05079774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472</v>
      </c>
      <c r="W133" s="1106"/>
      <c r="X133" s="1106"/>
      <c r="Y133" s="1106"/>
      <c r="Z133" s="1107"/>
      <c r="AA133" s="1108">
        <v>16</v>
      </c>
      <c r="AB133" s="1109"/>
      <c r="AC133" s="1109"/>
      <c r="AD133" s="1109"/>
      <c r="AE133" s="1110"/>
      <c r="AF133" s="1108">
        <v>14.3</v>
      </c>
      <c r="AG133" s="1109"/>
      <c r="AH133" s="1109"/>
      <c r="AI133" s="1109"/>
      <c r="AJ133" s="1110"/>
      <c r="AK133" s="1108">
        <v>13.2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Q19" zoomScale="85" zoomScaleNormal="85" zoomScaleSheetLayoutView="80" workbookViewId="0">
      <selection activeCell="L75" sqref="L7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8"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5" t="s">
        <v>475</v>
      </c>
      <c r="L7" s="254"/>
      <c r="M7" s="255" t="s">
        <v>476</v>
      </c>
      <c r="N7" s="256"/>
    </row>
    <row r="8" spans="1:16" x14ac:dyDescent="0.15">
      <c r="A8" s="248"/>
      <c r="B8" s="244"/>
      <c r="C8" s="244"/>
      <c r="D8" s="244"/>
      <c r="E8" s="244"/>
      <c r="F8" s="244"/>
      <c r="G8" s="257"/>
      <c r="H8" s="258"/>
      <c r="I8" s="258"/>
      <c r="J8" s="259"/>
      <c r="K8" s="1116"/>
      <c r="L8" s="260" t="s">
        <v>477</v>
      </c>
      <c r="M8" s="261" t="s">
        <v>478</v>
      </c>
      <c r="N8" s="262" t="s">
        <v>479</v>
      </c>
    </row>
    <row r="9" spans="1:16" x14ac:dyDescent="0.15">
      <c r="A9" s="248"/>
      <c r="B9" s="244"/>
      <c r="C9" s="244"/>
      <c r="D9" s="244"/>
      <c r="E9" s="244"/>
      <c r="F9" s="244"/>
      <c r="G9" s="1117" t="s">
        <v>480</v>
      </c>
      <c r="H9" s="1118"/>
      <c r="I9" s="1118"/>
      <c r="J9" s="1119"/>
      <c r="K9" s="263">
        <v>4033422</v>
      </c>
      <c r="L9" s="264">
        <v>120178</v>
      </c>
      <c r="M9" s="265">
        <v>79749</v>
      </c>
      <c r="N9" s="266">
        <v>50.7</v>
      </c>
    </row>
    <row r="10" spans="1:16" x14ac:dyDescent="0.15">
      <c r="A10" s="248"/>
      <c r="B10" s="244"/>
      <c r="C10" s="244"/>
      <c r="D10" s="244"/>
      <c r="E10" s="244"/>
      <c r="F10" s="244"/>
      <c r="G10" s="1117" t="s">
        <v>481</v>
      </c>
      <c r="H10" s="1118"/>
      <c r="I10" s="1118"/>
      <c r="J10" s="1119"/>
      <c r="K10" s="267">
        <v>338290</v>
      </c>
      <c r="L10" s="268">
        <v>10080</v>
      </c>
      <c r="M10" s="269">
        <v>6217</v>
      </c>
      <c r="N10" s="270">
        <v>62.1</v>
      </c>
    </row>
    <row r="11" spans="1:16" ht="13.5" customHeight="1" x14ac:dyDescent="0.15">
      <c r="A11" s="248"/>
      <c r="B11" s="244"/>
      <c r="C11" s="244"/>
      <c r="D11" s="244"/>
      <c r="E11" s="244"/>
      <c r="F11" s="244"/>
      <c r="G11" s="1117" t="s">
        <v>482</v>
      </c>
      <c r="H11" s="1118"/>
      <c r="I11" s="1118"/>
      <c r="J11" s="1119"/>
      <c r="K11" s="267">
        <v>86100</v>
      </c>
      <c r="L11" s="268">
        <v>2565</v>
      </c>
      <c r="M11" s="269">
        <v>8019</v>
      </c>
      <c r="N11" s="270">
        <v>-68</v>
      </c>
    </row>
    <row r="12" spans="1:16" ht="13.5" customHeight="1" x14ac:dyDescent="0.15">
      <c r="A12" s="248"/>
      <c r="B12" s="244"/>
      <c r="C12" s="244"/>
      <c r="D12" s="244"/>
      <c r="E12" s="244"/>
      <c r="F12" s="244"/>
      <c r="G12" s="1117" t="s">
        <v>483</v>
      </c>
      <c r="H12" s="1118"/>
      <c r="I12" s="1118"/>
      <c r="J12" s="1119"/>
      <c r="K12" s="267" t="s">
        <v>484</v>
      </c>
      <c r="L12" s="268" t="s">
        <v>484</v>
      </c>
      <c r="M12" s="269">
        <v>1353</v>
      </c>
      <c r="N12" s="270" t="s">
        <v>484</v>
      </c>
    </row>
    <row r="13" spans="1:16" ht="13.5" customHeight="1" x14ac:dyDescent="0.15">
      <c r="A13" s="248"/>
      <c r="B13" s="244"/>
      <c r="C13" s="244"/>
      <c r="D13" s="244"/>
      <c r="E13" s="244"/>
      <c r="F13" s="244"/>
      <c r="G13" s="1117" t="s">
        <v>485</v>
      </c>
      <c r="H13" s="1118"/>
      <c r="I13" s="1118"/>
      <c r="J13" s="1119"/>
      <c r="K13" s="267" t="s">
        <v>484</v>
      </c>
      <c r="L13" s="268" t="s">
        <v>484</v>
      </c>
      <c r="M13" s="269" t="s">
        <v>484</v>
      </c>
      <c r="N13" s="270" t="s">
        <v>484</v>
      </c>
    </row>
    <row r="14" spans="1:16" ht="13.5" customHeight="1" x14ac:dyDescent="0.15">
      <c r="A14" s="248"/>
      <c r="B14" s="244"/>
      <c r="C14" s="244"/>
      <c r="D14" s="244"/>
      <c r="E14" s="244"/>
      <c r="F14" s="244"/>
      <c r="G14" s="1117" t="s">
        <v>486</v>
      </c>
      <c r="H14" s="1118"/>
      <c r="I14" s="1118"/>
      <c r="J14" s="1119"/>
      <c r="K14" s="267">
        <v>192810</v>
      </c>
      <c r="L14" s="268">
        <v>5745</v>
      </c>
      <c r="M14" s="269">
        <v>3282</v>
      </c>
      <c r="N14" s="270">
        <v>75</v>
      </c>
    </row>
    <row r="15" spans="1:16" ht="13.5" customHeight="1" x14ac:dyDescent="0.15">
      <c r="A15" s="248"/>
      <c r="B15" s="244"/>
      <c r="C15" s="244"/>
      <c r="D15" s="244"/>
      <c r="E15" s="244"/>
      <c r="F15" s="244"/>
      <c r="G15" s="1117" t="s">
        <v>487</v>
      </c>
      <c r="H15" s="1118"/>
      <c r="I15" s="1118"/>
      <c r="J15" s="1119"/>
      <c r="K15" s="267">
        <v>198131</v>
      </c>
      <c r="L15" s="268">
        <v>5903</v>
      </c>
      <c r="M15" s="269">
        <v>1832</v>
      </c>
      <c r="N15" s="270">
        <v>222.2</v>
      </c>
    </row>
    <row r="16" spans="1:16" x14ac:dyDescent="0.15">
      <c r="A16" s="248"/>
      <c r="B16" s="244"/>
      <c r="C16" s="244"/>
      <c r="D16" s="244"/>
      <c r="E16" s="244"/>
      <c r="F16" s="244"/>
      <c r="G16" s="1120" t="s">
        <v>488</v>
      </c>
      <c r="H16" s="1121"/>
      <c r="I16" s="1121"/>
      <c r="J16" s="1122"/>
      <c r="K16" s="268">
        <v>-450618</v>
      </c>
      <c r="L16" s="268">
        <v>-13426</v>
      </c>
      <c r="M16" s="269">
        <v>-9558</v>
      </c>
      <c r="N16" s="270">
        <v>40.5</v>
      </c>
    </row>
    <row r="17" spans="1:16" x14ac:dyDescent="0.15">
      <c r="A17" s="248"/>
      <c r="B17" s="244"/>
      <c r="C17" s="244"/>
      <c r="D17" s="244"/>
      <c r="E17" s="244"/>
      <c r="F17" s="244"/>
      <c r="G17" s="1120" t="s">
        <v>171</v>
      </c>
      <c r="H17" s="1121"/>
      <c r="I17" s="1121"/>
      <c r="J17" s="1122"/>
      <c r="K17" s="268">
        <v>4398135</v>
      </c>
      <c r="L17" s="268">
        <v>131045</v>
      </c>
      <c r="M17" s="269">
        <v>90893</v>
      </c>
      <c r="N17" s="270">
        <v>44.2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2" t="s">
        <v>493</v>
      </c>
      <c r="H21" s="1113"/>
      <c r="I21" s="1113"/>
      <c r="J21" s="1114"/>
      <c r="K21" s="280">
        <v>14.36</v>
      </c>
      <c r="L21" s="281">
        <v>9.06</v>
      </c>
      <c r="M21" s="282">
        <v>5.3</v>
      </c>
      <c r="N21" s="249"/>
      <c r="O21" s="283"/>
      <c r="P21" s="279"/>
    </row>
    <row r="22" spans="1:16" s="284" customFormat="1" x14ac:dyDescent="0.15">
      <c r="A22" s="279"/>
      <c r="B22" s="249"/>
      <c r="C22" s="249"/>
      <c r="D22" s="249"/>
      <c r="E22" s="249"/>
      <c r="F22" s="249"/>
      <c r="G22" s="1112" t="s">
        <v>494</v>
      </c>
      <c r="H22" s="1113"/>
      <c r="I22" s="1113"/>
      <c r="J22" s="1114"/>
      <c r="K22" s="285">
        <v>97.2</v>
      </c>
      <c r="L22" s="286">
        <v>96.9</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5" t="s">
        <v>475</v>
      </c>
      <c r="L30" s="254"/>
      <c r="M30" s="255" t="s">
        <v>476</v>
      </c>
      <c r="N30" s="256"/>
    </row>
    <row r="31" spans="1:16" x14ac:dyDescent="0.15">
      <c r="A31" s="248"/>
      <c r="B31" s="244"/>
      <c r="C31" s="244"/>
      <c r="D31" s="244"/>
      <c r="E31" s="244"/>
      <c r="F31" s="244"/>
      <c r="G31" s="257"/>
      <c r="H31" s="258"/>
      <c r="I31" s="258"/>
      <c r="J31" s="259"/>
      <c r="K31" s="1116"/>
      <c r="L31" s="260" t="s">
        <v>477</v>
      </c>
      <c r="M31" s="261" t="s">
        <v>478</v>
      </c>
      <c r="N31" s="262" t="s">
        <v>479</v>
      </c>
    </row>
    <row r="32" spans="1:16" ht="27" customHeight="1" x14ac:dyDescent="0.15">
      <c r="A32" s="248"/>
      <c r="B32" s="244"/>
      <c r="C32" s="244"/>
      <c r="D32" s="244"/>
      <c r="E32" s="244"/>
      <c r="F32" s="244"/>
      <c r="G32" s="1128" t="s">
        <v>498</v>
      </c>
      <c r="H32" s="1129"/>
      <c r="I32" s="1129"/>
      <c r="J32" s="1130"/>
      <c r="K32" s="294">
        <v>3530830</v>
      </c>
      <c r="L32" s="294">
        <v>105203</v>
      </c>
      <c r="M32" s="295">
        <v>60211</v>
      </c>
      <c r="N32" s="296">
        <v>74.7</v>
      </c>
    </row>
    <row r="33" spans="1:16" ht="13.5" customHeight="1" x14ac:dyDescent="0.15">
      <c r="A33" s="248"/>
      <c r="B33" s="244"/>
      <c r="C33" s="244"/>
      <c r="D33" s="244"/>
      <c r="E33" s="244"/>
      <c r="F33" s="244"/>
      <c r="G33" s="1128" t="s">
        <v>499</v>
      </c>
      <c r="H33" s="1129"/>
      <c r="I33" s="1129"/>
      <c r="J33" s="1130"/>
      <c r="K33" s="294" t="s">
        <v>484</v>
      </c>
      <c r="L33" s="294" t="s">
        <v>484</v>
      </c>
      <c r="M33" s="295" t="s">
        <v>484</v>
      </c>
      <c r="N33" s="296" t="s">
        <v>484</v>
      </c>
    </row>
    <row r="34" spans="1:16" ht="27" customHeight="1" x14ac:dyDescent="0.15">
      <c r="A34" s="248"/>
      <c r="B34" s="244"/>
      <c r="C34" s="244"/>
      <c r="D34" s="244"/>
      <c r="E34" s="244"/>
      <c r="F34" s="244"/>
      <c r="G34" s="1128" t="s">
        <v>500</v>
      </c>
      <c r="H34" s="1129"/>
      <c r="I34" s="1129"/>
      <c r="J34" s="1130"/>
      <c r="K34" s="294">
        <v>1067</v>
      </c>
      <c r="L34" s="294">
        <v>32</v>
      </c>
      <c r="M34" s="295">
        <v>12</v>
      </c>
      <c r="N34" s="296">
        <v>166.7</v>
      </c>
    </row>
    <row r="35" spans="1:16" ht="27" customHeight="1" x14ac:dyDescent="0.15">
      <c r="A35" s="248"/>
      <c r="B35" s="244"/>
      <c r="C35" s="244"/>
      <c r="D35" s="244"/>
      <c r="E35" s="244"/>
      <c r="F35" s="244"/>
      <c r="G35" s="1128" t="s">
        <v>501</v>
      </c>
      <c r="H35" s="1129"/>
      <c r="I35" s="1129"/>
      <c r="J35" s="1130"/>
      <c r="K35" s="294">
        <v>1089545</v>
      </c>
      <c r="L35" s="294">
        <v>32464</v>
      </c>
      <c r="M35" s="295">
        <v>18343</v>
      </c>
      <c r="N35" s="296">
        <v>77</v>
      </c>
    </row>
    <row r="36" spans="1:16" ht="27" customHeight="1" x14ac:dyDescent="0.15">
      <c r="A36" s="248"/>
      <c r="B36" s="244"/>
      <c r="C36" s="244"/>
      <c r="D36" s="244"/>
      <c r="E36" s="244"/>
      <c r="F36" s="244"/>
      <c r="G36" s="1128" t="s">
        <v>502</v>
      </c>
      <c r="H36" s="1129"/>
      <c r="I36" s="1129"/>
      <c r="J36" s="1130"/>
      <c r="K36" s="294">
        <v>84277</v>
      </c>
      <c r="L36" s="294">
        <v>2511</v>
      </c>
      <c r="M36" s="295">
        <v>3415</v>
      </c>
      <c r="N36" s="296">
        <v>-26.5</v>
      </c>
    </row>
    <row r="37" spans="1:16" ht="13.5" customHeight="1" x14ac:dyDescent="0.15">
      <c r="A37" s="248"/>
      <c r="B37" s="244"/>
      <c r="C37" s="244"/>
      <c r="D37" s="244"/>
      <c r="E37" s="244"/>
      <c r="F37" s="244"/>
      <c r="G37" s="1128" t="s">
        <v>503</v>
      </c>
      <c r="H37" s="1129"/>
      <c r="I37" s="1129"/>
      <c r="J37" s="1130"/>
      <c r="K37" s="294">
        <v>47907</v>
      </c>
      <c r="L37" s="294">
        <v>1427</v>
      </c>
      <c r="M37" s="295">
        <v>2186</v>
      </c>
      <c r="N37" s="296">
        <v>-34.700000000000003</v>
      </c>
    </row>
    <row r="38" spans="1:16" ht="27" customHeight="1" x14ac:dyDescent="0.15">
      <c r="A38" s="248"/>
      <c r="B38" s="244"/>
      <c r="C38" s="244"/>
      <c r="D38" s="244"/>
      <c r="E38" s="244"/>
      <c r="F38" s="244"/>
      <c r="G38" s="1131" t="s">
        <v>504</v>
      </c>
      <c r="H38" s="1132"/>
      <c r="I38" s="1132"/>
      <c r="J38" s="1133"/>
      <c r="K38" s="297">
        <v>4967</v>
      </c>
      <c r="L38" s="297">
        <v>148</v>
      </c>
      <c r="M38" s="298">
        <v>6</v>
      </c>
      <c r="N38" s="299">
        <v>2366.6999999999998</v>
      </c>
      <c r="O38" s="293"/>
    </row>
    <row r="39" spans="1:16" x14ac:dyDescent="0.15">
      <c r="A39" s="248"/>
      <c r="B39" s="244"/>
      <c r="C39" s="244"/>
      <c r="D39" s="244"/>
      <c r="E39" s="244"/>
      <c r="F39" s="244"/>
      <c r="G39" s="1131" t="s">
        <v>505</v>
      </c>
      <c r="H39" s="1132"/>
      <c r="I39" s="1132"/>
      <c r="J39" s="1133"/>
      <c r="K39" s="300">
        <v>-225641</v>
      </c>
      <c r="L39" s="300">
        <v>-6723</v>
      </c>
      <c r="M39" s="301">
        <v>-3932</v>
      </c>
      <c r="N39" s="302">
        <v>71</v>
      </c>
      <c r="O39" s="293"/>
    </row>
    <row r="40" spans="1:16" ht="27" customHeight="1" x14ac:dyDescent="0.15">
      <c r="A40" s="248"/>
      <c r="B40" s="244"/>
      <c r="C40" s="244"/>
      <c r="D40" s="244"/>
      <c r="E40" s="244"/>
      <c r="F40" s="244"/>
      <c r="G40" s="1128" t="s">
        <v>506</v>
      </c>
      <c r="H40" s="1129"/>
      <c r="I40" s="1129"/>
      <c r="J40" s="1130"/>
      <c r="K40" s="300">
        <v>-3085378</v>
      </c>
      <c r="L40" s="300">
        <v>-91931</v>
      </c>
      <c r="M40" s="301">
        <v>-53401</v>
      </c>
      <c r="N40" s="302">
        <v>72.2</v>
      </c>
      <c r="O40" s="293"/>
    </row>
    <row r="41" spans="1:16" x14ac:dyDescent="0.15">
      <c r="A41" s="248"/>
      <c r="B41" s="244"/>
      <c r="C41" s="244"/>
      <c r="D41" s="244"/>
      <c r="E41" s="244"/>
      <c r="F41" s="244"/>
      <c r="G41" s="1134" t="s">
        <v>281</v>
      </c>
      <c r="H41" s="1135"/>
      <c r="I41" s="1135"/>
      <c r="J41" s="1136"/>
      <c r="K41" s="294">
        <v>1447574</v>
      </c>
      <c r="L41" s="300">
        <v>43131</v>
      </c>
      <c r="M41" s="301">
        <v>26841</v>
      </c>
      <c r="N41" s="302">
        <v>60.7</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23" t="s">
        <v>475</v>
      </c>
      <c r="J49" s="1125" t="s">
        <v>510</v>
      </c>
      <c r="K49" s="1126"/>
      <c r="L49" s="1126"/>
      <c r="M49" s="1126"/>
      <c r="N49" s="1127"/>
    </row>
    <row r="50" spans="1:14" x14ac:dyDescent="0.15">
      <c r="A50" s="248"/>
      <c r="B50" s="244"/>
      <c r="C50" s="244"/>
      <c r="D50" s="244"/>
      <c r="E50" s="244"/>
      <c r="F50" s="244"/>
      <c r="G50" s="312"/>
      <c r="H50" s="313"/>
      <c r="I50" s="1124"/>
      <c r="J50" s="314" t="s">
        <v>511</v>
      </c>
      <c r="K50" s="315" t="s">
        <v>512</v>
      </c>
      <c r="L50" s="316" t="s">
        <v>513</v>
      </c>
      <c r="M50" s="317" t="s">
        <v>514</v>
      </c>
      <c r="N50" s="318" t="s">
        <v>515</v>
      </c>
    </row>
    <row r="51" spans="1:14" x14ac:dyDescent="0.15">
      <c r="A51" s="248"/>
      <c r="B51" s="244"/>
      <c r="C51" s="244"/>
      <c r="D51" s="244"/>
      <c r="E51" s="244"/>
      <c r="F51" s="244"/>
      <c r="G51" s="310" t="s">
        <v>516</v>
      </c>
      <c r="H51" s="311"/>
      <c r="I51" s="319">
        <v>5332937</v>
      </c>
      <c r="J51" s="320">
        <v>154659</v>
      </c>
      <c r="K51" s="321">
        <v>92.4</v>
      </c>
      <c r="L51" s="322">
        <v>79008</v>
      </c>
      <c r="M51" s="323">
        <v>36.6</v>
      </c>
      <c r="N51" s="324">
        <v>55.8</v>
      </c>
    </row>
    <row r="52" spans="1:14" x14ac:dyDescent="0.15">
      <c r="A52" s="248"/>
      <c r="B52" s="244"/>
      <c r="C52" s="244"/>
      <c r="D52" s="244"/>
      <c r="E52" s="244"/>
      <c r="F52" s="244"/>
      <c r="G52" s="325"/>
      <c r="H52" s="326" t="s">
        <v>517</v>
      </c>
      <c r="I52" s="327">
        <v>3092874</v>
      </c>
      <c r="J52" s="328">
        <v>89695</v>
      </c>
      <c r="K52" s="329">
        <v>158.5</v>
      </c>
      <c r="L52" s="330">
        <v>46014</v>
      </c>
      <c r="M52" s="331">
        <v>37.5</v>
      </c>
      <c r="N52" s="332">
        <v>121</v>
      </c>
    </row>
    <row r="53" spans="1:14" x14ac:dyDescent="0.15">
      <c r="A53" s="248"/>
      <c r="B53" s="244"/>
      <c r="C53" s="244"/>
      <c r="D53" s="244"/>
      <c r="E53" s="244"/>
      <c r="F53" s="244"/>
      <c r="G53" s="310" t="s">
        <v>518</v>
      </c>
      <c r="H53" s="311"/>
      <c r="I53" s="319">
        <v>3378542</v>
      </c>
      <c r="J53" s="320">
        <v>99454</v>
      </c>
      <c r="K53" s="321">
        <v>-35.700000000000003</v>
      </c>
      <c r="L53" s="322">
        <v>86381</v>
      </c>
      <c r="M53" s="323">
        <v>9.3000000000000007</v>
      </c>
      <c r="N53" s="324">
        <v>-45</v>
      </c>
    </row>
    <row r="54" spans="1:14" x14ac:dyDescent="0.15">
      <c r="A54" s="248"/>
      <c r="B54" s="244"/>
      <c r="C54" s="244"/>
      <c r="D54" s="244"/>
      <c r="E54" s="244"/>
      <c r="F54" s="244"/>
      <c r="G54" s="325"/>
      <c r="H54" s="326" t="s">
        <v>517</v>
      </c>
      <c r="I54" s="327">
        <v>1823111</v>
      </c>
      <c r="J54" s="328">
        <v>53667</v>
      </c>
      <c r="K54" s="329">
        <v>-40.200000000000003</v>
      </c>
      <c r="L54" s="330">
        <v>41242</v>
      </c>
      <c r="M54" s="331">
        <v>-10.4</v>
      </c>
      <c r="N54" s="332">
        <v>-29.8</v>
      </c>
    </row>
    <row r="55" spans="1:14" x14ac:dyDescent="0.15">
      <c r="A55" s="248"/>
      <c r="B55" s="244"/>
      <c r="C55" s="244"/>
      <c r="D55" s="244"/>
      <c r="E55" s="244"/>
      <c r="F55" s="244"/>
      <c r="G55" s="310" t="s">
        <v>519</v>
      </c>
      <c r="H55" s="311"/>
      <c r="I55" s="319">
        <v>2681661</v>
      </c>
      <c r="J55" s="320">
        <v>79926</v>
      </c>
      <c r="K55" s="321">
        <v>-19.600000000000001</v>
      </c>
      <c r="L55" s="322">
        <v>67088</v>
      </c>
      <c r="M55" s="323">
        <v>-22.3</v>
      </c>
      <c r="N55" s="324">
        <v>2.7</v>
      </c>
    </row>
    <row r="56" spans="1:14" x14ac:dyDescent="0.15">
      <c r="A56" s="248"/>
      <c r="B56" s="244"/>
      <c r="C56" s="244"/>
      <c r="D56" s="244"/>
      <c r="E56" s="244"/>
      <c r="F56" s="244"/>
      <c r="G56" s="325"/>
      <c r="H56" s="326" t="s">
        <v>517</v>
      </c>
      <c r="I56" s="327">
        <v>1684941</v>
      </c>
      <c r="J56" s="328">
        <v>50219</v>
      </c>
      <c r="K56" s="329">
        <v>-6.4</v>
      </c>
      <c r="L56" s="330">
        <v>37146</v>
      </c>
      <c r="M56" s="331">
        <v>-9.9</v>
      </c>
      <c r="N56" s="332">
        <v>3.5</v>
      </c>
    </row>
    <row r="57" spans="1:14" x14ac:dyDescent="0.15">
      <c r="A57" s="248"/>
      <c r="B57" s="244"/>
      <c r="C57" s="244"/>
      <c r="D57" s="244"/>
      <c r="E57" s="244"/>
      <c r="F57" s="244"/>
      <c r="G57" s="310" t="s">
        <v>520</v>
      </c>
      <c r="H57" s="311"/>
      <c r="I57" s="319">
        <v>2836887</v>
      </c>
      <c r="J57" s="320">
        <v>84103</v>
      </c>
      <c r="K57" s="321">
        <v>5.2</v>
      </c>
      <c r="L57" s="322">
        <v>70489</v>
      </c>
      <c r="M57" s="323">
        <v>5.0999999999999996</v>
      </c>
      <c r="N57" s="324">
        <v>0.1</v>
      </c>
    </row>
    <row r="58" spans="1:14" x14ac:dyDescent="0.15">
      <c r="A58" s="248"/>
      <c r="B58" s="244"/>
      <c r="C58" s="244"/>
      <c r="D58" s="244"/>
      <c r="E58" s="244"/>
      <c r="F58" s="244"/>
      <c r="G58" s="325"/>
      <c r="H58" s="326" t="s">
        <v>517</v>
      </c>
      <c r="I58" s="327">
        <v>1383131</v>
      </c>
      <c r="J58" s="328">
        <v>41005</v>
      </c>
      <c r="K58" s="329">
        <v>-18.3</v>
      </c>
      <c r="L58" s="330">
        <v>37817</v>
      </c>
      <c r="M58" s="331">
        <v>1.8</v>
      </c>
      <c r="N58" s="332">
        <v>-20.100000000000001</v>
      </c>
    </row>
    <row r="59" spans="1:14" x14ac:dyDescent="0.15">
      <c r="A59" s="248"/>
      <c r="B59" s="244"/>
      <c r="C59" s="244"/>
      <c r="D59" s="244"/>
      <c r="E59" s="244"/>
      <c r="F59" s="244"/>
      <c r="G59" s="310" t="s">
        <v>521</v>
      </c>
      <c r="H59" s="311"/>
      <c r="I59" s="319">
        <v>3942213</v>
      </c>
      <c r="J59" s="320">
        <v>117461</v>
      </c>
      <c r="K59" s="321">
        <v>39.700000000000003</v>
      </c>
      <c r="L59" s="322">
        <v>84389</v>
      </c>
      <c r="M59" s="323">
        <v>19.7</v>
      </c>
      <c r="N59" s="324">
        <v>20</v>
      </c>
    </row>
    <row r="60" spans="1:14" x14ac:dyDescent="0.15">
      <c r="A60" s="248"/>
      <c r="B60" s="244"/>
      <c r="C60" s="244"/>
      <c r="D60" s="244"/>
      <c r="E60" s="244"/>
      <c r="F60" s="244"/>
      <c r="G60" s="325"/>
      <c r="H60" s="326" t="s">
        <v>517</v>
      </c>
      <c r="I60" s="333">
        <v>2346238</v>
      </c>
      <c r="J60" s="328">
        <v>69908</v>
      </c>
      <c r="K60" s="329">
        <v>70.5</v>
      </c>
      <c r="L60" s="330">
        <v>44339</v>
      </c>
      <c r="M60" s="331">
        <v>17.2</v>
      </c>
      <c r="N60" s="332">
        <v>53.3</v>
      </c>
    </row>
    <row r="61" spans="1:14" x14ac:dyDescent="0.15">
      <c r="A61" s="248"/>
      <c r="B61" s="244"/>
      <c r="C61" s="244"/>
      <c r="D61" s="244"/>
      <c r="E61" s="244"/>
      <c r="F61" s="244"/>
      <c r="G61" s="310" t="s">
        <v>522</v>
      </c>
      <c r="H61" s="334"/>
      <c r="I61" s="335">
        <v>3634448</v>
      </c>
      <c r="J61" s="336">
        <v>107121</v>
      </c>
      <c r="K61" s="337">
        <v>16.399999999999999</v>
      </c>
      <c r="L61" s="338">
        <v>77471</v>
      </c>
      <c r="M61" s="339">
        <v>9.6999999999999993</v>
      </c>
      <c r="N61" s="324">
        <v>6.7</v>
      </c>
    </row>
    <row r="62" spans="1:14" x14ac:dyDescent="0.15">
      <c r="A62" s="248"/>
      <c r="B62" s="244"/>
      <c r="C62" s="244"/>
      <c r="D62" s="244"/>
      <c r="E62" s="244"/>
      <c r="F62" s="244"/>
      <c r="G62" s="325"/>
      <c r="H62" s="326" t="s">
        <v>517</v>
      </c>
      <c r="I62" s="327">
        <v>2066059</v>
      </c>
      <c r="J62" s="328">
        <v>60899</v>
      </c>
      <c r="K62" s="329">
        <v>32.799999999999997</v>
      </c>
      <c r="L62" s="330">
        <v>41312</v>
      </c>
      <c r="M62" s="331">
        <v>7.2</v>
      </c>
      <c r="N62" s="332">
        <v>25.6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7" t="s">
        <v>3</v>
      </c>
      <c r="D47" s="1137"/>
      <c r="E47" s="1138"/>
      <c r="F47" s="11">
        <v>8.84</v>
      </c>
      <c r="G47" s="12">
        <v>10.130000000000001</v>
      </c>
      <c r="H47" s="12">
        <v>12.93</v>
      </c>
      <c r="I47" s="12">
        <v>13.28</v>
      </c>
      <c r="J47" s="13">
        <v>15.56</v>
      </c>
    </row>
    <row r="48" spans="2:10" ht="57.75" customHeight="1" x14ac:dyDescent="0.15">
      <c r="B48" s="14"/>
      <c r="C48" s="1139" t="s">
        <v>4</v>
      </c>
      <c r="D48" s="1139"/>
      <c r="E48" s="1140"/>
      <c r="F48" s="15">
        <v>2.65</v>
      </c>
      <c r="G48" s="16">
        <v>2.79</v>
      </c>
      <c r="H48" s="16">
        <v>3.13</v>
      </c>
      <c r="I48" s="16">
        <v>3.35</v>
      </c>
      <c r="J48" s="17">
        <v>3.84</v>
      </c>
    </row>
    <row r="49" spans="2:10" ht="57.75" customHeight="1" thickBot="1" x14ac:dyDescent="0.2">
      <c r="B49" s="18"/>
      <c r="C49" s="1141" t="s">
        <v>5</v>
      </c>
      <c r="D49" s="1141"/>
      <c r="E49" s="1142"/>
      <c r="F49" s="19">
        <v>2.4700000000000002</v>
      </c>
      <c r="G49" s="20">
        <v>3.53</v>
      </c>
      <c r="H49" s="20">
        <v>4.08</v>
      </c>
      <c r="I49" s="20">
        <v>0.31</v>
      </c>
      <c r="J49" s="21">
        <v>2.66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49" t="s">
        <v>529</v>
      </c>
      <c r="D34" s="1149"/>
      <c r="E34" s="1150"/>
      <c r="F34" s="32" t="s">
        <v>530</v>
      </c>
      <c r="G34" s="33" t="s">
        <v>530</v>
      </c>
      <c r="H34" s="33" t="s">
        <v>531</v>
      </c>
      <c r="I34" s="33" t="s">
        <v>532</v>
      </c>
      <c r="J34" s="34" t="s">
        <v>532</v>
      </c>
      <c r="K34" s="22"/>
      <c r="L34" s="22"/>
      <c r="M34" s="22"/>
      <c r="N34" s="22"/>
      <c r="O34" s="22"/>
      <c r="P34" s="22"/>
    </row>
    <row r="35" spans="1:16" ht="39" customHeight="1" x14ac:dyDescent="0.15">
      <c r="A35" s="22"/>
      <c r="B35" s="35"/>
      <c r="C35" s="1143" t="s">
        <v>533</v>
      </c>
      <c r="D35" s="1144"/>
      <c r="E35" s="1145"/>
      <c r="F35" s="36">
        <v>14.44</v>
      </c>
      <c r="G35" s="37">
        <v>13.19</v>
      </c>
      <c r="H35" s="37">
        <v>12.83</v>
      </c>
      <c r="I35" s="37">
        <v>9.3699999999999992</v>
      </c>
      <c r="J35" s="38">
        <v>9.58</v>
      </c>
      <c r="K35" s="22"/>
      <c r="L35" s="22"/>
      <c r="M35" s="22"/>
      <c r="N35" s="22"/>
      <c r="O35" s="22"/>
      <c r="P35" s="22"/>
    </row>
    <row r="36" spans="1:16" ht="39" customHeight="1" x14ac:dyDescent="0.15">
      <c r="A36" s="22"/>
      <c r="B36" s="35"/>
      <c r="C36" s="1143" t="s">
        <v>534</v>
      </c>
      <c r="D36" s="1144"/>
      <c r="E36" s="1145"/>
      <c r="F36" s="36">
        <v>3.05</v>
      </c>
      <c r="G36" s="37">
        <v>3.23</v>
      </c>
      <c r="H36" s="37">
        <v>3.62</v>
      </c>
      <c r="I36" s="37">
        <v>3.84</v>
      </c>
      <c r="J36" s="38">
        <v>4.33</v>
      </c>
      <c r="K36" s="22"/>
      <c r="L36" s="22"/>
      <c r="M36" s="22"/>
      <c r="N36" s="22"/>
      <c r="O36" s="22"/>
      <c r="P36" s="22"/>
    </row>
    <row r="37" spans="1:16" ht="39" customHeight="1" x14ac:dyDescent="0.15">
      <c r="A37" s="22"/>
      <c r="B37" s="35"/>
      <c r="C37" s="1143" t="s">
        <v>535</v>
      </c>
      <c r="D37" s="1144"/>
      <c r="E37" s="1145"/>
      <c r="F37" s="36">
        <v>3.98</v>
      </c>
      <c r="G37" s="37">
        <v>4.07</v>
      </c>
      <c r="H37" s="37">
        <v>4.21</v>
      </c>
      <c r="I37" s="37">
        <v>3.62</v>
      </c>
      <c r="J37" s="38">
        <v>3.96</v>
      </c>
      <c r="K37" s="22"/>
      <c r="L37" s="22"/>
      <c r="M37" s="22"/>
      <c r="N37" s="22"/>
      <c r="O37" s="22"/>
      <c r="P37" s="22"/>
    </row>
    <row r="38" spans="1:16" ht="39" customHeight="1" x14ac:dyDescent="0.15">
      <c r="A38" s="22"/>
      <c r="B38" s="35"/>
      <c r="C38" s="1143" t="s">
        <v>536</v>
      </c>
      <c r="D38" s="1144"/>
      <c r="E38" s="1145"/>
      <c r="F38" s="36">
        <v>0.28000000000000003</v>
      </c>
      <c r="G38" s="37">
        <v>0.26</v>
      </c>
      <c r="H38" s="37">
        <v>0.12</v>
      </c>
      <c r="I38" s="37">
        <v>0.21</v>
      </c>
      <c r="J38" s="38">
        <v>0.56999999999999995</v>
      </c>
      <c r="K38" s="22"/>
      <c r="L38" s="22"/>
      <c r="M38" s="22"/>
      <c r="N38" s="22"/>
      <c r="O38" s="22"/>
      <c r="P38" s="22"/>
    </row>
    <row r="39" spans="1:16" ht="39" customHeight="1" x14ac:dyDescent="0.15">
      <c r="A39" s="22"/>
      <c r="B39" s="35"/>
      <c r="C39" s="1143" t="s">
        <v>537</v>
      </c>
      <c r="D39" s="1144"/>
      <c r="E39" s="1145"/>
      <c r="F39" s="36">
        <v>1.1499999999999999</v>
      </c>
      <c r="G39" s="37">
        <v>0.92</v>
      </c>
      <c r="H39" s="37">
        <v>0.57999999999999996</v>
      </c>
      <c r="I39" s="37">
        <v>0.74</v>
      </c>
      <c r="J39" s="38">
        <v>0.43</v>
      </c>
      <c r="K39" s="22"/>
      <c r="L39" s="22"/>
      <c r="M39" s="22"/>
      <c r="N39" s="22"/>
      <c r="O39" s="22"/>
      <c r="P39" s="22"/>
    </row>
    <row r="40" spans="1:16" ht="39" customHeight="1" x14ac:dyDescent="0.15">
      <c r="A40" s="22"/>
      <c r="B40" s="35"/>
      <c r="C40" s="1143" t="s">
        <v>538</v>
      </c>
      <c r="D40" s="1144"/>
      <c r="E40" s="1145"/>
      <c r="F40" s="36" t="s">
        <v>539</v>
      </c>
      <c r="G40" s="37">
        <v>0.28999999999999998</v>
      </c>
      <c r="H40" s="37">
        <v>0.23</v>
      </c>
      <c r="I40" s="37">
        <v>0.39</v>
      </c>
      <c r="J40" s="38">
        <v>0.08</v>
      </c>
      <c r="K40" s="22"/>
      <c r="L40" s="22"/>
      <c r="M40" s="22"/>
      <c r="N40" s="22"/>
      <c r="O40" s="22"/>
      <c r="P40" s="22"/>
    </row>
    <row r="41" spans="1:16" ht="39" customHeight="1" x14ac:dyDescent="0.15">
      <c r="A41" s="22"/>
      <c r="B41" s="35"/>
      <c r="C41" s="1143" t="s">
        <v>540</v>
      </c>
      <c r="D41" s="1144"/>
      <c r="E41" s="1145"/>
      <c r="F41" s="36">
        <v>0</v>
      </c>
      <c r="G41" s="37">
        <v>0</v>
      </c>
      <c r="H41" s="37">
        <v>0</v>
      </c>
      <c r="I41" s="37">
        <v>0</v>
      </c>
      <c r="J41" s="38">
        <v>0</v>
      </c>
      <c r="K41" s="22"/>
      <c r="L41" s="22"/>
      <c r="M41" s="22"/>
      <c r="N41" s="22"/>
      <c r="O41" s="22"/>
      <c r="P41" s="22"/>
    </row>
    <row r="42" spans="1:16" ht="39" customHeight="1" x14ac:dyDescent="0.15">
      <c r="A42" s="22"/>
      <c r="B42" s="39"/>
      <c r="C42" s="1143" t="s">
        <v>541</v>
      </c>
      <c r="D42" s="1144"/>
      <c r="E42" s="1145"/>
      <c r="F42" s="36" t="s">
        <v>484</v>
      </c>
      <c r="G42" s="37" t="s">
        <v>484</v>
      </c>
      <c r="H42" s="37" t="s">
        <v>484</v>
      </c>
      <c r="I42" s="37" t="s">
        <v>484</v>
      </c>
      <c r="J42" s="38" t="s">
        <v>484</v>
      </c>
      <c r="K42" s="22"/>
      <c r="L42" s="22"/>
      <c r="M42" s="22"/>
      <c r="N42" s="22"/>
      <c r="O42" s="22"/>
      <c r="P42" s="22"/>
    </row>
    <row r="43" spans="1:16" ht="39" customHeight="1" thickBot="1" x14ac:dyDescent="0.2">
      <c r="A43" s="22"/>
      <c r="B43" s="40"/>
      <c r="C43" s="1146" t="s">
        <v>542</v>
      </c>
      <c r="D43" s="1147"/>
      <c r="E43" s="1148"/>
      <c r="F43" s="41">
        <v>0.18</v>
      </c>
      <c r="G43" s="42">
        <v>0.14000000000000001</v>
      </c>
      <c r="H43" s="42">
        <v>0.14000000000000001</v>
      </c>
      <c r="I43" s="42">
        <v>0.05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4"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4413</v>
      </c>
      <c r="L45" s="60">
        <v>4094</v>
      </c>
      <c r="M45" s="60">
        <v>3874</v>
      </c>
      <c r="N45" s="60">
        <v>3626</v>
      </c>
      <c r="O45" s="61">
        <v>3531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484</v>
      </c>
      <c r="L47" s="64" t="s">
        <v>484</v>
      </c>
      <c r="M47" s="64">
        <v>1</v>
      </c>
      <c r="N47" s="64">
        <v>1</v>
      </c>
      <c r="O47" s="65">
        <v>1</v>
      </c>
      <c r="P47" s="48"/>
      <c r="Q47" s="48"/>
      <c r="R47" s="48"/>
      <c r="S47" s="48"/>
      <c r="T47" s="48"/>
      <c r="U47" s="48"/>
    </row>
    <row r="48" spans="1:21" ht="30.75" customHeight="1" x14ac:dyDescent="0.15">
      <c r="A48" s="48"/>
      <c r="B48" s="1161"/>
      <c r="C48" s="1162"/>
      <c r="D48" s="62"/>
      <c r="E48" s="1153" t="s">
        <v>15</v>
      </c>
      <c r="F48" s="1153"/>
      <c r="G48" s="1153"/>
      <c r="H48" s="1153"/>
      <c r="I48" s="1153"/>
      <c r="J48" s="1154"/>
      <c r="K48" s="63">
        <v>917</v>
      </c>
      <c r="L48" s="64">
        <v>941</v>
      </c>
      <c r="M48" s="64">
        <v>1065</v>
      </c>
      <c r="N48" s="64">
        <v>1089</v>
      </c>
      <c r="O48" s="65">
        <v>1090</v>
      </c>
      <c r="P48" s="48"/>
      <c r="Q48" s="48"/>
      <c r="R48" s="48"/>
      <c r="S48" s="48"/>
      <c r="T48" s="48"/>
      <c r="U48" s="48"/>
    </row>
    <row r="49" spans="1:21" ht="30.75" customHeight="1" x14ac:dyDescent="0.15">
      <c r="A49" s="48"/>
      <c r="B49" s="1161"/>
      <c r="C49" s="1162"/>
      <c r="D49" s="62"/>
      <c r="E49" s="1153" t="s">
        <v>16</v>
      </c>
      <c r="F49" s="1153"/>
      <c r="G49" s="1153"/>
      <c r="H49" s="1153"/>
      <c r="I49" s="1153"/>
      <c r="J49" s="1154"/>
      <c r="K49" s="63">
        <v>257</v>
      </c>
      <c r="L49" s="64">
        <v>262</v>
      </c>
      <c r="M49" s="64">
        <v>241</v>
      </c>
      <c r="N49" s="64">
        <v>188</v>
      </c>
      <c r="O49" s="65">
        <v>84</v>
      </c>
      <c r="P49" s="48"/>
      <c r="Q49" s="48"/>
      <c r="R49" s="48"/>
      <c r="S49" s="48"/>
      <c r="T49" s="48"/>
      <c r="U49" s="48"/>
    </row>
    <row r="50" spans="1:21" ht="30.75" customHeight="1" x14ac:dyDescent="0.15">
      <c r="A50" s="48"/>
      <c r="B50" s="1161"/>
      <c r="C50" s="1162"/>
      <c r="D50" s="62"/>
      <c r="E50" s="1153" t="s">
        <v>17</v>
      </c>
      <c r="F50" s="1153"/>
      <c r="G50" s="1153"/>
      <c r="H50" s="1153"/>
      <c r="I50" s="1153"/>
      <c r="J50" s="1154"/>
      <c r="K50" s="63">
        <v>46</v>
      </c>
      <c r="L50" s="64">
        <v>46</v>
      </c>
      <c r="M50" s="64">
        <v>47</v>
      </c>
      <c r="N50" s="64">
        <v>45</v>
      </c>
      <c r="O50" s="65">
        <v>48</v>
      </c>
      <c r="P50" s="48"/>
      <c r="Q50" s="48"/>
      <c r="R50" s="48"/>
      <c r="S50" s="48"/>
      <c r="T50" s="48"/>
      <c r="U50" s="48"/>
    </row>
    <row r="51" spans="1:21" ht="30.75" customHeight="1" x14ac:dyDescent="0.15">
      <c r="A51" s="48"/>
      <c r="B51" s="1163"/>
      <c r="C51" s="1164"/>
      <c r="D51" s="66"/>
      <c r="E51" s="1153" t="s">
        <v>18</v>
      </c>
      <c r="F51" s="1153"/>
      <c r="G51" s="1153"/>
      <c r="H51" s="1153"/>
      <c r="I51" s="1153"/>
      <c r="J51" s="1154"/>
      <c r="K51" s="63">
        <v>5</v>
      </c>
      <c r="L51" s="64">
        <v>3</v>
      </c>
      <c r="M51" s="64">
        <v>4</v>
      </c>
      <c r="N51" s="64">
        <v>3</v>
      </c>
      <c r="O51" s="65">
        <v>5</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3444</v>
      </c>
      <c r="L52" s="64">
        <v>3426</v>
      </c>
      <c r="M52" s="64">
        <v>3434</v>
      </c>
      <c r="N52" s="64">
        <v>3374</v>
      </c>
      <c r="O52" s="65">
        <v>3311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2194</v>
      </c>
      <c r="L53" s="69">
        <v>1920</v>
      </c>
      <c r="M53" s="69">
        <v>1798</v>
      </c>
      <c r="N53" s="69">
        <v>1578</v>
      </c>
      <c r="O53" s="70">
        <v>1448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2015-04-22T05:06:36Z</cp:lastPrinted>
  <dcterms:created xsi:type="dcterms:W3CDTF">2015-02-17T07:26:16Z</dcterms:created>
  <dcterms:modified xsi:type="dcterms:W3CDTF">2015-04-28T02:36:16Z</dcterms:modified>
  <cp:category/>
</cp:coreProperties>
</file>